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jb6327\Desktop\Q3 drift\"/>
    </mc:Choice>
  </mc:AlternateContent>
  <xr:revisionPtr revIDLastSave="0" documentId="13_ncr:1_{51FB9586-0B86-49AB-88B5-F51C4F7B5E50}" xr6:coauthVersionLast="47" xr6:coauthVersionMax="47" xr10:uidLastSave="{00000000-0000-0000-0000-000000000000}"/>
  <bookViews>
    <workbookView xWindow="-120" yWindow="-120" windowWidth="29040" windowHeight="15840" tabRatio="643" firstSheet="1" activeTab="9" xr2:uid="{ACBD8469-FB91-425F-85D2-637FCD106EE8}"/>
  </bookViews>
  <sheets>
    <sheet name="Overview of tables" sheetId="1" r:id="rId1"/>
    <sheet name="EU KM1" sheetId="146" r:id="rId2"/>
    <sheet name="EU OV1" sheetId="145" r:id="rId3"/>
    <sheet name="EU CR8" sheetId="169" r:id="rId4"/>
    <sheet name="EU LIQ1" sheetId="240" r:id="rId5"/>
    <sheet name="EU LIQB" sheetId="213" r:id="rId6"/>
    <sheet name="JYSKE REALKREDIT" sheetId="13" r:id="rId7"/>
    <sheet name="EU OV1 JR" sheetId="237" r:id="rId8"/>
    <sheet name="EU CR8 JR" sheetId="239" r:id="rId9"/>
    <sheet name="EU LIQ1 JR" sheetId="242" r:id="rId10"/>
  </sheets>
  <definedNames>
    <definedName name="_Niveau">#REF!</definedName>
    <definedName name="_Periode">#REF!</definedName>
    <definedName name="_Periode_rap">#REF!</definedName>
    <definedName name="a">#REF!</definedName>
    <definedName name="AREAL_1">#REF!</definedName>
    <definedName name="AREAL_2">#REF!</definedName>
    <definedName name="AREAL_3">#REF!</definedName>
    <definedName name="AREAL2">#REF!</definedName>
    <definedName name="AREAL3">#REF!</definedName>
    <definedName name="awdasd">#REF!</definedName>
    <definedName name="chf" localSheetId="4">#REF!</definedName>
    <definedName name="chf" localSheetId="9">#REF!</definedName>
    <definedName name="chf">#REF!</definedName>
    <definedName name="czk" localSheetId="4">#REF!</definedName>
    <definedName name="czk" localSheetId="9">#REF!</definedName>
    <definedName name="czk">#REF!</definedName>
    <definedName name="dkk" localSheetId="4">#REF!</definedName>
    <definedName name="dkk" localSheetId="9">#REF!</definedName>
    <definedName name="dkk">#REF!</definedName>
    <definedName name="EU_LI2_design_A1F13_Regnskab">#REF!</definedName>
    <definedName name="EU_LI3_design_A1G7_Regnskab">#REF!</definedName>
    <definedName name="EU_LI3_design_A9G14_Regnskab">#REF!</definedName>
    <definedName name="EU_OV1_design_A1D33_Regnskab">#REF!</definedName>
    <definedName name="eur" localSheetId="4">#REF!</definedName>
    <definedName name="eur" localSheetId="9">#REF!</definedName>
    <definedName name="eur">#REF!</definedName>
    <definedName name="hej">#REF!</definedName>
    <definedName name="Index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py" localSheetId="4">#REF!</definedName>
    <definedName name="jpy" localSheetId="9">#REF!</definedName>
    <definedName name="jpy">#REF!</definedName>
    <definedName name="Key_ratios_and_risk_figures_A1D23_Regnskab">#REF!</definedName>
    <definedName name="Leverage_ratio_D17F22_Regnskab">#REF!</definedName>
    <definedName name="Leverage_ratio_D26F31_Regnskab">#REF!</definedName>
    <definedName name="Leverage_ratio_D34F39_Regnskab">#REF!</definedName>
    <definedName name="Leverage_ratio_D9F14_Regnskab">#REF!</definedName>
    <definedName name="nok" localSheetId="4">#REF!</definedName>
    <definedName name="nok" localSheetId="9">#REF!</definedName>
    <definedName name="nok">#REF!</definedName>
    <definedName name="prove">#REF!</definedName>
    <definedName name="samlet2">#REF!</definedName>
    <definedName name="sek" localSheetId="4">#REF!</definedName>
    <definedName name="sek" localSheetId="9">#REF!</definedName>
    <definedName name="sek">#REF!</definedName>
    <definedName name="Sheet1">#REF!</definedName>
    <definedName name="SKEMA32_01_COL10" localSheetId="4">#REF!</definedName>
    <definedName name="SKEMA32_01_COL10" localSheetId="9">#REF!</definedName>
    <definedName name="SKEMA32_01_COL10">#REF!</definedName>
    <definedName name="SKEMA32_01_COL40" localSheetId="4">#REF!</definedName>
    <definedName name="SKEMA32_01_COL40" localSheetId="9">#REF!</definedName>
    <definedName name="SKEMA32_01_COL40">#REF!</definedName>
    <definedName name="SKEMA32_01_COL60" localSheetId="4">#REF!</definedName>
    <definedName name="SKEMA32_01_COL60" localSheetId="9">#REF!</definedName>
    <definedName name="SKEMA32_01_COL60">#REF!</definedName>
    <definedName name="SKEMA32_01_COL90" localSheetId="4">#REF!</definedName>
    <definedName name="SKEMA32_01_COL90" localSheetId="9">#REF!</definedName>
    <definedName name="SKEMA32_01_COL90">#REF!</definedName>
    <definedName name="SKEMA32_02_COL10" localSheetId="4">#REF!</definedName>
    <definedName name="SKEMA32_02_COL10" localSheetId="9">#REF!</definedName>
    <definedName name="SKEMA32_02_COL10">#REF!</definedName>
    <definedName name="SKEMA32_02_COL40" localSheetId="4">#REF!</definedName>
    <definedName name="SKEMA32_02_COL40" localSheetId="9">#REF!</definedName>
    <definedName name="SKEMA32_02_COL40">#REF!</definedName>
    <definedName name="SKEMA32_03_COL20" localSheetId="4">#REF!</definedName>
    <definedName name="SKEMA32_03_COL20" localSheetId="9">#REF!</definedName>
    <definedName name="SKEMA32_03_COL20">#REF!</definedName>
    <definedName name="SKEMA32_04_COL10" localSheetId="4">#REF!</definedName>
    <definedName name="SKEMA32_04_COL10" localSheetId="9">#REF!</definedName>
    <definedName name="SKEMA32_04_COL10">#REF!</definedName>
    <definedName name="SKEMA32_04_COL30" localSheetId="4">#REF!</definedName>
    <definedName name="SKEMA32_04_COL30" localSheetId="9">#REF!</definedName>
    <definedName name="SKEMA32_04_COL30">#REF!</definedName>
    <definedName name="Start_1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6">#REF!</definedName>
    <definedName name="Start17">#REF!</definedName>
    <definedName name="Start18">#REF!</definedName>
    <definedName name="Start2">#REF!</definedName>
    <definedName name="Start22">#REF!</definedName>
    <definedName name="Start29">#REF!</definedName>
    <definedName name="Start3">#REF!</definedName>
    <definedName name="Start30">#REF!</definedName>
    <definedName name="Start32">#REF!</definedName>
    <definedName name="Start35">#REF!</definedName>
    <definedName name="Start36">#REF!</definedName>
    <definedName name="Start38">#REF!</definedName>
    <definedName name="Start4">#REF!</definedName>
    <definedName name="Start44">#REF!</definedName>
    <definedName name="Start46">#REF!</definedName>
    <definedName name="Start49">#REF!</definedName>
    <definedName name="Start5">#REF!</definedName>
    <definedName name="Start50">#REF!</definedName>
    <definedName name="Start51">#REF!</definedName>
    <definedName name="Start53">#REF!</definedName>
    <definedName name="Start54">#REF!</definedName>
    <definedName name="Start55">#REF!</definedName>
    <definedName name="Start56">#REF!</definedName>
    <definedName name="Start57">#REF!</definedName>
    <definedName name="Start58">#REF!</definedName>
    <definedName name="Start59">#REF!</definedName>
    <definedName name="Start6">#REF!</definedName>
    <definedName name="Start60">#REF!</definedName>
    <definedName name="Start61">#REF!</definedName>
    <definedName name="Start62">#REF!</definedName>
    <definedName name="Start63">#REF!</definedName>
    <definedName name="Start64">#REF!</definedName>
    <definedName name="Start65">#REF!</definedName>
    <definedName name="Start66">#REF!</definedName>
    <definedName name="Start67">#REF!</definedName>
    <definedName name="Start68">#REF!</definedName>
    <definedName name="Start7">#REF!</definedName>
    <definedName name="Start8">#REF!</definedName>
    <definedName name="Start9">#REF!</definedName>
    <definedName name="svar_6mdr">#REF!</definedName>
    <definedName name="T11_B10G26_Regnskab">#REF!</definedName>
    <definedName name="T17_B10G26_Regnskab">#REF!</definedName>
    <definedName name="T17_B10G44_Regnskab">#REF!</definedName>
    <definedName name="T18_B9F24_Regnskab">#REF!</definedName>
    <definedName name="T19_B9E32_Regnskab">#REF!</definedName>
    <definedName name="T55___TXX1_B18F31_Regnskab">#REF!</definedName>
    <definedName name="T9_B10F25_Regnskab">#REF!</definedName>
    <definedName name="TNY_B3G10_Regnskab">#REF!</definedName>
    <definedName name="TXX2_B10D34_Regnskab">#REF!</definedName>
    <definedName name="usd" localSheetId="4">#REF!</definedName>
    <definedName name="usd" localSheetId="9">#REF!</definedName>
    <definedName name="usd">#REF!</definedName>
    <definedName name="VaR_6md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45" l="1"/>
  <c r="F8" i="145"/>
  <c r="F9" i="145"/>
  <c r="F10" i="145"/>
  <c r="F11" i="145"/>
  <c r="F12" i="145"/>
  <c r="F13" i="145"/>
  <c r="F14" i="145"/>
  <c r="F15" i="145"/>
  <c r="F16" i="145"/>
  <c r="F17" i="145"/>
  <c r="F18" i="145"/>
  <c r="F19" i="145"/>
  <c r="F20" i="145"/>
  <c r="F21" i="145"/>
  <c r="F22" i="145"/>
  <c r="F23" i="145"/>
  <c r="F24" i="145"/>
  <c r="F25" i="145"/>
  <c r="F26" i="145"/>
  <c r="F27" i="145"/>
  <c r="F28" i="145"/>
  <c r="F29" i="145"/>
  <c r="F30" i="145"/>
  <c r="F31" i="145"/>
  <c r="F32" i="145"/>
  <c r="F33" i="145"/>
  <c r="F34" i="145"/>
  <c r="F7" i="145"/>
  <c r="D18" i="145"/>
  <c r="D21" i="146" l="1"/>
  <c r="D20" i="146"/>
  <c r="D19" i="146"/>
  <c r="D33" i="146" l="1"/>
  <c r="E12" i="146"/>
  <c r="E10" i="146"/>
  <c r="E9" i="146"/>
  <c r="E8" i="146"/>
</calcChain>
</file>

<file path=xl/sharedStrings.xml><?xml version="1.0" encoding="utf-8"?>
<sst xmlns="http://schemas.openxmlformats.org/spreadsheetml/2006/main" count="331" uniqueCount="202">
  <si>
    <t>Jyske Bank Disclosure Q1 2024</t>
  </si>
  <si>
    <t>Reference date 31/03/2024</t>
  </si>
  <si>
    <t>Jyske Bank Group</t>
  </si>
  <si>
    <t>Composition of capital</t>
  </si>
  <si>
    <t>EU KM1 - Key metrics template</t>
  </si>
  <si>
    <t>Er</t>
  </si>
  <si>
    <t>Risk Exposure Amount</t>
  </si>
  <si>
    <t>EU OV1 – Overview of total risk exposure amounts</t>
  </si>
  <si>
    <t>Credit risk</t>
  </si>
  <si>
    <t xml:space="preserve">EU CR8 –  RWEA flow statements of credit risk exposures under the IRB approach </t>
  </si>
  <si>
    <t>Liquidity coverage ratio</t>
  </si>
  <si>
    <t>EU LIQ1 - Quantitative information of LCR</t>
  </si>
  <si>
    <t>EU LIQB  on qualitative information on LCR, which complements template EU LIQ1.</t>
  </si>
  <si>
    <t>Jyske Realkredit</t>
  </si>
  <si>
    <t>a</t>
  </si>
  <si>
    <t>b</t>
  </si>
  <si>
    <t>c</t>
  </si>
  <si>
    <t>d</t>
  </si>
  <si>
    <t>e</t>
  </si>
  <si>
    <t>31.03.2024</t>
  </si>
  <si>
    <t>31.12.2023</t>
  </si>
  <si>
    <t>30.09.2023</t>
  </si>
  <si>
    <t>30.06.2023</t>
  </si>
  <si>
    <t>31.03.2023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</si>
  <si>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</si>
  <si>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</si>
  <si>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</si>
  <si>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</si>
  <si>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</si>
  <si>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</si>
  <si>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</si>
  <si>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</si>
  <si>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</si>
  <si>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</si>
  <si>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</si>
  <si>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</si>
  <si>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</si>
  <si>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</si>
  <si>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</si>
  <si>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</si>
  <si>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</si>
  <si>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</si>
  <si>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</si>
  <si>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</si>
  <si>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</si>
  <si>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</si>
  <si>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</si>
  <si>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</si>
  <si>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</si>
  <si>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</si>
  <si>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</si>
  <si>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</si>
  <si>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</si>
  <si>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</si>
  <si>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</si>
  <si>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</si>
  <si>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</si>
  <si>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</si>
  <si>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</si>
  <si>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</si>
  <si>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</si>
  <si>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</si>
  <si>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</si>
  <si>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</si>
  <si>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</si>
  <si>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</si>
  <si>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</si>
  <si>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</si>
  <si>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</si>
  <si>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</si>
  <si>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</si>
  <si>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</si>
  <si>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15</t>
  </si>
  <si>
    <t>Total high-quality liquid assets (HQLA)</t>
  </si>
  <si>
    <t>EU 16a</t>
  </si>
  <si>
    <t>TOTAL CASH OUTFLOWS</t>
  </si>
  <si>
    <t>EU 16b</t>
  </si>
  <si>
    <t>TOTAL CASH INFLOWS</t>
  </si>
  <si>
    <t>16</t>
  </si>
  <si>
    <t>TOTAL NET CASH OUTFLOWS</t>
  </si>
  <si>
    <t>17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</si>
  <si>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</si>
  <si>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</si>
  <si>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</si>
  <si>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</si>
  <si>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</si>
  <si>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DKKm</t>
  </si>
  <si>
    <t>REA</t>
  </si>
  <si>
    <t>Minimum capital requirements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</si>
  <si>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</si>
  <si>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</si>
  <si>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</si>
  <si>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</si>
  <si>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</si>
  <si>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</si>
  <si>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</si>
  <si>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</si>
  <si>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</si>
  <si>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</si>
  <si>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EU 8b</t>
  </si>
  <si>
    <t>Of which credit valuation adjustment - CVA</t>
  </si>
  <si>
    <t>Of which other CCR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</si>
  <si>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</si>
  <si>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</si>
  <si>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</si>
  <si>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</si>
  <si>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</si>
  <si>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</si>
  <si>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</si>
  <si>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</si>
  <si>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</si>
  <si>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</si>
  <si>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</si>
  <si>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</si>
  <si>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</si>
  <si>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</si>
  <si>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</si>
  <si>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</si>
  <si>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</si>
  <si>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</si>
  <si>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</si>
  <si>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Other</t>
  </si>
  <si>
    <t>Total</t>
  </si>
  <si>
    <t xml:space="preserve">EU CR8 - RWEA flow statements of credit risk exposures under the IRB approach 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</si>
  <si>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</si>
  <si>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</si>
  <si>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</si>
  <si>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</si>
  <si>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</si>
  <si>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</si>
  <si>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</si>
  <si>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</si>
  <si>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</si>
  <si>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</si>
  <si>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Scope of consolidation (consolidated)</t>
  </si>
  <si>
    <t xml:space="preserve">Total unweighted value </t>
  </si>
  <si>
    <t xml:space="preserve">Total weighted value </t>
  </si>
  <si>
    <t>Currency and units (DKK million)</t>
  </si>
  <si>
    <t>Quarter ending</t>
  </si>
  <si>
    <t>Number of data points used in the calculation of averages</t>
  </si>
  <si>
    <t>HIGH-QUALITY LIQUID ASSETS</t>
  </si>
  <si>
    <t>CASH-OUTFLOWS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</si>
  <si>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</si>
  <si>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</si>
  <si>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</si>
  <si>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</si>
  <si>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</si>
  <si>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</si>
  <si>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</si>
  <si>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</si>
  <si>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 xml:space="preserve">Additional requirements 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</si>
  <si>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</si>
  <si>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</si>
  <si>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</si>
  <si>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</si>
  <si>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</si>
  <si>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CASH-INFLOWS</t>
  </si>
  <si>
    <t>Secured lending (eg reverse repos)</t>
  </si>
  <si>
    <t>Inflows from fully performing exposures</t>
  </si>
  <si>
    <t>Other cash inflows</t>
  </si>
  <si>
    <t>EU-19a</t>
  </si>
  <si>
    <t>(Difference between total weighted inflows and total weighted outflows arising from transactions in third countries where there are transfer restrictions or which are denominated in non-convertible currencies)</t>
  </si>
  <si>
    <t>EU-19b</t>
  </si>
  <si>
    <t>(Excess inflows from a related specialised credit institution)</t>
  </si>
  <si>
    <t>EU-20a</t>
  </si>
  <si>
    <t>Fully exempt inflows</t>
  </si>
  <si>
    <t>EU-20b</t>
  </si>
  <si>
    <t>Inflows Subject to 90% Cap</t>
  </si>
  <si>
    <t>EU-20c</t>
  </si>
  <si>
    <t>Inflows Subject to 75% Cap</t>
  </si>
  <si>
    <t>Total adjusted value</t>
  </si>
  <si>
    <t>LIQUIDITY BUFFER</t>
  </si>
  <si>
    <r>
      <rPr>
        <sz val="10"/>
        <rFont val="Effra"/>
        <family val="2"/>
      </rPr>
      <t>1)</t>
    </r>
    <r>
      <rPr>
        <sz val="11"/>
        <rFont val="Effra"/>
        <family val="2"/>
      </rPr>
      <t xml:space="preserve">  Numbers are calculated according to EBA/GL/2017/01. The method used is a simple average and observations are end of month data  from the period april 2018 to december 2019.</t>
    </r>
  </si>
  <si>
    <t>in accordance with Article 451a(2) CRR</t>
  </si>
  <si>
    <t>Row number</t>
  </si>
  <si>
    <t>Qualitative information - Free format</t>
  </si>
  <si>
    <t>(a)</t>
  </si>
  <si>
    <t>Explanations on the main drivers of LCR results and the evolution of the contribution of inputs to the LCR’s calculation over time</t>
  </si>
  <si>
    <t xml:space="preserve">Timing of maturing and issuances of CP is a large driver to LCR net-outflow. </t>
  </si>
  <si>
    <t>(b)</t>
  </si>
  <si>
    <t>Explanations on the changes in the LCR over time</t>
  </si>
  <si>
    <t>See section 'Liquidity risk legislation and supervisory diamond' in 'Risk and Capital Manegement 2023'</t>
  </si>
  <si>
    <t>(c)</t>
  </si>
  <si>
    <t>Explanations on the actual concentration of funding sources</t>
  </si>
  <si>
    <t>See section 'Group funding structure' in 'Risk and Capital Mangement 2023'</t>
  </si>
  <si>
    <t>(d)</t>
  </si>
  <si>
    <t>High-level description of the composition of the institution`s liquidity buffer.</t>
  </si>
  <si>
    <t>See section 'The Group's liquidity buffer' in 'Risk and Capital Management 2023'</t>
  </si>
  <si>
    <t>(e)</t>
  </si>
  <si>
    <t>Derivative exposures and potential collateral calls</t>
  </si>
  <si>
    <t>The impact of an adverse market scenario is calculated using the Historical Look Back Approach (HLBA).</t>
  </si>
  <si>
    <t>(f)</t>
  </si>
  <si>
    <t>Currency mismatch in the LCR</t>
  </si>
  <si>
    <t>Jyske Bank Group complies with the requirements set forth by the Danish FSA to have a minimum LCR of 100% for Euro.</t>
  </si>
  <si>
    <t>(g)</t>
  </si>
  <si>
    <t>Other items in the LCR calculation that are not captured in the LCR disclosure template but that the institution considers relevant for its liquidity profile</t>
  </si>
  <si>
    <t>None</t>
  </si>
  <si>
    <r>
      <t xml:space="preserve">Risk weighted exposure amounts 
</t>
    </r>
    <r>
      <rPr>
        <sz val="9"/>
        <rFont val="Effra"/>
        <family val="2"/>
      </rPr>
      <t>(DKKm)</t>
    </r>
  </si>
  <si>
    <r>
      <t xml:space="preserve">Total own funds requirements
</t>
    </r>
    <r>
      <rPr>
        <sz val="9"/>
        <rFont val="Effra"/>
        <family val="2"/>
      </rPr>
      <t>(DKKm)</t>
    </r>
  </si>
  <si>
    <t>Not applicable</t>
  </si>
  <si>
    <t>Of which 1250%/ deduction</t>
  </si>
  <si>
    <r>
      <rPr>
        <sz val="10"/>
        <rFont val="Jyske Sauna"/>
      </rPr>
      <t>1)</t>
    </r>
    <r>
      <rPr>
        <sz val="11"/>
        <rFont val="Jyske Sauna"/>
      </rPr>
      <t xml:space="preserve">  Numbers are calculated according to EBA/GL/2017/01. The method used is a simple average and observations are end of month data  from the period april 2018 to december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</si>
</sst>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</numFmts>
  <fonts count="83" x14ac:knownFonts="1">
    <font>
      <sz val="11"/>
      <color theme="1"/>
      <name val="Effra"/>
      <family val="2"/>
    </font>
    <font>
      <sz val="11"/>
      <color theme="0"/>
      <name val="Effra"/>
      <family val="2"/>
    </font>
    <font>
      <u/>
      <sz val="11"/>
      <color theme="10"/>
      <name val="Effra"/>
      <family val="2"/>
    </font>
    <font>
      <b/>
      <sz val="20"/>
      <color theme="0"/>
      <name val="Effra"/>
      <family val="2"/>
    </font>
    <font>
      <b/>
      <sz val="16"/>
      <color theme="0"/>
      <name val="Effr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Effra"/>
      <family val="2"/>
    </font>
    <font>
      <sz val="11"/>
      <name val="Effra"/>
      <family val="2"/>
    </font>
    <font>
      <b/>
      <sz val="11"/>
      <color theme="1"/>
      <name val="Effra"/>
      <family val="2"/>
    </font>
    <font>
      <b/>
      <sz val="11"/>
      <color theme="0"/>
      <name val="Effra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Effra"/>
      <family val="2"/>
    </font>
    <font>
      <b/>
      <i/>
      <sz val="11"/>
      <color theme="1"/>
      <name val="Effra"/>
      <family val="2"/>
    </font>
    <font>
      <i/>
      <sz val="11"/>
      <name val="Effra"/>
      <family val="2"/>
    </font>
    <font>
      <u/>
      <sz val="11"/>
      <color theme="10"/>
      <name val="Calibri"/>
      <family val="2"/>
      <scheme val="minor"/>
    </font>
    <font>
      <sz val="10"/>
      <color theme="0"/>
      <name val="Effra"/>
      <family val="2"/>
    </font>
    <font>
      <u/>
      <sz val="11"/>
      <color theme="0"/>
      <name val="Effra"/>
      <family val="2"/>
    </font>
    <font>
      <b/>
      <sz val="10"/>
      <color theme="0"/>
      <name val="Effra"/>
      <family val="2"/>
    </font>
    <font>
      <b/>
      <u/>
      <sz val="11"/>
      <color theme="0"/>
      <name val="Effra"/>
      <family val="2"/>
    </font>
    <font>
      <b/>
      <i/>
      <sz val="11"/>
      <name val="Effra"/>
      <family val="2"/>
    </font>
    <font>
      <sz val="9"/>
      <name val="Effra"/>
      <family val="2"/>
    </font>
    <font>
      <b/>
      <u/>
      <sz val="16"/>
      <color theme="0"/>
      <name val="Effra"/>
      <family val="2"/>
    </font>
    <font>
      <sz val="11"/>
      <color theme="1"/>
      <name val="Effra"/>
      <family val="2"/>
    </font>
    <font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theme="3"/>
      <name val="Calibri Light"/>
      <family val="2"/>
    </font>
    <font>
      <b/>
      <sz val="11"/>
      <color rgb="FF3F3F3F"/>
      <name val="Calibri"/>
      <family val="2"/>
    </font>
    <font>
      <sz val="11"/>
      <color rgb="FF9C65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006100"/>
      <name val="Calibri"/>
      <family val="2"/>
    </font>
    <font>
      <i/>
      <sz val="11"/>
      <color rgb="FF7F7F7F"/>
      <name val="Calibri"/>
      <family val="2"/>
    </font>
    <font>
      <b/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FFFFFF"/>
      <name val="Effra"/>
      <family val="2"/>
    </font>
    <font>
      <b/>
      <sz val="16"/>
      <color theme="1"/>
      <name val="Effra"/>
      <family val="2"/>
    </font>
    <font>
      <sz val="16"/>
      <color theme="1"/>
      <name val="Effra"/>
      <family val="2"/>
    </font>
    <font>
      <sz val="12"/>
      <color theme="1"/>
      <name val="Effra"/>
      <family val="2"/>
    </font>
    <font>
      <sz val="12"/>
      <name val="Effra"/>
      <family val="2"/>
    </font>
    <font>
      <u/>
      <sz val="10"/>
      <color theme="0"/>
      <name val="Effra"/>
      <family val="2"/>
    </font>
    <font>
      <sz val="16"/>
      <color theme="0"/>
      <name val="Effra"/>
      <family val="2"/>
    </font>
    <font>
      <b/>
      <sz val="16"/>
      <color rgb="FFFFFFFF"/>
      <name val="Effra Medium"/>
      <family val="2"/>
    </font>
    <font>
      <b/>
      <sz val="12"/>
      <color theme="0"/>
      <name val="Effra"/>
      <family val="2"/>
    </font>
    <font>
      <i/>
      <sz val="11"/>
      <color theme="1"/>
      <name val="Effra"/>
      <family val="2"/>
    </font>
    <font>
      <sz val="10"/>
      <name val="Effra"/>
      <family val="2"/>
    </font>
    <font>
      <b/>
      <sz val="16"/>
      <color theme="1"/>
      <name val="Jyske Sauna"/>
    </font>
    <font>
      <sz val="11"/>
      <color theme="1"/>
      <name val="Jyske Sauna"/>
    </font>
    <font>
      <b/>
      <sz val="12"/>
      <color theme="0"/>
      <name val="Jyske Sauna"/>
    </font>
    <font>
      <b/>
      <sz val="11"/>
      <color theme="0"/>
      <name val="Jyske Sauna"/>
    </font>
    <font>
      <b/>
      <sz val="11"/>
      <name val="Jyske Sauna"/>
    </font>
    <font>
      <b/>
      <sz val="11"/>
      <color theme="1"/>
      <name val="Jyske Sauna"/>
    </font>
    <font>
      <sz val="11"/>
      <name val="Jyske Sauna"/>
    </font>
    <font>
      <i/>
      <sz val="11"/>
      <color theme="1"/>
      <name val="Jyske Sauna"/>
    </font>
    <font>
      <b/>
      <i/>
      <sz val="11"/>
      <color theme="1"/>
      <name val="Jyske Sauna"/>
    </font>
    <font>
      <sz val="10"/>
      <name val="Jyske Sauna"/>
    </font>
    <font>
      <sz val="12"/>
      <color theme="0"/>
      <name val="Effra"/>
      <family val="2"/>
    </font>
    <font>
      <b/>
      <sz val="14"/>
      <color theme="0"/>
      <name val="Effra"/>
      <family val="2"/>
    </font>
  </fonts>
  <fills count="60">
    <fill>
      <patternFill patternType="none"/>
    </fill>
    <fill>
      <patternFill patternType="gray125"/>
    </fill>
    <fill>
      <patternFill patternType="solid">
        <fgColor rgb="FF005C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2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12" fillId="0" borderId="0">
      <alignment vertical="center"/>
    </xf>
    <xf numFmtId="3" fontId="12" fillId="4" borderId="2" applyFont="0">
      <alignment horizontal="right" vertical="center"/>
      <protection locked="0"/>
    </xf>
    <xf numFmtId="0" fontId="6" fillId="0" borderId="0"/>
    <xf numFmtId="9" fontId="6" fillId="0" borderId="0" applyFont="0" applyFill="0" applyBorder="0" applyAlignment="0" applyProtection="0"/>
    <xf numFmtId="0" fontId="12" fillId="0" borderId="0">
      <alignment vertical="center"/>
    </xf>
    <xf numFmtId="0" fontId="16" fillId="0" borderId="0" applyNumberFormat="0" applyFill="0" applyBorder="0" applyAlignment="0" applyProtection="0"/>
    <xf numFmtId="0" fontId="12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19" applyNumberFormat="0" applyAlignment="0" applyProtection="0"/>
    <xf numFmtId="0" fontId="28" fillId="34" borderId="22" applyNumberFormat="0" applyAlignment="0" applyProtection="0"/>
    <xf numFmtId="0" fontId="40" fillId="0" borderId="0" applyNumberFormat="0" applyFill="0" applyBorder="0" applyAlignment="0" applyProtection="0"/>
    <xf numFmtId="0" fontId="39" fillId="35" borderId="0" applyNumberFormat="0" applyBorder="0" applyAlignment="0" applyProtection="0"/>
    <xf numFmtId="0" fontId="38" fillId="0" borderId="17" applyNumberFormat="0" applyFill="0" applyAlignment="0" applyProtection="0"/>
    <xf numFmtId="0" fontId="37" fillId="0" borderId="25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5" fillId="36" borderId="19" applyNumberFormat="0" applyAlignment="0" applyProtection="0"/>
    <xf numFmtId="0" fontId="34" fillId="0" borderId="21" applyNumberFormat="0" applyFill="0" applyAlignment="0" applyProtection="0"/>
    <xf numFmtId="0" fontId="33" fillId="37" borderId="0" applyNumberFormat="0" applyBorder="0" applyAlignment="0" applyProtection="0"/>
    <xf numFmtId="0" fontId="26" fillId="38" borderId="23" applyNumberFormat="0" applyAlignment="0" applyProtection="0"/>
    <xf numFmtId="0" fontId="32" fillId="33" borderId="20" applyNumberFormat="0" applyAlignment="0" applyProtection="0"/>
    <xf numFmtId="0" fontId="31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8" fillId="32" borderId="0" applyNumberFormat="0" applyBorder="0" applyAlignment="0" applyProtection="0"/>
    <xf numFmtId="0" fontId="57" fillId="33" borderId="19" applyNumberFormat="0" applyAlignment="0" applyProtection="0"/>
    <xf numFmtId="0" fontId="56" fillId="34" borderId="22" applyNumberFormat="0" applyAlignment="0" applyProtection="0"/>
    <xf numFmtId="0" fontId="55" fillId="0" borderId="0" applyNumberFormat="0" applyFill="0" applyBorder="0" applyAlignment="0" applyProtection="0"/>
    <xf numFmtId="0" fontId="54" fillId="35" borderId="0" applyNumberFormat="0" applyBorder="0" applyAlignment="0" applyProtection="0"/>
    <xf numFmtId="0" fontId="12" fillId="52" borderId="2" applyNumberFormat="0" applyFont="0" applyBorder="0">
      <alignment horizontal="center" vertical="center"/>
    </xf>
    <xf numFmtId="0" fontId="53" fillId="0" borderId="17" applyNumberFormat="0" applyFill="0" applyAlignment="0" applyProtection="0"/>
    <xf numFmtId="0" fontId="43" fillId="39" borderId="16" applyNumberFormat="0" applyFill="0" applyBorder="0" applyAlignment="0" applyProtection="0"/>
    <xf numFmtId="0" fontId="52" fillId="0" borderId="26" applyNumberFormat="0" applyFill="0" applyAlignment="0" applyProtection="0"/>
    <xf numFmtId="0" fontId="51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44" fillId="39" borderId="5" applyFont="0" applyBorder="0">
      <alignment horizontal="center" wrapText="1"/>
    </xf>
    <xf numFmtId="0" fontId="50" fillId="53" borderId="19" applyNumberFormat="0" applyAlignment="0" applyProtection="0"/>
    <xf numFmtId="0" fontId="49" fillId="0" borderId="21" applyNumberFormat="0" applyFill="0" applyAlignment="0" applyProtection="0"/>
    <xf numFmtId="0" fontId="48" fillId="37" borderId="0" applyNumberFormat="0" applyBorder="0" applyAlignment="0" applyProtection="0"/>
    <xf numFmtId="0" fontId="12" fillId="0" borderId="0">
      <alignment vertical="center"/>
    </xf>
    <xf numFmtId="0" fontId="6" fillId="54" borderId="23" applyNumberFormat="0" applyAlignment="0" applyProtection="0"/>
    <xf numFmtId="0" fontId="47" fillId="33" borderId="20" applyNumberFormat="0" applyAlignment="0" applyProtection="0"/>
    <xf numFmtId="0" fontId="2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56">
    <xf numFmtId="0" fontId="0" fillId="0" borderId="0" xfId="0"/>
    <xf numFmtId="0" fontId="4" fillId="3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18" fillId="2" borderId="0" xfId="1" applyFont="1" applyFill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" fillId="2" borderId="11" xfId="0" applyFont="1" applyFill="1" applyBorder="1"/>
    <xf numFmtId="0" fontId="17" fillId="2" borderId="11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12" xfId="0" applyFont="1" applyFill="1" applyBorder="1"/>
    <xf numFmtId="0" fontId="17" fillId="2" borderId="11" xfId="0" applyFont="1" applyFill="1" applyBorder="1"/>
    <xf numFmtId="0" fontId="18" fillId="2" borderId="12" xfId="1" applyFont="1" applyFill="1" applyBorder="1"/>
    <xf numFmtId="0" fontId="18" fillId="2" borderId="12" xfId="0" applyFont="1" applyFill="1" applyBorder="1"/>
    <xf numFmtId="0" fontId="18" fillId="2" borderId="14" xfId="1" applyFont="1" applyFill="1" applyBorder="1"/>
    <xf numFmtId="0" fontId="17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20" fillId="2" borderId="0" xfId="0" applyFont="1" applyFill="1"/>
    <xf numFmtId="0" fontId="10" fillId="2" borderId="0" xfId="0" applyFont="1" applyFill="1"/>
    <xf numFmtId="0" fontId="8" fillId="0" borderId="2" xfId="6" applyFont="1" applyBorder="1" applyAlignment="1">
      <alignment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justify" vertical="center" wrapText="1"/>
    </xf>
    <xf numFmtId="0" fontId="13" fillId="6" borderId="2" xfId="6" applyFont="1" applyFill="1" applyBorder="1" applyAlignment="1">
      <alignment vertical="center" wrapText="1"/>
    </xf>
    <xf numFmtId="0" fontId="13" fillId="6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vertical="center" wrapText="1"/>
    </xf>
    <xf numFmtId="0" fontId="8" fillId="3" borderId="5" xfId="6" applyFont="1" applyFill="1" applyBorder="1" applyAlignment="1">
      <alignment vertical="center" wrapText="1"/>
    </xf>
    <xf numFmtId="0" fontId="24" fillId="0" borderId="0" xfId="6" applyFont="1"/>
    <xf numFmtId="0" fontId="8" fillId="0" borderId="0" xfId="6" applyFont="1"/>
    <xf numFmtId="0" fontId="24" fillId="0" borderId="2" xfId="6" applyFont="1" applyBorder="1" applyAlignment="1">
      <alignment vertical="center"/>
    </xf>
    <xf numFmtId="0" fontId="8" fillId="0" borderId="2" xfId="6" applyFont="1" applyBorder="1" applyAlignment="1">
      <alignment horizontal="left" vertical="center" wrapText="1" indent="1"/>
    </xf>
    <xf numFmtId="0" fontId="13" fillId="0" borderId="2" xfId="6" applyFont="1" applyBorder="1" applyAlignment="1">
      <alignment vertical="center" wrapText="1"/>
    </xf>
    <xf numFmtId="0" fontId="8" fillId="0" borderId="2" xfId="6" applyFont="1" applyBorder="1" applyAlignment="1">
      <alignment horizontal="center" vertical="center"/>
    </xf>
    <xf numFmtId="0" fontId="13" fillId="0" borderId="0" xfId="6" applyFont="1"/>
    <xf numFmtId="0" fontId="9" fillId="0" borderId="2" xfId="6" applyFont="1" applyBorder="1" applyAlignment="1">
      <alignment horizontal="center" vertical="center"/>
    </xf>
    <xf numFmtId="0" fontId="9" fillId="0" borderId="2" xfId="6" applyFont="1" applyBorder="1" applyAlignment="1">
      <alignment vertical="center"/>
    </xf>
    <xf numFmtId="0" fontId="62" fillId="0" borderId="0" xfId="6" applyFont="1"/>
    <xf numFmtId="0" fontId="63" fillId="0" borderId="0" xfId="6" applyFont="1" applyAlignment="1">
      <alignment vertical="center"/>
    </xf>
    <xf numFmtId="0" fontId="24" fillId="0" borderId="1" xfId="6" applyFont="1" applyBorder="1"/>
    <xf numFmtId="0" fontId="24" fillId="0" borderId="0" xfId="6" applyFont="1" applyAlignment="1">
      <alignment vertical="center"/>
    </xf>
    <xf numFmtId="0" fontId="22" fillId="0" borderId="0" xfId="6" applyFont="1"/>
    <xf numFmtId="0" fontId="15" fillId="0" borderId="0" xfId="6" applyFont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15" fillId="0" borderId="3" xfId="6" applyFont="1" applyBorder="1" applyAlignment="1">
      <alignment vertical="center" wrapText="1"/>
    </xf>
    <xf numFmtId="0" fontId="15" fillId="0" borderId="4" xfId="6" applyFont="1" applyBorder="1" applyAlignment="1">
      <alignment vertical="center" wrapText="1"/>
    </xf>
    <xf numFmtId="0" fontId="22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21" fillId="0" borderId="0" xfId="6" applyFont="1" applyAlignment="1">
      <alignment horizontal="center" wrapText="1"/>
    </xf>
    <xf numFmtId="0" fontId="9" fillId="0" borderId="0" xfId="6" applyFont="1" applyAlignment="1">
      <alignment vertical="center"/>
    </xf>
    <xf numFmtId="0" fontId="64" fillId="55" borderId="2" xfId="6" applyFont="1" applyFill="1" applyBorder="1" applyAlignment="1">
      <alignment vertical="center" wrapText="1"/>
    </xf>
    <xf numFmtId="0" fontId="61" fillId="0" borderId="0" xfId="6" applyFont="1" applyAlignment="1">
      <alignment wrapText="1"/>
    </xf>
    <xf numFmtId="0" fontId="14" fillId="0" borderId="0" xfId="6" applyFont="1"/>
    <xf numFmtId="0" fontId="18" fillId="2" borderId="0" xfId="1" applyFont="1" applyFill="1"/>
    <xf numFmtId="0" fontId="18" fillId="2" borderId="0" xfId="1" quotePrefix="1" applyFont="1" applyFill="1" applyBorder="1"/>
    <xf numFmtId="0" fontId="23" fillId="2" borderId="0" xfId="0" applyFont="1" applyFill="1" applyAlignment="1">
      <alignment horizontal="centerContinuous"/>
    </xf>
    <xf numFmtId="0" fontId="1" fillId="2" borderId="12" xfId="0" applyFont="1" applyFill="1" applyBorder="1" applyAlignment="1">
      <alignment horizontal="centerContinuous"/>
    </xf>
    <xf numFmtId="0" fontId="1" fillId="2" borderId="13" xfId="0" applyFont="1" applyFill="1" applyBorder="1"/>
    <xf numFmtId="0" fontId="18" fillId="2" borderId="15" xfId="0" applyFont="1" applyFill="1" applyBorder="1"/>
    <xf numFmtId="0" fontId="65" fillId="2" borderId="12" xfId="1" applyFont="1" applyFill="1" applyBorder="1"/>
    <xf numFmtId="0" fontId="65" fillId="2" borderId="12" xfId="9" applyFont="1" applyFill="1" applyBorder="1"/>
    <xf numFmtId="0" fontId="65" fillId="2" borderId="12" xfId="0" applyFont="1" applyFill="1" applyBorder="1"/>
    <xf numFmtId="0" fontId="66" fillId="2" borderId="12" xfId="0" applyFont="1" applyFill="1" applyBorder="1" applyAlignment="1">
      <alignment horizontal="centerContinuous"/>
    </xf>
    <xf numFmtId="0" fontId="24" fillId="0" borderId="2" xfId="6" applyFont="1" applyBorder="1" applyAlignment="1">
      <alignment horizontal="center" vertical="center"/>
    </xf>
    <xf numFmtId="0" fontId="24" fillId="0" borderId="2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166" fontId="8" fillId="3" borderId="7" xfId="103" applyNumberFormat="1" applyFont="1" applyFill="1" applyBorder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8" fillId="0" borderId="1" xfId="6" applyFont="1" applyBorder="1" applyAlignment="1">
      <alignment vertical="center" wrapText="1"/>
    </xf>
    <xf numFmtId="0" fontId="8" fillId="0" borderId="3" xfId="6" applyFont="1" applyBorder="1" applyAlignment="1">
      <alignment vertical="center" wrapText="1"/>
    </xf>
    <xf numFmtId="0" fontId="8" fillId="0" borderId="4" xfId="6" applyFont="1" applyBorder="1" applyAlignment="1">
      <alignment vertical="center" wrapText="1"/>
    </xf>
    <xf numFmtId="14" fontId="8" fillId="0" borderId="2" xfId="6" applyNumberFormat="1" applyFont="1" applyBorder="1" applyAlignment="1">
      <alignment horizontal="center" vertical="center" wrapText="1"/>
    </xf>
    <xf numFmtId="3" fontId="8" fillId="0" borderId="2" xfId="6" applyNumberFormat="1" applyFont="1" applyBorder="1" applyAlignment="1">
      <alignment horizontal="center" vertical="center" wrapText="1"/>
    </xf>
    <xf numFmtId="3" fontId="8" fillId="7" borderId="2" xfId="6" applyNumberFormat="1" applyFont="1" applyFill="1" applyBorder="1" applyAlignment="1">
      <alignment horizontal="center" vertical="center" wrapText="1"/>
    </xf>
    <xf numFmtId="0" fontId="24" fillId="3" borderId="0" xfId="6" applyFont="1" applyFill="1"/>
    <xf numFmtId="14" fontId="10" fillId="56" borderId="16" xfId="3" applyNumberFormat="1" applyFont="1" applyFill="1" applyBorder="1" applyAlignment="1">
      <alignment horizontal="center"/>
    </xf>
    <xf numFmtId="0" fontId="24" fillId="3" borderId="16" xfId="6" applyFont="1" applyFill="1" applyBorder="1"/>
    <xf numFmtId="0" fontId="10" fillId="56" borderId="16" xfId="3" applyFont="1" applyFill="1" applyBorder="1" applyAlignment="1">
      <alignment horizontal="center"/>
    </xf>
    <xf numFmtId="0" fontId="10" fillId="56" borderId="31" xfId="3" applyFont="1" applyFill="1" applyBorder="1" applyAlignment="1">
      <alignment horizontal="center"/>
    </xf>
    <xf numFmtId="0" fontId="13" fillId="57" borderId="30" xfId="4" applyFont="1" applyFill="1" applyBorder="1">
      <alignment vertical="center"/>
    </xf>
    <xf numFmtId="0" fontId="13" fillId="57" borderId="4" xfId="4" applyFont="1" applyFill="1" applyBorder="1">
      <alignment vertical="center"/>
    </xf>
    <xf numFmtId="0" fontId="13" fillId="57" borderId="32" xfId="4" applyFont="1" applyFill="1" applyBorder="1">
      <alignment vertical="center"/>
    </xf>
    <xf numFmtId="0" fontId="9" fillId="7" borderId="16" xfId="6" applyFont="1" applyFill="1" applyBorder="1" applyAlignment="1">
      <alignment horizontal="right" vertical="center"/>
    </xf>
    <xf numFmtId="0" fontId="9" fillId="7" borderId="1" xfId="6" applyFont="1" applyFill="1" applyBorder="1" applyAlignment="1">
      <alignment vertical="center"/>
    </xf>
    <xf numFmtId="3" fontId="24" fillId="0" borderId="5" xfId="6" applyNumberFormat="1" applyFont="1" applyBorder="1" applyAlignment="1">
      <alignment horizontal="center"/>
    </xf>
    <xf numFmtId="3" fontId="24" fillId="0" borderId="31" xfId="6" applyNumberFormat="1" applyFont="1" applyBorder="1" applyAlignment="1">
      <alignment horizontal="center"/>
    </xf>
    <xf numFmtId="0" fontId="13" fillId="57" borderId="27" xfId="4" applyFont="1" applyFill="1" applyBorder="1">
      <alignment vertical="center"/>
    </xf>
    <xf numFmtId="0" fontId="13" fillId="57" borderId="28" xfId="4" applyFont="1" applyFill="1" applyBorder="1">
      <alignment vertical="center"/>
    </xf>
    <xf numFmtId="0" fontId="13" fillId="57" borderId="33" xfId="4" applyFont="1" applyFill="1" applyBorder="1">
      <alignment vertical="center"/>
    </xf>
    <xf numFmtId="0" fontId="9" fillId="7" borderId="5" xfId="6" applyFont="1" applyFill="1" applyBorder="1" applyAlignment="1">
      <alignment horizontal="right" vertical="center"/>
    </xf>
    <xf numFmtId="0" fontId="9" fillId="7" borderId="7" xfId="6" applyFont="1" applyFill="1" applyBorder="1" applyAlignment="1">
      <alignment vertical="center"/>
    </xf>
    <xf numFmtId="3" fontId="24" fillId="59" borderId="5" xfId="6" applyNumberFormat="1" applyFont="1" applyFill="1" applyBorder="1" applyAlignment="1">
      <alignment horizontal="center"/>
    </xf>
    <xf numFmtId="3" fontId="24" fillId="59" borderId="2" xfId="6" applyNumberFormat="1" applyFont="1" applyFill="1" applyBorder="1" applyAlignment="1">
      <alignment horizontal="center"/>
    </xf>
    <xf numFmtId="0" fontId="24" fillId="3" borderId="5" xfId="6" applyFont="1" applyFill="1" applyBorder="1" applyAlignment="1">
      <alignment horizontal="right" vertical="center"/>
    </xf>
    <xf numFmtId="0" fontId="69" fillId="3" borderId="7" xfId="6" applyFont="1" applyFill="1" applyBorder="1" applyAlignment="1">
      <alignment vertical="center"/>
    </xf>
    <xf numFmtId="3" fontId="24" fillId="3" borderId="5" xfId="6" applyNumberFormat="1" applyFont="1" applyFill="1" applyBorder="1" applyAlignment="1">
      <alignment horizontal="center"/>
    </xf>
    <xf numFmtId="3" fontId="24" fillId="3" borderId="2" xfId="6" applyNumberFormat="1" applyFont="1" applyFill="1" applyBorder="1" applyAlignment="1">
      <alignment horizontal="center"/>
    </xf>
    <xf numFmtId="0" fontId="9" fillId="7" borderId="27" xfId="6" applyFont="1" applyFill="1" applyBorder="1" applyAlignment="1">
      <alignment horizontal="right" vertical="center"/>
    </xf>
    <xf numFmtId="0" fontId="9" fillId="59" borderId="28" xfId="6" applyFont="1" applyFill="1" applyBorder="1" applyAlignment="1">
      <alignment vertical="center"/>
    </xf>
    <xf numFmtId="0" fontId="69" fillId="3" borderId="7" xfId="6" applyFont="1" applyFill="1" applyBorder="1" applyAlignment="1">
      <alignment vertical="center" wrapText="1"/>
    </xf>
    <xf numFmtId="3" fontId="24" fillId="0" borderId="2" xfId="6" applyNumberFormat="1" applyFont="1" applyBorder="1" applyAlignment="1">
      <alignment horizontal="center"/>
    </xf>
    <xf numFmtId="0" fontId="9" fillId="59" borderId="7" xfId="6" applyFont="1" applyFill="1" applyBorder="1" applyAlignment="1">
      <alignment vertical="center"/>
    </xf>
    <xf numFmtId="3" fontId="24" fillId="59" borderId="27" xfId="6" applyNumberFormat="1" applyFont="1" applyFill="1" applyBorder="1" applyAlignment="1">
      <alignment horizontal="center"/>
    </xf>
    <xf numFmtId="3" fontId="24" fillId="3" borderId="0" xfId="6" applyNumberFormat="1" applyFont="1" applyFill="1"/>
    <xf numFmtId="0" fontId="9" fillId="59" borderId="1" xfId="6" applyFont="1" applyFill="1" applyBorder="1" applyAlignment="1">
      <alignment vertical="center"/>
    </xf>
    <xf numFmtId="0" fontId="13" fillId="57" borderId="5" xfId="4" applyFont="1" applyFill="1" applyBorder="1">
      <alignment vertical="center"/>
    </xf>
    <xf numFmtId="0" fontId="13" fillId="57" borderId="7" xfId="4" applyFont="1" applyFill="1" applyBorder="1">
      <alignment vertical="center"/>
    </xf>
    <xf numFmtId="0" fontId="13" fillId="57" borderId="2" xfId="4" applyFont="1" applyFill="1" applyBorder="1">
      <alignment vertical="center"/>
    </xf>
    <xf numFmtId="0" fontId="13" fillId="57" borderId="2" xfId="4" applyFont="1" applyFill="1" applyBorder="1" applyAlignment="1">
      <alignment horizontal="center" vertical="center"/>
    </xf>
    <xf numFmtId="0" fontId="9" fillId="7" borderId="28" xfId="6" applyFont="1" applyFill="1" applyBorder="1" applyAlignment="1">
      <alignment vertical="center" wrapText="1"/>
    </xf>
    <xf numFmtId="0" fontId="24" fillId="59" borderId="33" xfId="6" applyFont="1" applyFill="1" applyBorder="1" applyAlignment="1">
      <alignment horizontal="center"/>
    </xf>
    <xf numFmtId="0" fontId="24" fillId="59" borderId="2" xfId="6" applyFont="1" applyFill="1" applyBorder="1" applyAlignment="1">
      <alignment horizontal="center"/>
    </xf>
    <xf numFmtId="0" fontId="9" fillId="7" borderId="28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right" vertical="center"/>
    </xf>
    <xf numFmtId="0" fontId="14" fillId="3" borderId="7" xfId="6" applyFont="1" applyFill="1" applyBorder="1" applyAlignment="1">
      <alignment vertical="center"/>
    </xf>
    <xf numFmtId="0" fontId="14" fillId="3" borderId="27" xfId="6" applyFont="1" applyFill="1" applyBorder="1" applyAlignment="1">
      <alignment horizontal="right" vertical="center"/>
    </xf>
    <xf numFmtId="0" fontId="14" fillId="3" borderId="28" xfId="6" applyFont="1" applyFill="1" applyBorder="1" applyAlignment="1">
      <alignment vertical="center"/>
    </xf>
    <xf numFmtId="0" fontId="24" fillId="3" borderId="16" xfId="6" applyFont="1" applyFill="1" applyBorder="1" applyAlignment="1">
      <alignment horizontal="right"/>
    </xf>
    <xf numFmtId="3" fontId="9" fillId="59" borderId="2" xfId="6" applyNumberFormat="1" applyFont="1" applyFill="1" applyBorder="1" applyAlignment="1">
      <alignment horizontal="center"/>
    </xf>
    <xf numFmtId="9" fontId="9" fillId="59" borderId="2" xfId="12" applyFont="1" applyFill="1" applyBorder="1" applyAlignment="1">
      <alignment horizontal="center"/>
    </xf>
    <xf numFmtId="0" fontId="72" fillId="3" borderId="0" xfId="6" applyFont="1" applyFill="1"/>
    <xf numFmtId="14" fontId="74" fillId="56" borderId="16" xfId="3" applyNumberFormat="1" applyFont="1" applyFill="1" applyBorder="1" applyAlignment="1">
      <alignment horizontal="center"/>
    </xf>
    <xf numFmtId="0" fontId="74" fillId="56" borderId="16" xfId="3" applyFont="1" applyFill="1" applyBorder="1" applyAlignment="1">
      <alignment horizontal="center"/>
    </xf>
    <xf numFmtId="0" fontId="74" fillId="56" borderId="31" xfId="3" applyFont="1" applyFill="1" applyBorder="1" applyAlignment="1">
      <alignment horizontal="center"/>
    </xf>
    <xf numFmtId="0" fontId="75" fillId="57" borderId="30" xfId="4" applyFont="1" applyFill="1" applyBorder="1">
      <alignment vertical="center"/>
    </xf>
    <xf numFmtId="0" fontId="75" fillId="57" borderId="4" xfId="4" applyFont="1" applyFill="1" applyBorder="1">
      <alignment vertical="center"/>
    </xf>
    <xf numFmtId="0" fontId="75" fillId="57" borderId="32" xfId="4" applyFont="1" applyFill="1" applyBorder="1">
      <alignment vertical="center"/>
    </xf>
    <xf numFmtId="0" fontId="76" fillId="7" borderId="16" xfId="6" applyFont="1" applyFill="1" applyBorder="1" applyAlignment="1">
      <alignment horizontal="right" vertical="center"/>
    </xf>
    <xf numFmtId="0" fontId="76" fillId="7" borderId="1" xfId="6" applyFont="1" applyFill="1" applyBorder="1" applyAlignment="1">
      <alignment vertical="center"/>
    </xf>
    <xf numFmtId="3" fontId="72" fillId="0" borderId="5" xfId="6" applyNumberFormat="1" applyFont="1" applyBorder="1" applyAlignment="1">
      <alignment horizontal="center"/>
    </xf>
    <xf numFmtId="3" fontId="72" fillId="0" borderId="31" xfId="6" applyNumberFormat="1" applyFont="1" applyBorder="1" applyAlignment="1">
      <alignment horizontal="center"/>
    </xf>
    <xf numFmtId="0" fontId="75" fillId="57" borderId="27" xfId="4" applyFont="1" applyFill="1" applyBorder="1">
      <alignment vertical="center"/>
    </xf>
    <xf numFmtId="0" fontId="75" fillId="57" borderId="28" xfId="4" applyFont="1" applyFill="1" applyBorder="1">
      <alignment vertical="center"/>
    </xf>
    <xf numFmtId="0" fontId="75" fillId="57" borderId="33" xfId="4" applyFont="1" applyFill="1" applyBorder="1">
      <alignment vertical="center"/>
    </xf>
    <xf numFmtId="0" fontId="76" fillId="7" borderId="5" xfId="6" applyFont="1" applyFill="1" applyBorder="1" applyAlignment="1">
      <alignment horizontal="right" vertical="center"/>
    </xf>
    <xf numFmtId="0" fontId="76" fillId="7" borderId="7" xfId="6" applyFont="1" applyFill="1" applyBorder="1" applyAlignment="1">
      <alignment vertical="center"/>
    </xf>
    <xf numFmtId="3" fontId="72" fillId="59" borderId="5" xfId="6" applyNumberFormat="1" applyFont="1" applyFill="1" applyBorder="1" applyAlignment="1">
      <alignment horizontal="center"/>
    </xf>
    <xf numFmtId="3" fontId="72" fillId="59" borderId="2" xfId="6" applyNumberFormat="1" applyFont="1" applyFill="1" applyBorder="1" applyAlignment="1">
      <alignment horizontal="center"/>
    </xf>
    <xf numFmtId="0" fontId="72" fillId="3" borderId="5" xfId="6" applyFont="1" applyFill="1" applyBorder="1" applyAlignment="1">
      <alignment horizontal="right" vertical="center"/>
    </xf>
    <xf numFmtId="0" fontId="78" fillId="3" borderId="7" xfId="6" applyFont="1" applyFill="1" applyBorder="1" applyAlignment="1">
      <alignment vertical="center"/>
    </xf>
    <xf numFmtId="3" fontId="72" fillId="3" borderId="5" xfId="6" applyNumberFormat="1" applyFont="1" applyFill="1" applyBorder="1" applyAlignment="1">
      <alignment horizontal="center"/>
    </xf>
    <xf numFmtId="3" fontId="72" fillId="3" borderId="2" xfId="6" applyNumberFormat="1" applyFont="1" applyFill="1" applyBorder="1" applyAlignment="1">
      <alignment horizontal="center"/>
    </xf>
    <xf numFmtId="0" fontId="76" fillId="7" borderId="27" xfId="6" applyFont="1" applyFill="1" applyBorder="1" applyAlignment="1">
      <alignment horizontal="right" vertical="center"/>
    </xf>
    <xf numFmtId="0" fontId="76" fillId="59" borderId="28" xfId="6" applyFont="1" applyFill="1" applyBorder="1" applyAlignment="1">
      <alignment vertical="center"/>
    </xf>
    <xf numFmtId="0" fontId="78" fillId="3" borderId="7" xfId="6" applyFont="1" applyFill="1" applyBorder="1" applyAlignment="1">
      <alignment vertical="center" wrapText="1"/>
    </xf>
    <xf numFmtId="3" fontId="72" fillId="0" borderId="2" xfId="6" applyNumberFormat="1" applyFont="1" applyBorder="1" applyAlignment="1">
      <alignment horizontal="center"/>
    </xf>
    <xf numFmtId="0" fontId="76" fillId="59" borderId="7" xfId="6" applyFont="1" applyFill="1" applyBorder="1" applyAlignment="1">
      <alignment vertical="center"/>
    </xf>
    <xf numFmtId="3" fontId="72" fillId="59" borderId="27" xfId="6" applyNumberFormat="1" applyFont="1" applyFill="1" applyBorder="1" applyAlignment="1">
      <alignment horizontal="center"/>
    </xf>
    <xf numFmtId="0" fontId="76" fillId="59" borderId="1" xfId="6" applyFont="1" applyFill="1" applyBorder="1" applyAlignment="1">
      <alignment vertical="center"/>
    </xf>
    <xf numFmtId="0" fontId="75" fillId="57" borderId="5" xfId="4" applyFont="1" applyFill="1" applyBorder="1">
      <alignment vertical="center"/>
    </xf>
    <xf numFmtId="0" fontId="75" fillId="57" borderId="7" xfId="4" applyFont="1" applyFill="1" applyBorder="1">
      <alignment vertical="center"/>
    </xf>
    <xf numFmtId="0" fontId="75" fillId="57" borderId="2" xfId="4" applyFont="1" applyFill="1" applyBorder="1">
      <alignment vertical="center"/>
    </xf>
    <xf numFmtId="0" fontId="75" fillId="57" borderId="2" xfId="4" applyFont="1" applyFill="1" applyBorder="1" applyAlignment="1">
      <alignment horizontal="center" vertical="center"/>
    </xf>
    <xf numFmtId="0" fontId="76" fillId="7" borderId="28" xfId="6" applyFont="1" applyFill="1" applyBorder="1" applyAlignment="1">
      <alignment vertical="center" wrapText="1"/>
    </xf>
    <xf numFmtId="0" fontId="72" fillId="59" borderId="33" xfId="6" applyFont="1" applyFill="1" applyBorder="1" applyAlignment="1">
      <alignment horizontal="center"/>
    </xf>
    <xf numFmtId="0" fontId="72" fillId="59" borderId="2" xfId="6" applyFont="1" applyFill="1" applyBorder="1" applyAlignment="1">
      <alignment horizontal="center"/>
    </xf>
    <xf numFmtId="0" fontId="76" fillId="7" borderId="28" xfId="6" applyFont="1" applyFill="1" applyBorder="1" applyAlignment="1">
      <alignment vertical="center"/>
    </xf>
    <xf numFmtId="0" fontId="79" fillId="3" borderId="5" xfId="6" applyFont="1" applyFill="1" applyBorder="1" applyAlignment="1">
      <alignment horizontal="right" vertical="center"/>
    </xf>
    <xf numFmtId="0" fontId="79" fillId="3" borderId="7" xfId="6" applyFont="1" applyFill="1" applyBorder="1" applyAlignment="1">
      <alignment vertical="center"/>
    </xf>
    <xf numFmtId="0" fontId="79" fillId="3" borderId="27" xfId="6" applyFont="1" applyFill="1" applyBorder="1" applyAlignment="1">
      <alignment horizontal="right" vertical="center"/>
    </xf>
    <xf numFmtId="0" fontId="79" fillId="3" borderId="28" xfId="6" applyFont="1" applyFill="1" applyBorder="1" applyAlignment="1">
      <alignment vertical="center"/>
    </xf>
    <xf numFmtId="0" fontId="72" fillId="3" borderId="16" xfId="6" applyFont="1" applyFill="1" applyBorder="1" applyAlignment="1">
      <alignment horizontal="right"/>
    </xf>
    <xf numFmtId="3" fontId="76" fillId="59" borderId="2" xfId="6" applyNumberFormat="1" applyFont="1" applyFill="1" applyBorder="1" applyAlignment="1">
      <alignment horizontal="center"/>
    </xf>
    <xf numFmtId="9" fontId="76" fillId="59" borderId="2" xfId="12" applyFont="1" applyFill="1" applyBorder="1" applyAlignment="1">
      <alignment horizontal="center"/>
    </xf>
    <xf numFmtId="0" fontId="6" fillId="3" borderId="0" xfId="6" applyFill="1"/>
    <xf numFmtId="0" fontId="6" fillId="0" borderId="0" xfId="6"/>
    <xf numFmtId="0" fontId="6" fillId="3" borderId="16" xfId="6" applyFill="1" applyBorder="1"/>
    <xf numFmtId="3" fontId="6" fillId="3" borderId="0" xfId="6" applyNumberFormat="1" applyFill="1"/>
    <xf numFmtId="9" fontId="8" fillId="0" borderId="2" xfId="6" applyNumberFormat="1" applyFont="1" applyBorder="1" applyAlignment="1">
      <alignment horizontal="center" vertical="center" wrapText="1"/>
    </xf>
    <xf numFmtId="2" fontId="8" fillId="0" borderId="0" xfId="6" applyNumberFormat="1" applyFont="1"/>
    <xf numFmtId="0" fontId="81" fillId="2" borderId="2" xfId="0" applyFont="1" applyFill="1" applyBorder="1" applyAlignment="1">
      <alignment horizontal="center" vertical="center" wrapText="1"/>
    </xf>
    <xf numFmtId="4" fontId="8" fillId="0" borderId="2" xfId="6" applyNumberFormat="1" applyFont="1" applyBorder="1" applyAlignment="1">
      <alignment horizontal="center" vertical="center" wrapText="1"/>
    </xf>
    <xf numFmtId="167" fontId="8" fillId="0" borderId="2" xfId="104" applyNumberFormat="1" applyFont="1" applyBorder="1" applyAlignment="1">
      <alignment horizontal="center" vertical="center" wrapText="1"/>
    </xf>
    <xf numFmtId="167" fontId="8" fillId="0" borderId="2" xfId="6" applyNumberFormat="1" applyFont="1" applyBorder="1" applyAlignment="1">
      <alignment horizontal="center" vertical="center" wrapText="1"/>
    </xf>
    <xf numFmtId="10" fontId="8" fillId="0" borderId="2" xfId="6" applyNumberFormat="1" applyFont="1" applyBorder="1" applyAlignment="1">
      <alignment horizontal="center" vertical="center" wrapText="1"/>
    </xf>
    <xf numFmtId="10" fontId="8" fillId="0" borderId="2" xfId="104" applyNumberFormat="1" applyFont="1" applyBorder="1" applyAlignment="1">
      <alignment horizontal="center" vertical="center" wrapText="1"/>
    </xf>
    <xf numFmtId="10" fontId="8" fillId="0" borderId="2" xfId="104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8" fillId="2" borderId="0" xfId="0" applyFont="1" applyFill="1"/>
    <xf numFmtId="0" fontId="8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3" fontId="8" fillId="0" borderId="2" xfId="103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3" fontId="8" fillId="0" borderId="32" xfId="103" applyFont="1" applyBorder="1" applyAlignment="1">
      <alignment horizontal="center" vertical="center" wrapText="1"/>
    </xf>
    <xf numFmtId="0" fontId="81" fillId="2" borderId="0" xfId="0" applyFont="1" applyFill="1" applyAlignment="1">
      <alignment horizontal="center" vertical="center" wrapText="1"/>
    </xf>
    <xf numFmtId="0" fontId="8" fillId="0" borderId="2" xfId="6" applyFont="1" applyBorder="1" applyAlignment="1">
      <alignment horizontal="center"/>
    </xf>
    <xf numFmtId="3" fontId="8" fillId="0" borderId="2" xfId="6" applyNumberFormat="1" applyFont="1" applyBorder="1" applyAlignment="1">
      <alignment horizontal="center"/>
    </xf>
    <xf numFmtId="3" fontId="8" fillId="0" borderId="2" xfId="103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3" fillId="6" borderId="5" xfId="6" applyFont="1" applyFill="1" applyBorder="1" applyAlignment="1">
      <alignment horizontal="left" vertical="center" wrapText="1"/>
    </xf>
    <xf numFmtId="0" fontId="13" fillId="6" borderId="6" xfId="6" applyFont="1" applyFill="1" applyBorder="1" applyAlignment="1">
      <alignment horizontal="left" vertical="center" wrapText="1"/>
    </xf>
    <xf numFmtId="0" fontId="13" fillId="6" borderId="7" xfId="6" applyFont="1" applyFill="1" applyBorder="1" applyAlignment="1">
      <alignment horizontal="left" vertical="center" wrapText="1"/>
    </xf>
    <xf numFmtId="0" fontId="13" fillId="5" borderId="5" xfId="6" applyFont="1" applyFill="1" applyBorder="1" applyAlignment="1">
      <alignment horizontal="left" vertical="center" wrapText="1"/>
    </xf>
    <xf numFmtId="0" fontId="13" fillId="5" borderId="6" xfId="6" applyFont="1" applyFill="1" applyBorder="1" applyAlignment="1">
      <alignment horizontal="left" vertical="center" wrapText="1"/>
    </xf>
    <xf numFmtId="0" fontId="13" fillId="5" borderId="7" xfId="6" applyFont="1" applyFill="1" applyBorder="1" applyAlignment="1">
      <alignment horizontal="left" vertical="center" wrapText="1"/>
    </xf>
    <xf numFmtId="0" fontId="7" fillId="2" borderId="0" xfId="6" applyFont="1" applyFill="1" applyAlignment="1">
      <alignment horizontal="left"/>
    </xf>
    <xf numFmtId="0" fontId="82" fillId="2" borderId="0" xfId="0" applyFont="1" applyFill="1" applyAlignment="1">
      <alignment horizontal="center" vertical="center" wrapText="1"/>
    </xf>
    <xf numFmtId="0" fontId="67" fillId="2" borderId="0" xfId="6" applyFont="1" applyFill="1" applyAlignment="1">
      <alignment horizontal="left" wrapText="1"/>
    </xf>
    <xf numFmtId="0" fontId="8" fillId="3" borderId="29" xfId="6" applyFont="1" applyFill="1" applyBorder="1" applyAlignment="1">
      <alignment horizontal="left"/>
    </xf>
    <xf numFmtId="0" fontId="60" fillId="2" borderId="0" xfId="6" applyFont="1" applyFill="1" applyAlignment="1">
      <alignment horizontal="left"/>
    </xf>
    <xf numFmtId="3" fontId="8" fillId="58" borderId="5" xfId="5" applyFont="1" applyFill="1" applyBorder="1" applyAlignment="1">
      <alignment horizontal="center" vertical="center"/>
      <protection locked="0"/>
    </xf>
    <xf numFmtId="3" fontId="8" fillId="58" borderId="6" xfId="5" applyFont="1" applyFill="1" applyBorder="1" applyAlignment="1">
      <alignment horizontal="center" vertical="center"/>
      <protection locked="0"/>
    </xf>
    <xf numFmtId="3" fontId="8" fillId="58" borderId="7" xfId="5" applyFont="1" applyFill="1" applyBorder="1" applyAlignment="1">
      <alignment horizontal="center" vertical="center"/>
      <protection locked="0"/>
    </xf>
    <xf numFmtId="0" fontId="68" fillId="56" borderId="5" xfId="3" applyFont="1" applyFill="1" applyBorder="1" applyAlignment="1">
      <alignment horizontal="center" vertical="center"/>
    </xf>
    <xf numFmtId="0" fontId="68" fillId="56" borderId="6" xfId="3" applyFont="1" applyFill="1" applyBorder="1" applyAlignment="1">
      <alignment horizontal="center" vertical="center"/>
    </xf>
    <xf numFmtId="0" fontId="68" fillId="56" borderId="7" xfId="3" applyFont="1" applyFill="1" applyBorder="1" applyAlignment="1">
      <alignment horizontal="center" vertical="center"/>
    </xf>
    <xf numFmtId="0" fontId="68" fillId="56" borderId="16" xfId="3" applyFont="1" applyFill="1" applyBorder="1" applyAlignment="1">
      <alignment horizontal="left"/>
    </xf>
    <xf numFmtId="0" fontId="68" fillId="56" borderId="1" xfId="3" applyFont="1" applyFill="1" applyBorder="1" applyAlignment="1">
      <alignment horizontal="left"/>
    </xf>
    <xf numFmtId="0" fontId="13" fillId="57" borderId="5" xfId="4" applyFont="1" applyFill="1" applyBorder="1" applyAlignment="1">
      <alignment horizontal="center" vertical="center"/>
    </xf>
    <xf numFmtId="0" fontId="13" fillId="57" borderId="6" xfId="4" applyFont="1" applyFill="1" applyBorder="1" applyAlignment="1">
      <alignment horizontal="center" vertical="center"/>
    </xf>
    <xf numFmtId="0" fontId="13" fillId="57" borderId="7" xfId="4" applyFont="1" applyFill="1" applyBorder="1" applyAlignment="1">
      <alignment horizontal="center" vertical="center"/>
    </xf>
    <xf numFmtId="0" fontId="68" fillId="56" borderId="27" xfId="3" applyFont="1" applyFill="1" applyBorder="1" applyAlignment="1">
      <alignment horizontal="left"/>
    </xf>
    <xf numFmtId="0" fontId="68" fillId="56" borderId="28" xfId="3" applyFont="1" applyFill="1" applyBorder="1" applyAlignment="1">
      <alignment horizontal="left"/>
    </xf>
    <xf numFmtId="0" fontId="68" fillId="56" borderId="27" xfId="3" applyFont="1" applyFill="1" applyBorder="1" applyAlignment="1">
      <alignment horizontal="center" vertical="center"/>
    </xf>
    <xf numFmtId="0" fontId="68" fillId="56" borderId="29" xfId="3" applyFont="1" applyFill="1" applyBorder="1" applyAlignment="1">
      <alignment horizontal="center" vertical="center"/>
    </xf>
    <xf numFmtId="0" fontId="68" fillId="56" borderId="28" xfId="3" applyFont="1" applyFill="1" applyBorder="1" applyAlignment="1">
      <alignment horizontal="center" vertical="center"/>
    </xf>
    <xf numFmtId="0" fontId="68" fillId="56" borderId="30" xfId="3" applyFont="1" applyFill="1" applyBorder="1" applyAlignment="1">
      <alignment horizontal="center" vertical="center"/>
    </xf>
    <xf numFmtId="0" fontId="68" fillId="56" borderId="3" xfId="3" applyFont="1" applyFill="1" applyBorder="1" applyAlignment="1">
      <alignment horizontal="center" vertical="center"/>
    </xf>
    <xf numFmtId="0" fontId="68" fillId="56" borderId="4" xfId="3" applyFont="1" applyFill="1" applyBorder="1" applyAlignment="1">
      <alignment horizontal="center" vertical="center"/>
    </xf>
    <xf numFmtId="0" fontId="24" fillId="0" borderId="5" xfId="6" applyFont="1" applyBorder="1" applyAlignment="1">
      <alignment horizontal="center" vertical="center" wrapText="1"/>
    </xf>
    <xf numFmtId="0" fontId="24" fillId="0" borderId="7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7" fillId="2" borderId="0" xfId="6" applyFont="1" applyFill="1" applyAlignment="1">
      <alignment horizontal="left" wrapText="1"/>
    </xf>
    <xf numFmtId="0" fontId="77" fillId="3" borderId="29" xfId="6" applyFont="1" applyFill="1" applyBorder="1" applyAlignment="1">
      <alignment horizontal="left"/>
    </xf>
    <xf numFmtId="3" fontId="77" fillId="58" borderId="5" xfId="5" applyFont="1" applyFill="1" applyBorder="1" applyAlignment="1">
      <alignment horizontal="center" vertical="center"/>
      <protection locked="0"/>
    </xf>
    <xf numFmtId="3" fontId="77" fillId="58" borderId="6" xfId="5" applyFont="1" applyFill="1" applyBorder="1" applyAlignment="1">
      <alignment horizontal="center" vertical="center"/>
      <protection locked="0"/>
    </xf>
    <xf numFmtId="3" fontId="77" fillId="58" borderId="7" xfId="5" applyFont="1" applyFill="1" applyBorder="1" applyAlignment="1">
      <alignment horizontal="center" vertical="center"/>
      <protection locked="0"/>
    </xf>
    <xf numFmtId="0" fontId="73" fillId="56" borderId="5" xfId="3" applyFont="1" applyFill="1" applyBorder="1" applyAlignment="1">
      <alignment horizontal="center" vertical="center"/>
    </xf>
    <xf numFmtId="0" fontId="73" fillId="56" borderId="6" xfId="3" applyFont="1" applyFill="1" applyBorder="1" applyAlignment="1">
      <alignment horizontal="center" vertical="center"/>
    </xf>
    <xf numFmtId="0" fontId="73" fillId="56" borderId="7" xfId="3" applyFont="1" applyFill="1" applyBorder="1" applyAlignment="1">
      <alignment horizontal="center" vertical="center"/>
    </xf>
    <xf numFmtId="0" fontId="73" fillId="56" borderId="16" xfId="3" applyFont="1" applyFill="1" applyBorder="1" applyAlignment="1">
      <alignment horizontal="left"/>
    </xf>
    <xf numFmtId="0" fontId="73" fillId="56" borderId="1" xfId="3" applyFont="1" applyFill="1" applyBorder="1" applyAlignment="1">
      <alignment horizontal="left"/>
    </xf>
    <xf numFmtId="0" fontId="75" fillId="57" borderId="5" xfId="4" applyFont="1" applyFill="1" applyBorder="1" applyAlignment="1">
      <alignment horizontal="center" vertical="center"/>
    </xf>
    <xf numFmtId="0" fontId="75" fillId="57" borderId="6" xfId="4" applyFont="1" applyFill="1" applyBorder="1" applyAlignment="1">
      <alignment horizontal="center" vertical="center"/>
    </xf>
    <xf numFmtId="0" fontId="75" fillId="57" borderId="7" xfId="4" applyFont="1" applyFill="1" applyBorder="1" applyAlignment="1">
      <alignment horizontal="center" vertical="center"/>
    </xf>
    <xf numFmtId="0" fontId="71" fillId="3" borderId="0" xfId="6" applyFont="1" applyFill="1" applyAlignment="1"/>
    <xf numFmtId="0" fontId="73" fillId="56" borderId="27" xfId="3" applyFont="1" applyFill="1" applyBorder="1" applyAlignment="1">
      <alignment horizontal="left"/>
    </xf>
    <xf numFmtId="0" fontId="73" fillId="56" borderId="28" xfId="3" applyFont="1" applyFill="1" applyBorder="1" applyAlignment="1">
      <alignment horizontal="left"/>
    </xf>
    <xf numFmtId="0" fontId="73" fillId="56" borderId="27" xfId="3" applyFont="1" applyFill="1" applyBorder="1" applyAlignment="1">
      <alignment horizontal="center" vertical="center"/>
    </xf>
    <xf numFmtId="0" fontId="73" fillId="56" borderId="29" xfId="3" applyFont="1" applyFill="1" applyBorder="1" applyAlignment="1">
      <alignment horizontal="center" vertical="center"/>
    </xf>
    <xf numFmtId="0" fontId="73" fillId="56" borderId="28" xfId="3" applyFont="1" applyFill="1" applyBorder="1" applyAlignment="1">
      <alignment horizontal="center" vertical="center"/>
    </xf>
    <xf numFmtId="0" fontId="73" fillId="56" borderId="30" xfId="3" applyFont="1" applyFill="1" applyBorder="1" applyAlignment="1">
      <alignment horizontal="center" vertical="center"/>
    </xf>
    <xf numFmtId="0" fontId="73" fillId="56" borderId="3" xfId="3" applyFont="1" applyFill="1" applyBorder="1" applyAlignment="1">
      <alignment horizontal="center" vertical="center"/>
    </xf>
    <xf numFmtId="0" fontId="73" fillId="56" borderId="4" xfId="3" applyFont="1" applyFill="1" applyBorder="1" applyAlignment="1">
      <alignment horizontal="center" vertical="center"/>
    </xf>
  </cellXfs>
  <cellStyles count="105">
    <cellStyle name="=C:\WINNT35\SYSTEM32\COMMAND.COM" xfId="4" xr:uid="{AA70DB9C-EBD1-4971-929E-78CB75BB0E69}"/>
    <cellStyle name="20% - Accent1 2" xfId="14" xr:uid="{65DB6D45-6A52-4953-9F10-FA6A48CF05A7}"/>
    <cellStyle name="20% - Accent1 3" xfId="55" xr:uid="{490F1D2F-F2D5-49AC-955D-79F3D31E1CFA}"/>
    <cellStyle name="20% - Accent2 2" xfId="15" xr:uid="{05117DC6-EAC5-45CA-BD50-15A2BFF645D0}"/>
    <cellStyle name="20% - Accent2 3" xfId="56" xr:uid="{31975ED4-F0CF-4752-BCDB-392BBA206EDC}"/>
    <cellStyle name="20% - Accent3 2" xfId="16" xr:uid="{678A92DF-9A7C-4C75-8593-D245F073FF91}"/>
    <cellStyle name="20% - Accent3 3" xfId="57" xr:uid="{D1ACACEF-A9DC-4623-BD8F-87C18793F4F8}"/>
    <cellStyle name="20% - Accent4 2" xfId="17" xr:uid="{8C7A5216-6EBD-4F0B-8193-A7F81828E885}"/>
    <cellStyle name="20% - Accent4 3" xfId="58" xr:uid="{DCFF3152-FCEC-40EC-8168-4D3771D52A07}"/>
    <cellStyle name="20% - Accent5 2" xfId="18" xr:uid="{3D4898D0-07E8-46B4-AC80-AB99469121E5}"/>
    <cellStyle name="20% - Accent5 3" xfId="59" xr:uid="{9B084960-4651-4BF0-BF4A-A9D7FE995BEC}"/>
    <cellStyle name="20% - Accent6 2" xfId="19" xr:uid="{13D67194-0AD7-40CC-A34F-EFC65CFB8EBF}"/>
    <cellStyle name="20% - Accent6 3" xfId="60" xr:uid="{184E4583-EF1C-4E90-810D-6142C298DFBD}"/>
    <cellStyle name="40% - Accent1 2" xfId="20" xr:uid="{E23A1968-5A5C-4C22-8284-363B296651EB}"/>
    <cellStyle name="40% - Accent1 3" xfId="61" xr:uid="{776FA5F0-C374-4C3C-B2AD-DE88A082D913}"/>
    <cellStyle name="40% - Accent2 2" xfId="21" xr:uid="{33C3EB18-2E40-4F89-97E9-10F1CFC9BBA8}"/>
    <cellStyle name="40% - Accent2 3" xfId="62" xr:uid="{C1D03835-4B7E-472D-9967-9D9F4024972A}"/>
    <cellStyle name="40% - Accent3 2" xfId="22" xr:uid="{F477C0A7-F2E7-4F21-84A1-92B77EA3F96E}"/>
    <cellStyle name="40% - Accent3 3" xfId="63" xr:uid="{4366927A-1003-40B6-BED4-4D0D5C719B55}"/>
    <cellStyle name="40% - Accent4 2" xfId="23" xr:uid="{725A25AD-0D0A-4167-9BA0-FC3AD8BEB2C9}"/>
    <cellStyle name="40% - Accent4 3" xfId="64" xr:uid="{7DE9EBE9-3311-411F-B664-F1829A67C3F7}"/>
    <cellStyle name="40% - Accent5 2" xfId="24" xr:uid="{0CEB1F0C-B3BE-4593-ADDE-FAF95626E71F}"/>
    <cellStyle name="40% - Accent5 3" xfId="65" xr:uid="{066E0B12-9112-40A3-819E-EF092883F258}"/>
    <cellStyle name="40% - Accent6 2" xfId="25" xr:uid="{77EB2D89-8BCC-486F-BCDB-C6A13A9FB628}"/>
    <cellStyle name="40% - Accent6 3" xfId="66" xr:uid="{CE6AEC28-ED12-4EF8-9253-6FDD7DF962B1}"/>
    <cellStyle name="60% - Accent1 2" xfId="26" xr:uid="{C70B0642-EA3A-4651-A0F5-26E2477AF524}"/>
    <cellStyle name="60% - Accent1 3" xfId="67" xr:uid="{0C7E9977-A22E-41AC-B3ED-4488AC7D05D3}"/>
    <cellStyle name="60% - Accent2 2" xfId="27" xr:uid="{CB4B10A8-5CD3-4A3E-86CC-FF2904EC2398}"/>
    <cellStyle name="60% - Accent2 3" xfId="68" xr:uid="{82599889-B0BF-4CE7-AF29-0DCE0C99391F}"/>
    <cellStyle name="60% - Accent3 2" xfId="28" xr:uid="{9B8E5F45-0874-40F8-A69F-12D709BE05CF}"/>
    <cellStyle name="60% - Accent3 3" xfId="69" xr:uid="{F8C9EE2A-EDC4-44F6-BFDC-D6AC85BC0747}"/>
    <cellStyle name="60% - Accent4 2" xfId="29" xr:uid="{3291FD08-59D7-4D03-B8D5-00EA13402969}"/>
    <cellStyle name="60% - Accent4 3" xfId="70" xr:uid="{382B4DE8-03DD-45BE-AD26-5B35835DAD35}"/>
    <cellStyle name="60% - Accent5 2" xfId="30" xr:uid="{52EC002A-8E65-46DE-9533-FC8A6CC99F94}"/>
    <cellStyle name="60% - Accent5 3" xfId="71" xr:uid="{4D8D4AD8-8214-47DF-9E5B-8CDE3A7D019B}"/>
    <cellStyle name="60% - Accent6 2" xfId="31" xr:uid="{79C75A1E-195F-4617-885F-F1091F5F6F57}"/>
    <cellStyle name="60% - Accent6 3" xfId="72" xr:uid="{660FF8F3-A824-4143-8E69-5C2507D71764}"/>
    <cellStyle name="Accent1 2" xfId="32" xr:uid="{9B3C7887-EAAB-441C-B37C-1B76EDD93572}"/>
    <cellStyle name="Accent1 3" xfId="73" xr:uid="{2857FF03-939D-476C-9BD5-DCB1E2ED7D4E}"/>
    <cellStyle name="Accent2 2" xfId="33" xr:uid="{B7150D28-6AA3-4521-BA47-B59E9E25A7C7}"/>
    <cellStyle name="Accent2 3" xfId="74" xr:uid="{3651E7EE-F3A9-4055-B888-0FA2F81B0DDF}"/>
    <cellStyle name="Accent3 2" xfId="34" xr:uid="{0B77FEBD-26BB-4E72-A863-AD2C9A536049}"/>
    <cellStyle name="Accent3 3" xfId="75" xr:uid="{A778EA94-09BF-4CA5-AFBB-84B98C41851B}"/>
    <cellStyle name="Accent4 2" xfId="35" xr:uid="{E981D965-0508-4ACF-8005-5306B9C3B168}"/>
    <cellStyle name="Accent4 3" xfId="76" xr:uid="{7C6FEC98-2DA4-4709-861C-D16A5D488313}"/>
    <cellStyle name="Accent5 2" xfId="36" xr:uid="{28379A35-4879-41D9-8A73-29D499B3E64E}"/>
    <cellStyle name="Accent5 3" xfId="77" xr:uid="{51A5DAF7-9080-4DF3-8265-7238C4E1CE10}"/>
    <cellStyle name="Accent6 2" xfId="37" xr:uid="{304DEE71-0920-4D08-8148-FB236E86B5F1}"/>
    <cellStyle name="Accent6 3" xfId="78" xr:uid="{2C6D6ADF-74F9-43BD-BACF-B7C6A2F2268B}"/>
    <cellStyle name="Bad 2" xfId="38" xr:uid="{6D604C47-5644-4FB0-84E6-5531D121D741}"/>
    <cellStyle name="Bad 3" xfId="79" xr:uid="{49D0EA8F-5300-4A8A-A389-0C3AB7202AA6}"/>
    <cellStyle name="Calculation 2" xfId="39" xr:uid="{6A705245-4B32-421F-8479-6F13C21395A9}"/>
    <cellStyle name="Calculation 3" xfId="80" xr:uid="{BAFDB139-2361-414E-899E-7D78C3D50C03}"/>
    <cellStyle name="Check Cell 2" xfId="40" xr:uid="{50CCC264-905E-4E96-A78F-3A94D3B95519}"/>
    <cellStyle name="Check Cell 3" xfId="81" xr:uid="{CAEB502B-B126-4C2C-A724-46056C6C1D24}"/>
    <cellStyle name="Comma" xfId="103" builtinId="3"/>
    <cellStyle name="Comma 10 3" xfId="102" xr:uid="{FBF2ACAD-038C-46DD-9266-1924CDB1A552}"/>
    <cellStyle name="Comma 2" xfId="101" xr:uid="{C6E12C7C-3FDB-417F-83D4-54C80E68A482}"/>
    <cellStyle name="Explanatory Text 2" xfId="41" xr:uid="{80ADCBEA-138A-46DF-B3AC-3FCBB403ABD9}"/>
    <cellStyle name="Explanatory Text 3" xfId="82" xr:uid="{18628F3F-3C29-48F0-8A8D-88CD76FF9C49}"/>
    <cellStyle name="Good 2" xfId="42" xr:uid="{37B02BA9-2794-43F6-AE26-8D1E6DBDB331}"/>
    <cellStyle name="Good 3" xfId="83" xr:uid="{89FF2EDC-5CC9-41B0-8AB2-D2C559DD6518}"/>
    <cellStyle name="greyed" xfId="84" xr:uid="{6DCE0A4C-1810-4A9D-A339-69727AB59D7F}"/>
    <cellStyle name="Heading 1 2" xfId="43" xr:uid="{CF9DC041-6E78-4D03-A3A0-C3F94617D2A8}"/>
    <cellStyle name="Heading 1 2 2" xfId="86" xr:uid="{29768F8B-499F-47AD-A7E7-1CD5189A3145}"/>
    <cellStyle name="Heading 1 3" xfId="85" xr:uid="{36D1D31D-5CEE-48F8-B2D5-F6864EF7D3B4}"/>
    <cellStyle name="Heading 2 2" xfId="3" xr:uid="{6D109F62-ADDC-41A4-AE6F-77E5D9754058}"/>
    <cellStyle name="Heading 2 3" xfId="44" xr:uid="{6027C775-9AD3-4409-A3B4-45527D9E00D2}"/>
    <cellStyle name="Heading 2 4" xfId="87" xr:uid="{E896657C-BE09-4F05-8714-5BFA3976EF3D}"/>
    <cellStyle name="Heading 3 2" xfId="45" xr:uid="{7691D636-4308-4F4E-A56B-3277D7C4AC67}"/>
    <cellStyle name="Heading 3 3" xfId="88" xr:uid="{257A7B90-E9C7-442C-A793-08613888465E}"/>
    <cellStyle name="Heading 4 2" xfId="46" xr:uid="{4221D11A-0D2E-429B-BD66-1CABB98E00B1}"/>
    <cellStyle name="Heading 4 3" xfId="89" xr:uid="{9F5BCC0F-7BDA-427A-8075-A49CE77B6FE3}"/>
    <cellStyle name="HeadingTable" xfId="90" xr:uid="{9482DD86-A42D-4E53-9E3C-2CCE19233383}"/>
    <cellStyle name="Hyperlink" xfId="1" builtinId="8"/>
    <cellStyle name="Hyperlink 2" xfId="100" xr:uid="{4CAA84EC-CECB-4D20-BD49-1DDCBD482F9A}"/>
    <cellStyle name="Input 2" xfId="47" xr:uid="{B659C916-A928-4BDE-A9BA-6979C2CD28EA}"/>
    <cellStyle name="Input 3" xfId="91" xr:uid="{B137C26A-DE73-4810-BA2B-7D901E581D1F}"/>
    <cellStyle name="Komma 2" xfId="11" xr:uid="{147A437A-EE41-407A-9F25-03EF884D8A16}"/>
    <cellStyle name="Link 2" xfId="9" xr:uid="{1048849B-F9A3-4A9A-8D7C-B035C019A8CA}"/>
    <cellStyle name="Linked Cell 2" xfId="48" xr:uid="{68D53881-A2EB-4DDA-BC5E-1361212DCD67}"/>
    <cellStyle name="Linked Cell 3" xfId="92" xr:uid="{F4A1728F-EE14-4E5B-AFD5-394A1F400F56}"/>
    <cellStyle name="Neutral 2" xfId="49" xr:uid="{334CA70D-BB11-47FD-AD07-9595F3E818AD}"/>
    <cellStyle name="Neutral 3" xfId="93" xr:uid="{B9438C30-81E7-4EF0-B240-0583331C5BCD}"/>
    <cellStyle name="Normal" xfId="0" builtinId="0"/>
    <cellStyle name="Normal 2" xfId="6" xr:uid="{744B2A8C-CF6A-4F4C-8D86-FABC90BB6CB5}"/>
    <cellStyle name="Normal 2 2" xfId="2" xr:uid="{A041AE88-C4B0-4422-BDE0-2DEA7B0E5779}"/>
    <cellStyle name="Normal 2 2 2" xfId="94" xr:uid="{FEB9E547-8FEB-4C18-B5CD-7DEF002BA3E3}"/>
    <cellStyle name="Normal 2 3" xfId="8" xr:uid="{0EF040D5-C3F6-4605-A77F-C46F11C6CA63}"/>
    <cellStyle name="Normal 3" xfId="13" xr:uid="{C44C05FF-75CF-4C01-B215-A89921D91245}"/>
    <cellStyle name="Note 2" xfId="50" xr:uid="{FA762469-5737-4FCB-BE87-52FB941AC0E3}"/>
    <cellStyle name="Note 3" xfId="95" xr:uid="{3C3D4A07-EF6A-48A3-A050-303E6C137C21}"/>
    <cellStyle name="optionalExposure" xfId="5" xr:uid="{C88EC495-C72C-434F-B332-0D04BC959DCF}"/>
    <cellStyle name="Output 2" xfId="51" xr:uid="{830DE1A7-2A70-435D-8A53-D582DECE4175}"/>
    <cellStyle name="Output 3" xfId="96" xr:uid="{D28E0009-1F99-4535-B798-795F6A96C795}"/>
    <cellStyle name="Percent" xfId="104" builtinId="5"/>
    <cellStyle name="Percent 2" xfId="12" xr:uid="{CAF46042-8785-40DC-A73C-83E61E8075BE}"/>
    <cellStyle name="Procent 2" xfId="7" xr:uid="{4C806DD1-F8F2-4CFB-8CA3-50B7588576D8}"/>
    <cellStyle name="Standard 3" xfId="10" xr:uid="{95CE1099-3E4B-4158-B285-D0E3624103F3}"/>
    <cellStyle name="Title 2" xfId="52" xr:uid="{AE34080A-6301-4137-BC0B-BF47B7747D43}"/>
    <cellStyle name="Title 3" xfId="97" xr:uid="{F195FDA2-4304-4C31-B82A-8FB5DFBB1256}"/>
    <cellStyle name="Total 2" xfId="53" xr:uid="{E02CC023-CC6A-4982-9010-59B2E704C7B6}"/>
    <cellStyle name="Total 3" xfId="98" xr:uid="{E23D78B9-A48C-4660-A91A-B158F88A7510}"/>
    <cellStyle name="Warning Text 2" xfId="54" xr:uid="{A09ED794-D004-4229-AC27-B5D42232424E}"/>
    <cellStyle name="Warning Text 3" xfId="99" xr:uid="{BEC7E541-7A8E-49DF-8DC9-373C023C414E}"/>
  </cellStyles>
  <dxfs count="0"/>
  <tableStyles count="0" defaultTableStyle="TableStyleMedium2" defaultPivotStyle="PivotStyleLight16"/>
  <colors>
    <mruColors>
      <color rgb="FF00A976"/>
      <color rgb="FF20C598"/>
      <color rgb="FF005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EU OV1 &#8210; J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20706</xdr:colOff>
      <xdr:row>2</xdr:row>
      <xdr:rowOff>20707</xdr:rowOff>
    </xdr:from>
    <xdr:to>
      <xdr:col>5</xdr:col>
      <xdr:colOff>5201371</xdr:colOff>
      <xdr:row>6</xdr:row>
      <xdr:rowOff>113886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262AB74-9CE0-6F6F-F937-5DF0A2FB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81" y="393424"/>
          <a:ext cx="5667268" cy="8386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269261</xdr:colOff>
      <xdr:row>13</xdr:row>
      <xdr:rowOff>105521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ED8CE-748F-4569-9747-6E2D2BB7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1059" y="123265"/>
          <a:ext cx="2084614" cy="25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2</xdr:row>
      <xdr:rowOff>27348</xdr:rowOff>
    </xdr:from>
    <xdr:to>
      <xdr:col>11</xdr:col>
      <xdr:colOff>1023257</xdr:colOff>
      <xdr:row>15</xdr:row>
      <xdr:rowOff>40821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5E4C8A-AA01-ABD5-E120-A57D8DAD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036" y="408348"/>
          <a:ext cx="2084614" cy="2503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10</xdr:col>
      <xdr:colOff>274864</xdr:colOff>
      <xdr:row>13</xdr:row>
      <xdr:rowOff>26146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DA019-4D9E-4252-B712-77BCF36E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250" y="127000"/>
          <a:ext cx="2084614" cy="2503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14</xdr:row>
      <xdr:rowOff>74705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14E7B-AB8A-4144-B69C-672BFFA2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104775</xdr:rowOff>
    </xdr:from>
    <xdr:to>
      <xdr:col>15</xdr:col>
      <xdr:colOff>245795</xdr:colOff>
      <xdr:row>13</xdr:row>
      <xdr:rowOff>85656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F9CB0-3469-41B5-BD97-8E310277A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5" y="104775"/>
          <a:ext cx="2103170" cy="24949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27214</xdr:colOff>
      <xdr:row>8</xdr:row>
      <xdr:rowOff>84230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A12B9-81E6-4B26-AC26-79A5D13E2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685799</xdr:colOff>
      <xdr:row>2</xdr:row>
      <xdr:rowOff>190499</xdr:rowOff>
    </xdr:from>
    <xdr:to>
      <xdr:col>4</xdr:col>
      <xdr:colOff>447674</xdr:colOff>
      <xdr:row>16</xdr:row>
      <xdr:rowOff>28574</xdr:rowOff>
    </xdr:to>
    <xdr:pic>
      <xdr:nvPicPr>
        <xdr:cNvPr id="4" name="Billed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044C6-01C7-4F02-BA29-03FF6E62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571499"/>
          <a:ext cx="2505075" cy="2505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10</xdr:col>
      <xdr:colOff>274864</xdr:colOff>
      <xdr:row>11</xdr:row>
      <xdr:rowOff>56388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3A55A-98C1-4F4F-8967-6CC56D07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5" y="123825"/>
          <a:ext cx="2106839" cy="24591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13</xdr:row>
      <xdr:rowOff>84230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6CC88-E477-4813-8A66-DC6CEA48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2087789" cy="24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7FBC-A981-46DB-A817-D8B5BAFCDF5D}">
  <sheetPr codeName="Ark1">
    <tabColor rgb="FF005C3C"/>
  </sheetPr>
  <dimension ref="B2:U40"/>
  <sheetViews>
    <sheetView zoomScale="92" zoomScaleNormal="92" workbookViewId="0">
      <selection activeCell="F24" sqref="F24"/>
    </sheetView>
  </sheetViews>
  <sheetFormatPr defaultColWidth="8" defaultRowHeight="15" x14ac:dyDescent="0.25"/>
  <cols>
    <col min="1" max="3" width="3.125" style="10" customWidth="1"/>
    <col min="4" max="4" width="2.375" style="10" customWidth="1"/>
    <col min="5" max="5" width="4.125" style="10" customWidth="1"/>
    <col min="6" max="6" width="75.5" style="10" customWidth="1"/>
    <col min="7" max="8" width="3.125" style="10" customWidth="1"/>
    <col min="9" max="11" width="8" style="10"/>
    <col min="12" max="13" width="8" style="10" customWidth="1"/>
    <col min="14" max="16384" width="8" style="10"/>
  </cols>
  <sheetData>
    <row r="2" spans="2:21" x14ac:dyDescent="0.25">
      <c r="B2" s="2"/>
      <c r="C2" s="2"/>
      <c r="D2" s="2"/>
      <c r="E2" s="2"/>
      <c r="F2" s="2"/>
      <c r="G2" s="2"/>
      <c r="H2" s="2"/>
    </row>
    <row r="3" spans="2:21" x14ac:dyDescent="0.25">
      <c r="B3" s="2"/>
      <c r="C3" s="2"/>
      <c r="D3" s="2"/>
      <c r="E3" s="2"/>
      <c r="F3" s="2"/>
      <c r="G3" s="2"/>
      <c r="H3" s="2"/>
    </row>
    <row r="4" spans="2:21" x14ac:dyDescent="0.25">
      <c r="B4" s="2"/>
      <c r="C4" s="2"/>
      <c r="D4" s="2"/>
      <c r="E4" s="2"/>
      <c r="F4" s="2"/>
      <c r="G4" s="2"/>
      <c r="H4" s="2"/>
    </row>
    <row r="5" spans="2:21" x14ac:dyDescent="0.25">
      <c r="B5" s="2"/>
      <c r="C5" s="2"/>
      <c r="D5" s="2"/>
      <c r="E5" s="2"/>
      <c r="F5" s="2"/>
      <c r="G5" s="2"/>
      <c r="H5" s="2"/>
    </row>
    <row r="6" spans="2:21" x14ac:dyDescent="0.25">
      <c r="B6" s="2"/>
      <c r="C6" s="2"/>
      <c r="D6" s="2"/>
      <c r="E6" s="2"/>
      <c r="F6" s="2"/>
      <c r="G6" s="2"/>
      <c r="H6" s="2"/>
    </row>
    <row r="7" spans="2:21" x14ac:dyDescent="0.25">
      <c r="B7" s="2"/>
      <c r="C7" s="2"/>
      <c r="D7" s="2"/>
      <c r="E7" s="2"/>
      <c r="F7" s="2"/>
      <c r="G7" s="2"/>
      <c r="H7" s="2"/>
    </row>
    <row r="8" spans="2:21" ht="15.75" thickBot="1" x14ac:dyDescent="0.3">
      <c r="B8" s="2"/>
      <c r="C8" s="2"/>
      <c r="D8" s="2"/>
      <c r="E8" s="2"/>
      <c r="F8" s="2"/>
      <c r="G8" s="2"/>
      <c r="H8" s="2"/>
    </row>
    <row r="9" spans="2:21" ht="27.75" customHeight="1" thickBot="1" x14ac:dyDescent="0.3">
      <c r="B9" s="2"/>
      <c r="C9" s="2"/>
      <c r="D9" s="198" t="s">
        <v>0</v>
      </c>
      <c r="E9" s="199"/>
      <c r="F9" s="200"/>
      <c r="G9" s="4"/>
      <c r="H9" s="4"/>
      <c r="I9" s="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2:21" x14ac:dyDescent="0.25">
      <c r="B10" s="2"/>
      <c r="C10" s="2"/>
      <c r="D10" s="20" t="s">
        <v>1</v>
      </c>
      <c r="E10" s="21"/>
      <c r="F10" s="22"/>
      <c r="G10" s="2"/>
      <c r="H10" s="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2:21" x14ac:dyDescent="0.25">
      <c r="B11" s="2"/>
      <c r="C11" s="2"/>
      <c r="D11" s="13"/>
      <c r="E11" s="2"/>
      <c r="F11" s="14"/>
      <c r="G11" s="2"/>
      <c r="H11" s="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2:21" ht="20.25" x14ac:dyDescent="0.3">
      <c r="B12" s="2"/>
      <c r="C12" s="2"/>
      <c r="D12" s="12"/>
      <c r="E12" s="60" t="s">
        <v>2</v>
      </c>
      <c r="F12" s="61"/>
      <c r="G12" s="6"/>
      <c r="H12" s="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2:21" ht="5.25" customHeight="1" x14ac:dyDescent="0.25">
      <c r="B13" s="2"/>
      <c r="C13" s="2"/>
      <c r="D13" s="12"/>
      <c r="E13" s="8"/>
      <c r="F13" s="15"/>
      <c r="G13" s="6"/>
      <c r="H13" s="7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25">
      <c r="B14" s="2"/>
      <c r="C14" s="2"/>
      <c r="D14" s="16"/>
      <c r="E14" s="23" t="s">
        <v>3</v>
      </c>
      <c r="F14" s="18"/>
      <c r="G14" s="6"/>
      <c r="H14" s="7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2:21" x14ac:dyDescent="0.25">
      <c r="B15" s="2"/>
      <c r="C15" s="2"/>
      <c r="D15" s="16"/>
      <c r="E15" s="23"/>
      <c r="F15" s="17" t="s">
        <v>4</v>
      </c>
      <c r="G15" s="6"/>
      <c r="H15" s="5"/>
      <c r="I15" s="11"/>
      <c r="J15" s="11"/>
      <c r="K15" s="11"/>
      <c r="L15" s="11"/>
      <c r="M15" s="11" t="s">
        <v>5</v>
      </c>
      <c r="N15" s="11"/>
      <c r="O15" s="11"/>
      <c r="P15" s="11"/>
      <c r="Q15" s="11"/>
      <c r="R15" s="11"/>
      <c r="S15" s="11"/>
      <c r="T15" s="11"/>
      <c r="U15" s="11"/>
    </row>
    <row r="16" spans="2:21" x14ac:dyDescent="0.25">
      <c r="B16" s="2"/>
      <c r="C16" s="2"/>
      <c r="D16" s="16"/>
      <c r="E16" s="23"/>
      <c r="F16" s="65"/>
      <c r="G16" s="2"/>
      <c r="H16" s="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2:21" x14ac:dyDescent="0.25">
      <c r="B17" s="2"/>
      <c r="C17" s="2"/>
      <c r="D17" s="16"/>
      <c r="E17" s="23" t="s">
        <v>6</v>
      </c>
      <c r="F17" s="64"/>
      <c r="G17" s="2"/>
      <c r="H17" s="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2:21" x14ac:dyDescent="0.25">
      <c r="B18" s="2"/>
      <c r="C18" s="2"/>
      <c r="D18" s="16"/>
      <c r="E18" s="23"/>
      <c r="F18" s="17" t="s">
        <v>7</v>
      </c>
      <c r="G18" s="2"/>
      <c r="H18" s="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2:21" x14ac:dyDescent="0.25">
      <c r="B19" s="2"/>
      <c r="C19" s="2"/>
      <c r="D19" s="16"/>
      <c r="E19" s="23"/>
      <c r="F19" s="64"/>
      <c r="G19" s="2"/>
      <c r="H19" s="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2:21" x14ac:dyDescent="0.25">
      <c r="B20" s="2"/>
      <c r="C20" s="2"/>
      <c r="D20" s="16"/>
      <c r="E20" s="9" t="s">
        <v>8</v>
      </c>
      <c r="F20" s="65"/>
      <c r="G20" s="2"/>
      <c r="H20" s="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2:21" x14ac:dyDescent="0.25">
      <c r="B21" s="2"/>
      <c r="C21" s="2"/>
      <c r="D21" s="16"/>
      <c r="E21" s="23"/>
      <c r="F21" s="17" t="s">
        <v>9</v>
      </c>
      <c r="G21" s="2"/>
      <c r="H21" s="2"/>
    </row>
    <row r="22" spans="2:21" x14ac:dyDescent="0.25">
      <c r="B22" s="2"/>
      <c r="C22" s="2"/>
      <c r="D22" s="16"/>
      <c r="E22" s="59"/>
      <c r="F22" s="15"/>
      <c r="G22" s="2"/>
      <c r="H22" s="2"/>
    </row>
    <row r="23" spans="2:21" x14ac:dyDescent="0.25">
      <c r="B23" s="2"/>
      <c r="C23" s="2"/>
      <c r="D23" s="16"/>
      <c r="E23" s="59" t="s">
        <v>10</v>
      </c>
      <c r="F23" s="64"/>
      <c r="G23" s="2"/>
      <c r="H23" s="2"/>
    </row>
    <row r="24" spans="2:21" x14ac:dyDescent="0.25">
      <c r="B24" s="2"/>
      <c r="C24" s="2"/>
      <c r="D24" s="16"/>
      <c r="E24" s="9"/>
      <c r="F24" s="17" t="s">
        <v>11</v>
      </c>
      <c r="G24" s="2"/>
      <c r="H24" s="2"/>
    </row>
    <row r="25" spans="2:21" x14ac:dyDescent="0.25">
      <c r="B25" s="2"/>
      <c r="C25" s="2"/>
      <c r="D25" s="16"/>
      <c r="E25" s="9"/>
      <c r="F25" s="17" t="s">
        <v>12</v>
      </c>
      <c r="G25" s="2"/>
      <c r="H25" s="2"/>
    </row>
    <row r="26" spans="2:21" x14ac:dyDescent="0.25">
      <c r="B26" s="2"/>
      <c r="C26" s="2"/>
      <c r="D26" s="16"/>
      <c r="E26" s="9"/>
      <c r="F26" s="65"/>
      <c r="G26" s="2"/>
      <c r="H26" s="2"/>
    </row>
    <row r="27" spans="2:21" x14ac:dyDescent="0.25">
      <c r="B27" s="2"/>
      <c r="C27" s="2"/>
      <c r="D27" s="12"/>
      <c r="E27" s="9"/>
      <c r="F27" s="66"/>
      <c r="G27" s="2"/>
      <c r="H27" s="2"/>
    </row>
    <row r="28" spans="2:21" ht="20.25" x14ac:dyDescent="0.3">
      <c r="B28" s="2"/>
      <c r="C28" s="2"/>
      <c r="D28" s="12"/>
      <c r="E28" s="60" t="s">
        <v>13</v>
      </c>
      <c r="F28" s="67"/>
      <c r="G28" s="6"/>
      <c r="H28" s="7"/>
    </row>
    <row r="29" spans="2:21" x14ac:dyDescent="0.25">
      <c r="B29" s="2"/>
      <c r="C29" s="2"/>
      <c r="D29" s="12"/>
      <c r="E29" s="24"/>
      <c r="F29" s="15"/>
      <c r="G29" s="6"/>
      <c r="H29" s="7"/>
    </row>
    <row r="30" spans="2:21" x14ac:dyDescent="0.25">
      <c r="B30" s="2"/>
      <c r="C30" s="2"/>
      <c r="D30" s="16"/>
      <c r="E30" s="23" t="s">
        <v>6</v>
      </c>
      <c r="F30" s="64"/>
      <c r="G30" s="2"/>
      <c r="H30" s="5"/>
    </row>
    <row r="31" spans="2:21" x14ac:dyDescent="0.25">
      <c r="B31" s="2"/>
      <c r="C31" s="2"/>
      <c r="D31" s="16"/>
      <c r="E31" s="23"/>
      <c r="F31" s="17" t="s">
        <v>7</v>
      </c>
      <c r="G31" s="2"/>
      <c r="H31" s="5"/>
    </row>
    <row r="32" spans="2:21" x14ac:dyDescent="0.25">
      <c r="B32" s="2"/>
      <c r="C32" s="2"/>
      <c r="D32" s="16"/>
      <c r="E32" s="23"/>
      <c r="F32" s="64"/>
      <c r="G32" s="2"/>
      <c r="H32" s="5"/>
    </row>
    <row r="33" spans="2:8" x14ac:dyDescent="0.25">
      <c r="B33" s="2"/>
      <c r="C33" s="2"/>
      <c r="D33" s="16"/>
      <c r="E33" s="9" t="s">
        <v>8</v>
      </c>
      <c r="F33" s="65"/>
      <c r="G33" s="2"/>
      <c r="H33" s="5"/>
    </row>
    <row r="34" spans="2:8" x14ac:dyDescent="0.25">
      <c r="B34" s="2"/>
      <c r="C34" s="2"/>
      <c r="D34" s="16"/>
      <c r="E34" s="23"/>
      <c r="F34" s="17" t="s">
        <v>9</v>
      </c>
      <c r="G34" s="2"/>
      <c r="H34" s="2"/>
    </row>
    <row r="35" spans="2:8" x14ac:dyDescent="0.25">
      <c r="B35" s="2"/>
      <c r="C35" s="2"/>
      <c r="D35" s="16"/>
      <c r="E35" s="59"/>
      <c r="F35" s="64"/>
      <c r="G35" s="2"/>
      <c r="H35" s="2"/>
    </row>
    <row r="36" spans="2:8" x14ac:dyDescent="0.25">
      <c r="B36" s="2"/>
      <c r="C36" s="2"/>
      <c r="D36" s="16"/>
      <c r="E36" s="59" t="s">
        <v>10</v>
      </c>
      <c r="F36" s="64"/>
      <c r="G36" s="2"/>
      <c r="H36" s="2"/>
    </row>
    <row r="37" spans="2:8" x14ac:dyDescent="0.25">
      <c r="B37" s="2"/>
      <c r="C37" s="2"/>
      <c r="D37" s="16"/>
      <c r="E37" s="9"/>
      <c r="F37" s="17" t="s">
        <v>11</v>
      </c>
      <c r="G37" s="2"/>
      <c r="H37" s="2"/>
    </row>
    <row r="38" spans="2:8" ht="15.75" thickBot="1" x14ac:dyDescent="0.3">
      <c r="B38" s="2"/>
      <c r="C38" s="2"/>
      <c r="D38" s="62"/>
      <c r="E38" s="19"/>
      <c r="F38" s="63"/>
      <c r="G38" s="2"/>
      <c r="H38" s="2"/>
    </row>
    <row r="39" spans="2:8" x14ac:dyDescent="0.25">
      <c r="B39" s="2"/>
      <c r="C39" s="2"/>
      <c r="D39" s="2"/>
      <c r="E39" s="58"/>
      <c r="F39" s="6"/>
      <c r="G39" s="2"/>
      <c r="H39" s="2"/>
    </row>
    <row r="40" spans="2:8" x14ac:dyDescent="0.25">
      <c r="B40" s="2"/>
      <c r="C40" s="2"/>
      <c r="D40" s="2"/>
      <c r="E40" s="58"/>
      <c r="F40" s="6"/>
      <c r="G40" s="2"/>
      <c r="H40" s="2"/>
    </row>
  </sheetData>
  <mergeCells count="1">
    <mergeCell ref="D9:F9"/>
  </mergeCells>
  <hyperlinks>
    <hyperlink ref="F15" location="'EU KM1'!A1" display="EU KM1 - Key metrics template" xr:uid="{E71ADC33-FDF1-46FA-9D11-A0614A8C887D}"/>
    <hyperlink ref="F18" location="'EU OV1'!A1" display="EU OV1 – Overview of total risk exposure amounts" xr:uid="{43222E89-7D41-4BBC-9394-B48FAE5E734C}"/>
    <hyperlink ref="F21" location="'EU CR8'!A1" display="EU CR8 –  RWEA flow statements of credit risk exposures under the IRB approach " xr:uid="{80B8007F-5E7A-44C7-AF0C-36CF6556CFDA}"/>
    <hyperlink ref="F24" location="'EU LIQ1'!A1" display="EU LIQ1 - Quantitative information of LCR" xr:uid="{FE8799D5-C7E3-4AAE-BEFE-A349ADCF3B93}"/>
    <hyperlink ref="F25" location="'EU LIQB'!A1" display="EU LIQB  on qualitative information on LCR, which complements template EU LIQ1." xr:uid="{C3AF931B-3DD8-419A-80BE-C563049093BE}"/>
    <hyperlink ref="F31" location="'EU OV1 JR'!A1" display="EU OV1 – Overview of total risk exposure amounts" xr:uid="{1577290C-B960-49F7-8CBF-AD9FFB748B91}"/>
    <hyperlink ref="F34" location="'EU CR8 JR'!A1" display="EU CR8 –  RWEA flow statements of credit risk exposures under the IRB approach " xr:uid="{82F50875-15E3-4B98-B18E-159AFD9DAB37}"/>
    <hyperlink ref="F37" location="'EU LIQ1 JR'!A1" display="EU LIQ1 - Quantitative information of LCR" xr:uid="{FD051560-030E-4E96-A5BB-02C61031BF2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9B7B-517E-4F1A-B7FA-43FDEDD832B6}">
  <sheetPr>
    <tabColor rgb="FF00A976"/>
  </sheetPr>
  <dimension ref="B1:R41"/>
  <sheetViews>
    <sheetView tabSelected="1" topLeftCell="A12" zoomScale="85" zoomScaleNormal="85" workbookViewId="0">
      <selection activeCell="J44" sqref="J44"/>
    </sheetView>
  </sheetViews>
  <sheetFormatPr defaultColWidth="8" defaultRowHeight="15" x14ac:dyDescent="0.25"/>
  <cols>
    <col min="1" max="1" width="3.125" style="169" customWidth="1"/>
    <col min="2" max="2" width="7" style="169" customWidth="1"/>
    <col min="3" max="3" width="70.125" style="169" bestFit="1" customWidth="1"/>
    <col min="4" max="4" width="19.625" style="169" customWidth="1"/>
    <col min="5" max="7" width="19.625" style="169" bestFit="1" customWidth="1"/>
    <col min="8" max="11" width="20" style="169" bestFit="1" customWidth="1"/>
    <col min="12" max="12" width="4" style="169" customWidth="1"/>
    <col min="13" max="16384" width="8" style="169"/>
  </cols>
  <sheetData>
    <row r="1" spans="2:18" ht="9.9499999999999993" customHeight="1" x14ac:dyDescent="0.3">
      <c r="B1" s="247"/>
      <c r="C1" s="247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2:18" ht="20.25" x14ac:dyDescent="0.3">
      <c r="B2" s="211" t="s">
        <v>11</v>
      </c>
      <c r="C2" s="211"/>
      <c r="D2" s="211"/>
      <c r="E2" s="211"/>
      <c r="F2" s="211"/>
      <c r="G2" s="211"/>
      <c r="H2" s="211"/>
      <c r="I2" s="211"/>
      <c r="J2" s="211"/>
      <c r="K2" s="211"/>
      <c r="L2" s="125"/>
      <c r="M2" s="125"/>
      <c r="N2" s="125"/>
      <c r="O2" s="125"/>
      <c r="P2" s="125"/>
      <c r="Q2" s="125"/>
      <c r="R2" s="125"/>
    </row>
    <row r="3" spans="2:18" x14ac:dyDescent="0.25">
      <c r="B3" s="170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18" ht="15.75" x14ac:dyDescent="0.25">
      <c r="B4" s="248" t="s">
        <v>134</v>
      </c>
      <c r="C4" s="249"/>
      <c r="D4" s="250" t="s">
        <v>135</v>
      </c>
      <c r="E4" s="251"/>
      <c r="F4" s="251"/>
      <c r="G4" s="252"/>
      <c r="H4" s="250" t="s">
        <v>136</v>
      </c>
      <c r="I4" s="251"/>
      <c r="J4" s="251"/>
      <c r="K4" s="252"/>
      <c r="M4" s="125"/>
    </row>
    <row r="5" spans="2:18" ht="15.75" x14ac:dyDescent="0.25">
      <c r="B5" s="242" t="s">
        <v>137</v>
      </c>
      <c r="C5" s="243"/>
      <c r="D5" s="253"/>
      <c r="E5" s="254"/>
      <c r="F5" s="254"/>
      <c r="G5" s="255"/>
      <c r="H5" s="253"/>
      <c r="I5" s="254"/>
      <c r="J5" s="254"/>
      <c r="K5" s="255"/>
      <c r="M5" s="170"/>
    </row>
    <row r="6" spans="2:18" ht="15.75" x14ac:dyDescent="0.25">
      <c r="B6" s="242" t="s">
        <v>138</v>
      </c>
      <c r="C6" s="243"/>
      <c r="D6" s="126">
        <v>45382</v>
      </c>
      <c r="E6" s="126">
        <v>45291</v>
      </c>
      <c r="F6" s="126">
        <v>45199</v>
      </c>
      <c r="G6" s="126">
        <v>45107</v>
      </c>
      <c r="H6" s="126">
        <v>45382</v>
      </c>
      <c r="I6" s="126">
        <v>45291</v>
      </c>
      <c r="J6" s="126">
        <v>45199</v>
      </c>
      <c r="K6" s="126">
        <v>45107</v>
      </c>
      <c r="L6" s="171"/>
    </row>
    <row r="7" spans="2:18" ht="15.75" x14ac:dyDescent="0.25">
      <c r="B7" s="242" t="s">
        <v>139</v>
      </c>
      <c r="C7" s="243"/>
      <c r="D7" s="127">
        <v>12</v>
      </c>
      <c r="E7" s="128">
        <v>12</v>
      </c>
      <c r="F7" s="128">
        <v>12</v>
      </c>
      <c r="G7" s="127">
        <v>12</v>
      </c>
      <c r="H7" s="128">
        <v>12</v>
      </c>
      <c r="I7" s="128">
        <v>12</v>
      </c>
      <c r="J7" s="128">
        <v>12</v>
      </c>
      <c r="K7" s="128">
        <v>12</v>
      </c>
    </row>
    <row r="8" spans="2:18" x14ac:dyDescent="0.25">
      <c r="B8" s="129" t="s">
        <v>140</v>
      </c>
      <c r="C8" s="130"/>
      <c r="D8" s="129"/>
      <c r="E8" s="131"/>
      <c r="F8" s="131"/>
      <c r="G8" s="129"/>
      <c r="H8" s="131"/>
      <c r="I8" s="131"/>
      <c r="J8" s="131"/>
      <c r="K8" s="131"/>
    </row>
    <row r="9" spans="2:18" x14ac:dyDescent="0.25">
      <c r="B9" s="132">
        <v>1</v>
      </c>
      <c r="C9" s="133" t="s">
        <v>73</v>
      </c>
      <c r="D9" s="236"/>
      <c r="E9" s="237"/>
      <c r="F9" s="237"/>
      <c r="G9" s="238"/>
      <c r="H9" s="134">
        <v>15890.4942191015</v>
      </c>
      <c r="I9" s="135">
        <v>15890.4942191015</v>
      </c>
      <c r="J9" s="135">
        <v>15890.4942191015</v>
      </c>
      <c r="K9" s="135">
        <v>14412.68050533</v>
      </c>
    </row>
    <row r="10" spans="2:18" x14ac:dyDescent="0.25">
      <c r="B10" s="136" t="s">
        <v>141</v>
      </c>
      <c r="C10" s="137"/>
      <c r="D10" s="244"/>
      <c r="E10" s="245"/>
      <c r="F10" s="245"/>
      <c r="G10" s="246"/>
      <c r="H10" s="138"/>
      <c r="I10" s="138"/>
      <c r="J10" s="138"/>
      <c r="K10" s="138"/>
    </row>
    <row r="11" spans="2:18" x14ac:dyDescent="0.25">
      <c r="B11" s="139">
        <v>2</v>
      </c>
      <c r="C11" s="140" t="s">
        <v>142</v>
      </c>
      <c r="D11" s="141">
        <v>0</v>
      </c>
      <c r="E11" s="141">
        <v>0</v>
      </c>
      <c r="F11" s="141">
        <v>0</v>
      </c>
      <c r="G11" s="141">
        <v>0</v>
      </c>
      <c r="H11" s="142">
        <v>0</v>
      </c>
      <c r="I11" s="142">
        <v>0</v>
      </c>
      <c r="J11" s="142">
        <v>0</v>
      </c>
      <c r="K11" s="142">
        <v>0</v>
      </c>
    </row>
    <row r="12" spans="2:18" x14ac:dyDescent="0.25">
      <c r="B12" s="143">
        <v>3</v>
      </c>
      <c r="C12" s="144" t="s">
        <v>143</v>
      </c>
      <c r="D12" s="145">
        <v>0</v>
      </c>
      <c r="E12" s="146">
        <v>0</v>
      </c>
      <c r="F12" s="146">
        <v>0</v>
      </c>
      <c r="G12" s="145">
        <v>0</v>
      </c>
      <c r="H12" s="146">
        <v>0</v>
      </c>
      <c r="I12" s="146">
        <v>0</v>
      </c>
      <c r="J12" s="146">
        <v>0</v>
      </c>
      <c r="K12" s="146">
        <v>0</v>
      </c>
    </row>
    <row r="13" spans="2:18" x14ac:dyDescent="0.25">
      <c r="B13" s="143">
        <v>4</v>
      </c>
      <c r="C13" s="144" t="s">
        <v>144</v>
      </c>
      <c r="D13" s="145">
        <v>0</v>
      </c>
      <c r="E13" s="146">
        <v>0</v>
      </c>
      <c r="F13" s="146">
        <v>0</v>
      </c>
      <c r="G13" s="145">
        <v>0</v>
      </c>
      <c r="H13" s="146">
        <v>0</v>
      </c>
      <c r="I13" s="146">
        <v>0</v>
      </c>
      <c r="J13" s="146">
        <v>0</v>
      </c>
      <c r="K13" s="146">
        <v>0</v>
      </c>
    </row>
    <row r="14" spans="2:18" x14ac:dyDescent="0.25">
      <c r="B14" s="147">
        <v>5</v>
      </c>
      <c r="C14" s="148" t="s">
        <v>145</v>
      </c>
      <c r="D14" s="141">
        <v>1621.2342085916691</v>
      </c>
      <c r="E14" s="141">
        <v>1235.8436632708365</v>
      </c>
      <c r="F14" s="141">
        <v>1135.0472169408338</v>
      </c>
      <c r="G14" s="141">
        <v>4.0000000000000001E-3</v>
      </c>
      <c r="H14" s="142">
        <v>1621.2342085916691</v>
      </c>
      <c r="I14" s="142">
        <v>1235.8436632708365</v>
      </c>
      <c r="J14" s="142">
        <v>1135.0472169408338</v>
      </c>
      <c r="K14" s="142">
        <v>1061.2594193941704</v>
      </c>
    </row>
    <row r="15" spans="2:18" x14ac:dyDescent="0.25">
      <c r="B15" s="143">
        <v>6</v>
      </c>
      <c r="C15" s="149" t="s">
        <v>146</v>
      </c>
      <c r="D15" s="145">
        <v>0</v>
      </c>
      <c r="E15" s="146">
        <v>0</v>
      </c>
      <c r="F15" s="146">
        <v>0</v>
      </c>
      <c r="G15" s="145">
        <v>0</v>
      </c>
      <c r="H15" s="134">
        <v>0</v>
      </c>
      <c r="I15" s="134">
        <v>0</v>
      </c>
      <c r="J15" s="134">
        <v>0</v>
      </c>
      <c r="K15" s="150">
        <v>0</v>
      </c>
    </row>
    <row r="16" spans="2:18" x14ac:dyDescent="0.25">
      <c r="B16" s="143">
        <v>7</v>
      </c>
      <c r="C16" s="144" t="s">
        <v>147</v>
      </c>
      <c r="D16" s="145">
        <v>0</v>
      </c>
      <c r="E16" s="146">
        <v>0</v>
      </c>
      <c r="F16" s="146">
        <v>0</v>
      </c>
      <c r="G16" s="145">
        <v>0</v>
      </c>
      <c r="H16" s="134">
        <v>0</v>
      </c>
      <c r="I16" s="134">
        <v>0</v>
      </c>
      <c r="J16" s="134">
        <v>0</v>
      </c>
      <c r="K16" s="150">
        <v>0</v>
      </c>
    </row>
    <row r="17" spans="2:13" x14ac:dyDescent="0.25">
      <c r="B17" s="143">
        <v>8</v>
      </c>
      <c r="C17" s="144" t="s">
        <v>148</v>
      </c>
      <c r="D17" s="145">
        <v>1621.2342085916691</v>
      </c>
      <c r="E17" s="146">
        <v>1235.8436632708365</v>
      </c>
      <c r="F17" s="146">
        <v>1135.0472169408338</v>
      </c>
      <c r="G17" s="145">
        <v>4.0000000000000001E-3</v>
      </c>
      <c r="H17" s="134">
        <v>1621.2342085916691</v>
      </c>
      <c r="I17" s="134">
        <v>1235.8436632708365</v>
      </c>
      <c r="J17" s="134">
        <v>1135.0472169408338</v>
      </c>
      <c r="K17" s="150">
        <v>1061.2594193941704</v>
      </c>
    </row>
    <row r="18" spans="2:13" x14ac:dyDescent="0.25">
      <c r="B18" s="139">
        <v>9</v>
      </c>
      <c r="C18" s="151" t="s">
        <v>149</v>
      </c>
      <c r="D18" s="236"/>
      <c r="E18" s="237"/>
      <c r="F18" s="237"/>
      <c r="G18" s="238"/>
      <c r="H18" s="142">
        <v>0</v>
      </c>
      <c r="I18" s="142">
        <v>0</v>
      </c>
      <c r="J18" s="142">
        <v>0</v>
      </c>
      <c r="K18" s="142">
        <v>0</v>
      </c>
    </row>
    <row r="19" spans="2:13" x14ac:dyDescent="0.25">
      <c r="B19" s="147">
        <v>10</v>
      </c>
      <c r="C19" s="148" t="s">
        <v>150</v>
      </c>
      <c r="D19" s="152">
        <v>510.669179224</v>
      </c>
      <c r="E19" s="152">
        <v>510.670607002</v>
      </c>
      <c r="F19" s="152">
        <v>476.53338477999995</v>
      </c>
      <c r="G19" s="152">
        <v>199.89197733</v>
      </c>
      <c r="H19" s="142">
        <v>510.669179224</v>
      </c>
      <c r="I19" s="142">
        <v>510.670607002</v>
      </c>
      <c r="J19" s="142">
        <v>476.53338477999995</v>
      </c>
      <c r="K19" s="142">
        <v>411.15880935333331</v>
      </c>
    </row>
    <row r="20" spans="2:13" x14ac:dyDescent="0.25">
      <c r="B20" s="143">
        <v>11</v>
      </c>
      <c r="C20" s="144" t="s">
        <v>151</v>
      </c>
      <c r="D20" s="145">
        <v>510.669179224</v>
      </c>
      <c r="E20" s="145">
        <v>510.670607002</v>
      </c>
      <c r="F20" s="145">
        <v>476.53338477999995</v>
      </c>
      <c r="G20" s="145">
        <v>199.89197733</v>
      </c>
      <c r="H20" s="134">
        <v>510.669179224</v>
      </c>
      <c r="I20" s="134">
        <v>510.670607002</v>
      </c>
      <c r="J20" s="134">
        <v>476.53338477999995</v>
      </c>
      <c r="K20" s="150">
        <v>411.15880935333331</v>
      </c>
    </row>
    <row r="21" spans="2:13" x14ac:dyDescent="0.25">
      <c r="B21" s="143">
        <v>12</v>
      </c>
      <c r="C21" s="144" t="s">
        <v>152</v>
      </c>
      <c r="D21" s="145">
        <v>0</v>
      </c>
      <c r="E21" s="146">
        <v>0</v>
      </c>
      <c r="F21" s="146">
        <v>0</v>
      </c>
      <c r="G21" s="145">
        <v>0</v>
      </c>
      <c r="H21" s="134">
        <v>0</v>
      </c>
      <c r="I21" s="134">
        <v>0</v>
      </c>
      <c r="J21" s="134">
        <v>0</v>
      </c>
      <c r="K21" s="150">
        <v>0</v>
      </c>
      <c r="M21" s="172"/>
    </row>
    <row r="22" spans="2:13" x14ac:dyDescent="0.25">
      <c r="B22" s="143">
        <v>13</v>
      </c>
      <c r="C22" s="144" t="s">
        <v>153</v>
      </c>
      <c r="D22" s="145">
        <v>0</v>
      </c>
      <c r="E22" s="146">
        <v>0</v>
      </c>
      <c r="F22" s="146">
        <v>0</v>
      </c>
      <c r="G22" s="145">
        <v>0</v>
      </c>
      <c r="H22" s="134">
        <v>0</v>
      </c>
      <c r="I22" s="134">
        <v>0</v>
      </c>
      <c r="J22" s="134">
        <v>0</v>
      </c>
      <c r="K22" s="150">
        <v>0</v>
      </c>
    </row>
    <row r="23" spans="2:13" x14ac:dyDescent="0.25">
      <c r="B23" s="139">
        <v>14</v>
      </c>
      <c r="C23" s="151" t="s">
        <v>154</v>
      </c>
      <c r="D23" s="141">
        <v>1542.8815097052773</v>
      </c>
      <c r="E23" s="142">
        <v>1275.5720804319444</v>
      </c>
      <c r="F23" s="142">
        <v>1367.5724241552789</v>
      </c>
      <c r="G23" s="141">
        <v>859.80879107999897</v>
      </c>
      <c r="H23" s="142">
        <v>1511.457898594166</v>
      </c>
      <c r="I23" s="142">
        <v>1245.1276359874998</v>
      </c>
      <c r="J23" s="142">
        <v>1337.2113130441678</v>
      </c>
      <c r="K23" s="142">
        <v>1164.2626412141669</v>
      </c>
    </row>
    <row r="24" spans="2:13" x14ac:dyDescent="0.25">
      <c r="B24" s="132">
        <v>15</v>
      </c>
      <c r="C24" s="153" t="s">
        <v>155</v>
      </c>
      <c r="D24" s="141">
        <v>9.2276503333333331</v>
      </c>
      <c r="E24" s="142">
        <v>11.592045583333334</v>
      </c>
      <c r="F24" s="142">
        <v>14.221100333333334</v>
      </c>
      <c r="G24" s="141">
        <v>18.287789</v>
      </c>
      <c r="H24" s="142">
        <v>0.56263769166666666</v>
      </c>
      <c r="I24" s="142">
        <v>0.57960227916666662</v>
      </c>
      <c r="J24" s="142">
        <v>0.71105501666666671</v>
      </c>
      <c r="K24" s="142">
        <v>0.85120757500000011</v>
      </c>
    </row>
    <row r="25" spans="2:13" x14ac:dyDescent="0.25">
      <c r="B25" s="139">
        <v>16</v>
      </c>
      <c r="C25" s="151" t="s">
        <v>75</v>
      </c>
      <c r="D25" s="236"/>
      <c r="E25" s="237"/>
      <c r="F25" s="237"/>
      <c r="G25" s="238"/>
      <c r="H25" s="142">
        <v>3643.9239241015016</v>
      </c>
      <c r="I25" s="142">
        <v>2992.2215085395028</v>
      </c>
      <c r="J25" s="142">
        <v>2949.5029697816685</v>
      </c>
      <c r="K25" s="142">
        <v>2637.5320775366704</v>
      </c>
    </row>
    <row r="26" spans="2:13" x14ac:dyDescent="0.25">
      <c r="B26" s="154" t="s">
        <v>156</v>
      </c>
      <c r="C26" s="155"/>
      <c r="D26" s="154"/>
      <c r="E26" s="156"/>
      <c r="F26" s="156"/>
      <c r="G26" s="154"/>
      <c r="H26" s="157"/>
      <c r="I26" s="157"/>
      <c r="J26" s="157"/>
      <c r="K26" s="157"/>
    </row>
    <row r="27" spans="2:13" x14ac:dyDescent="0.25">
      <c r="B27" s="139">
        <v>17</v>
      </c>
      <c r="C27" s="140" t="s">
        <v>157</v>
      </c>
      <c r="D27" s="145">
        <v>5562.4270483974997</v>
      </c>
      <c r="E27" s="146">
        <v>6177.8794427949997</v>
      </c>
      <c r="F27" s="146">
        <v>5786.8674706333331</v>
      </c>
      <c r="G27" s="145">
        <v>3999.3506514800001</v>
      </c>
      <c r="H27" s="134">
        <v>469.38928789952496</v>
      </c>
      <c r="I27" s="134">
        <v>522.36164638695004</v>
      </c>
      <c r="J27" s="134">
        <v>414.97141382393335</v>
      </c>
      <c r="K27" s="150">
        <v>383.41993392778005</v>
      </c>
    </row>
    <row r="28" spans="2:13" x14ac:dyDescent="0.25">
      <c r="B28" s="139">
        <v>18</v>
      </c>
      <c r="C28" s="140" t="s">
        <v>158</v>
      </c>
      <c r="D28" s="145">
        <v>2256.2792985291662</v>
      </c>
      <c r="E28" s="146">
        <v>1769.6335923991678</v>
      </c>
      <c r="F28" s="146">
        <v>1632.6303915749979</v>
      </c>
      <c r="G28" s="145">
        <v>238.82381544</v>
      </c>
      <c r="H28" s="134">
        <v>1786.2601082366668</v>
      </c>
      <c r="I28" s="134">
        <v>1399.8130234870853</v>
      </c>
      <c r="J28" s="134">
        <v>1270.4105331124981</v>
      </c>
      <c r="K28" s="150">
        <v>1159.6525649716677</v>
      </c>
    </row>
    <row r="29" spans="2:13" x14ac:dyDescent="0.25">
      <c r="B29" s="139">
        <v>19</v>
      </c>
      <c r="C29" s="140" t="s">
        <v>159</v>
      </c>
      <c r="D29" s="145">
        <v>287.92486943500001</v>
      </c>
      <c r="E29" s="146">
        <v>217.29870115333335</v>
      </c>
      <c r="F29" s="146">
        <v>302.69234675966675</v>
      </c>
      <c r="G29" s="145">
        <v>1.6812000000000001E-4</v>
      </c>
      <c r="H29" s="134">
        <v>287.92486943500001</v>
      </c>
      <c r="I29" s="134">
        <v>217.29870115333335</v>
      </c>
      <c r="J29" s="134">
        <v>302.69234675966675</v>
      </c>
      <c r="K29" s="150">
        <v>555.12385384666675</v>
      </c>
    </row>
    <row r="30" spans="2:13" ht="42.75" x14ac:dyDescent="0.25">
      <c r="B30" s="147" t="s">
        <v>160</v>
      </c>
      <c r="C30" s="158" t="s">
        <v>161</v>
      </c>
      <c r="D30" s="236"/>
      <c r="E30" s="237"/>
      <c r="F30" s="237"/>
      <c r="G30" s="238"/>
      <c r="H30" s="159">
        <v>0</v>
      </c>
      <c r="I30" s="159">
        <v>0</v>
      </c>
      <c r="J30" s="159">
        <v>0</v>
      </c>
      <c r="K30" s="159">
        <v>0</v>
      </c>
    </row>
    <row r="31" spans="2:13" x14ac:dyDescent="0.25">
      <c r="B31" s="139" t="s">
        <v>162</v>
      </c>
      <c r="C31" s="140" t="s">
        <v>163</v>
      </c>
      <c r="D31" s="236"/>
      <c r="E31" s="237"/>
      <c r="F31" s="237"/>
      <c r="G31" s="238"/>
      <c r="H31" s="160">
        <v>0</v>
      </c>
      <c r="I31" s="160">
        <v>0</v>
      </c>
      <c r="J31" s="160">
        <v>0</v>
      </c>
      <c r="K31" s="160">
        <v>0</v>
      </c>
    </row>
    <row r="32" spans="2:13" x14ac:dyDescent="0.25">
      <c r="B32" s="147">
        <v>20</v>
      </c>
      <c r="C32" s="161" t="s">
        <v>77</v>
      </c>
      <c r="D32" s="152">
        <v>8106.6312163616658</v>
      </c>
      <c r="E32" s="152">
        <v>8164.8117363475012</v>
      </c>
      <c r="F32" s="152">
        <v>7722.1902089679979</v>
      </c>
      <c r="G32" s="152">
        <v>4238.1746350399999</v>
      </c>
      <c r="H32" s="152">
        <v>2543.5742655711915</v>
      </c>
      <c r="I32" s="152">
        <v>2139.4733710273686</v>
      </c>
      <c r="J32" s="152">
        <v>1988.0742936960983</v>
      </c>
      <c r="K32" s="152">
        <v>2098.1963527461144</v>
      </c>
    </row>
    <row r="33" spans="2:13" x14ac:dyDescent="0.25">
      <c r="B33" s="162" t="s">
        <v>164</v>
      </c>
      <c r="C33" s="163" t="s">
        <v>165</v>
      </c>
      <c r="D33" s="145">
        <v>0</v>
      </c>
      <c r="E33" s="145">
        <v>0</v>
      </c>
      <c r="F33" s="145">
        <v>0</v>
      </c>
      <c r="G33" s="145">
        <v>0</v>
      </c>
      <c r="H33" s="134">
        <v>0</v>
      </c>
      <c r="I33" s="134">
        <v>0</v>
      </c>
      <c r="J33" s="134">
        <v>0</v>
      </c>
      <c r="K33" s="150">
        <v>0</v>
      </c>
    </row>
    <row r="34" spans="2:13" x14ac:dyDescent="0.25">
      <c r="B34" s="164" t="s">
        <v>166</v>
      </c>
      <c r="C34" s="165" t="s">
        <v>167</v>
      </c>
      <c r="D34" s="145">
        <v>0</v>
      </c>
      <c r="E34" s="145">
        <v>0</v>
      </c>
      <c r="F34" s="145">
        <v>0</v>
      </c>
      <c r="G34" s="145">
        <v>0</v>
      </c>
      <c r="H34" s="134">
        <v>0</v>
      </c>
      <c r="I34" s="134">
        <v>0</v>
      </c>
      <c r="J34" s="134">
        <v>0</v>
      </c>
      <c r="K34" s="150">
        <v>0</v>
      </c>
    </row>
    <row r="35" spans="2:13" x14ac:dyDescent="0.25">
      <c r="B35" s="162" t="s">
        <v>168</v>
      </c>
      <c r="C35" s="163" t="s">
        <v>169</v>
      </c>
      <c r="D35" s="145">
        <v>0</v>
      </c>
      <c r="E35" s="145">
        <v>0</v>
      </c>
      <c r="F35" s="145">
        <v>0</v>
      </c>
      <c r="G35" s="145">
        <v>0</v>
      </c>
      <c r="H35" s="134">
        <v>0</v>
      </c>
      <c r="I35" s="134">
        <v>0</v>
      </c>
      <c r="J35" s="134">
        <v>0</v>
      </c>
      <c r="K35" s="150">
        <v>0</v>
      </c>
      <c r="M35" s="172"/>
    </row>
    <row r="36" spans="2:13" ht="15.75" x14ac:dyDescent="0.25">
      <c r="B36" s="166"/>
      <c r="C36" s="125"/>
      <c r="D36" s="125"/>
      <c r="E36" s="125"/>
      <c r="F36" s="125"/>
      <c r="G36" s="125"/>
      <c r="H36" s="239" t="s">
        <v>170</v>
      </c>
      <c r="I36" s="240"/>
      <c r="J36" s="240"/>
      <c r="K36" s="241"/>
    </row>
    <row r="37" spans="2:13" x14ac:dyDescent="0.25">
      <c r="B37" s="139">
        <v>21</v>
      </c>
      <c r="C37" s="140" t="s">
        <v>171</v>
      </c>
      <c r="D37" s="236"/>
      <c r="E37" s="237"/>
      <c r="F37" s="237"/>
      <c r="G37" s="238"/>
      <c r="H37" s="167">
        <v>15569.410430299798</v>
      </c>
      <c r="I37" s="167">
        <v>16157.792556797578</v>
      </c>
      <c r="J37" s="167">
        <v>15854.174865135665</v>
      </c>
      <c r="K37" s="167">
        <v>15304.067788290306</v>
      </c>
      <c r="M37" s="172"/>
    </row>
    <row r="38" spans="2:13" x14ac:dyDescent="0.25">
      <c r="B38" s="139">
        <v>22</v>
      </c>
      <c r="C38" s="140" t="s">
        <v>79</v>
      </c>
      <c r="D38" s="236"/>
      <c r="E38" s="237"/>
      <c r="F38" s="237"/>
      <c r="G38" s="238"/>
      <c r="H38" s="167">
        <v>1664.0038940784675</v>
      </c>
      <c r="I38" s="167">
        <v>1416.8197390441751</v>
      </c>
      <c r="J38" s="167">
        <v>1466.6701690666771</v>
      </c>
      <c r="K38" s="167">
        <v>1175.1837472018578</v>
      </c>
    </row>
    <row r="39" spans="2:13" x14ac:dyDescent="0.25">
      <c r="B39" s="139">
        <v>23</v>
      </c>
      <c r="C39" s="140" t="s">
        <v>81</v>
      </c>
      <c r="D39" s="236"/>
      <c r="E39" s="237"/>
      <c r="F39" s="237"/>
      <c r="G39" s="238"/>
      <c r="H39" s="168">
        <v>99.962573808550715</v>
      </c>
      <c r="I39" s="168">
        <v>98.431399014687642</v>
      </c>
      <c r="J39" s="168">
        <v>15.435689032323273</v>
      </c>
      <c r="K39" s="168">
        <v>23.078169763507745</v>
      </c>
    </row>
    <row r="40" spans="2:13" x14ac:dyDescent="0.25">
      <c r="B40" s="235" t="s">
        <v>201</v>
      </c>
      <c r="C40" s="235"/>
      <c r="D40" s="235"/>
      <c r="E40" s="235"/>
      <c r="F40" s="235"/>
      <c r="G40" s="235"/>
    </row>
    <row r="41" spans="2:13" x14ac:dyDescent="0.25">
      <c r="H41" s="172"/>
      <c r="I41" s="172"/>
      <c r="J41" s="172"/>
      <c r="K41" s="172"/>
    </row>
  </sheetData>
  <mergeCells count="19">
    <mergeCell ref="B1:C1"/>
    <mergeCell ref="B4:C4"/>
    <mergeCell ref="D4:G5"/>
    <mergeCell ref="H4:K5"/>
    <mergeCell ref="B5:C5"/>
    <mergeCell ref="B40:G40"/>
    <mergeCell ref="B2:K2"/>
    <mergeCell ref="D30:G30"/>
    <mergeCell ref="D31:G31"/>
    <mergeCell ref="H36:K36"/>
    <mergeCell ref="D37:G37"/>
    <mergeCell ref="D38:G38"/>
    <mergeCell ref="D39:G39"/>
    <mergeCell ref="B6:C6"/>
    <mergeCell ref="B7:C7"/>
    <mergeCell ref="D9:G9"/>
    <mergeCell ref="D10:G10"/>
    <mergeCell ref="D18:G18"/>
    <mergeCell ref="D25:G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1549-1942-43B1-82E9-5C41AC7E7337}">
  <sheetPr codeName="Sheet1">
    <tabColor rgb="FF00A976"/>
  </sheetPr>
  <dimension ref="A1:L134"/>
  <sheetViews>
    <sheetView showGridLines="0" zoomScaleNormal="100" workbookViewId="0">
      <selection activeCell="A51" sqref="A7:XFD51"/>
    </sheetView>
  </sheetViews>
  <sheetFormatPr defaultColWidth="8" defaultRowHeight="15" x14ac:dyDescent="0.25"/>
  <cols>
    <col min="1" max="1" width="3.125" style="34" customWidth="1"/>
    <col min="2" max="2" width="7.375" style="34" customWidth="1"/>
    <col min="3" max="3" width="64.375" style="34" customWidth="1"/>
    <col min="4" max="4" width="19.875" style="34" customWidth="1"/>
    <col min="5" max="5" width="27" style="34" customWidth="1"/>
    <col min="6" max="6" width="19.875" style="34" customWidth="1"/>
    <col min="7" max="7" width="24.125" style="34" customWidth="1"/>
    <col min="8" max="8" width="25" style="34" customWidth="1"/>
    <col min="9" max="11" width="8" style="34"/>
    <col min="12" max="12" width="16.5" style="174" bestFit="1" customWidth="1"/>
    <col min="13" max="16384" width="8" style="34"/>
  </cols>
  <sheetData>
    <row r="1" spans="1:8" ht="9.9499999999999993" customHeight="1" x14ac:dyDescent="0.25">
      <c r="A1" s="46"/>
    </row>
    <row r="2" spans="1:8" ht="20.25" x14ac:dyDescent="0.3">
      <c r="A2" s="46"/>
      <c r="B2" s="207" t="s">
        <v>4</v>
      </c>
      <c r="C2" s="207"/>
      <c r="D2" s="207"/>
      <c r="E2" s="207"/>
      <c r="F2" s="207"/>
      <c r="G2" s="207"/>
      <c r="H2" s="207"/>
    </row>
    <row r="3" spans="1:8" x14ac:dyDescent="0.25">
      <c r="A3" s="46"/>
      <c r="B3" s="39"/>
    </row>
    <row r="4" spans="1:8" x14ac:dyDescent="0.25">
      <c r="A4" s="46"/>
    </row>
    <row r="5" spans="1:8" x14ac:dyDescent="0.25">
      <c r="A5" s="46"/>
      <c r="B5" s="47"/>
      <c r="C5" s="48"/>
      <c r="D5" s="27" t="s">
        <v>14</v>
      </c>
      <c r="E5" s="27" t="s">
        <v>15</v>
      </c>
      <c r="F5" s="27" t="s">
        <v>16</v>
      </c>
      <c r="G5" s="27" t="s">
        <v>17</v>
      </c>
      <c r="H5" s="27" t="s">
        <v>18</v>
      </c>
    </row>
    <row r="6" spans="1:8" ht="15.75" x14ac:dyDescent="0.25">
      <c r="A6" s="46"/>
      <c r="B6" s="49"/>
      <c r="C6" s="50"/>
      <c r="D6" s="175" t="s">
        <v>19</v>
      </c>
      <c r="E6" s="175" t="s">
        <v>20</v>
      </c>
      <c r="F6" s="175" t="s">
        <v>21</v>
      </c>
      <c r="G6" s="175" t="s">
        <v>22</v>
      </c>
      <c r="H6" s="175" t="s">
        <v>23</v>
      </c>
    </row>
    <row r="7" spans="1:8" x14ac:dyDescent="0.25">
      <c r="A7" s="46"/>
      <c r="B7" s="29"/>
      <c r="C7" s="201" t="s">
        <v>24</v>
      </c>
      <c r="D7" s="202"/>
      <c r="E7" s="202"/>
      <c r="F7" s="202"/>
      <c r="G7" s="202"/>
      <c r="H7" s="203"/>
    </row>
    <row r="8" spans="1:8" x14ac:dyDescent="0.25">
      <c r="A8" s="46"/>
      <c r="B8" s="27">
        <v>1</v>
      </c>
      <c r="C8" s="25" t="s">
        <v>25</v>
      </c>
      <c r="D8" s="176">
        <v>38451.125602</v>
      </c>
      <c r="E8" s="176">
        <f>38038575006.2/1000000</f>
        <v>38038.575006199993</v>
      </c>
      <c r="F8" s="176">
        <v>36929.702960120827</v>
      </c>
      <c r="G8" s="176">
        <v>35928.775373999997</v>
      </c>
      <c r="H8" s="176">
        <v>34728.215492000003</v>
      </c>
    </row>
    <row r="9" spans="1:8" x14ac:dyDescent="0.25">
      <c r="A9" s="46"/>
      <c r="B9" s="27">
        <v>2</v>
      </c>
      <c r="C9" s="25" t="s">
        <v>26</v>
      </c>
      <c r="D9" s="176">
        <v>43280.701059999999</v>
      </c>
      <c r="E9" s="176">
        <f>41295988525.2/1000000</f>
        <v>41295.988525199995</v>
      </c>
      <c r="F9" s="176">
        <v>40176.338160185638</v>
      </c>
      <c r="G9" s="176">
        <v>39156.130374</v>
      </c>
      <c r="H9" s="176">
        <v>37985.490491999997</v>
      </c>
    </row>
    <row r="10" spans="1:8" x14ac:dyDescent="0.25">
      <c r="A10" s="46"/>
      <c r="B10" s="27">
        <v>3</v>
      </c>
      <c r="C10" s="25" t="s">
        <v>27</v>
      </c>
      <c r="D10" s="176">
        <v>50814.601060000001</v>
      </c>
      <c r="E10" s="176">
        <f>47408008525.2/1000000</f>
        <v>47408.008525199999</v>
      </c>
      <c r="F10" s="176">
        <v>46249.306592549641</v>
      </c>
      <c r="G10" s="176">
        <v>45161.740374000001</v>
      </c>
      <c r="H10" s="176">
        <v>44063.400492000001</v>
      </c>
    </row>
    <row r="11" spans="1:8" x14ac:dyDescent="0.25">
      <c r="A11" s="46"/>
      <c r="B11" s="30"/>
      <c r="C11" s="201" t="s">
        <v>28</v>
      </c>
      <c r="D11" s="202"/>
      <c r="E11" s="202"/>
      <c r="F11" s="202"/>
      <c r="G11" s="202"/>
      <c r="H11" s="203"/>
    </row>
    <row r="12" spans="1:8" x14ac:dyDescent="0.25">
      <c r="A12" s="46"/>
      <c r="B12" s="27">
        <v>4</v>
      </c>
      <c r="C12" s="25" t="s">
        <v>29</v>
      </c>
      <c r="D12" s="176">
        <v>230949.96099999998</v>
      </c>
      <c r="E12" s="176">
        <f>225520611599.96/1000000</f>
        <v>225520.61159995999</v>
      </c>
      <c r="F12" s="176">
        <v>221366.10338965</v>
      </c>
      <c r="G12" s="176">
        <v>222525.10405339001</v>
      </c>
      <c r="H12" s="176">
        <v>225080.201</v>
      </c>
    </row>
    <row r="13" spans="1:8" x14ac:dyDescent="0.25">
      <c r="A13" s="46"/>
      <c r="B13" s="30"/>
      <c r="C13" s="201" t="s">
        <v>30</v>
      </c>
      <c r="D13" s="202"/>
      <c r="E13" s="202"/>
      <c r="F13" s="202"/>
      <c r="G13" s="202"/>
      <c r="H13" s="203"/>
    </row>
    <row r="14" spans="1:8" x14ac:dyDescent="0.25">
      <c r="A14" s="46"/>
      <c r="B14" s="27">
        <v>5</v>
      </c>
      <c r="C14" s="25" t="s">
        <v>31</v>
      </c>
      <c r="D14" s="181">
        <v>0.16649115434143763</v>
      </c>
      <c r="E14" s="177">
        <v>0.16867005962929352</v>
      </c>
      <c r="F14" s="178">
        <v>0.16682636769874803</v>
      </c>
      <c r="G14" s="178">
        <v>0.16145942572843375</v>
      </c>
      <c r="H14" s="179">
        <v>0.15429262369999999</v>
      </c>
    </row>
    <row r="15" spans="1:8" x14ac:dyDescent="0.25">
      <c r="A15" s="46"/>
      <c r="B15" s="27">
        <v>6</v>
      </c>
      <c r="C15" s="25" t="s">
        <v>32</v>
      </c>
      <c r="D15" s="181">
        <v>0.18740293729688054</v>
      </c>
      <c r="E15" s="177">
        <v>0.18311403215974306</v>
      </c>
      <c r="F15" s="178">
        <v>0.18149272876465192</v>
      </c>
      <c r="G15" s="178">
        <v>0.17596275565385197</v>
      </c>
      <c r="H15" s="179">
        <v>0.16876424300000001</v>
      </c>
    </row>
    <row r="16" spans="1:8" x14ac:dyDescent="0.25">
      <c r="A16" s="46"/>
      <c r="B16" s="27">
        <v>7</v>
      </c>
      <c r="C16" s="25" t="s">
        <v>33</v>
      </c>
      <c r="D16" s="181">
        <v>0.22002428941739463</v>
      </c>
      <c r="E16" s="177">
        <v>0.21021585649694297</v>
      </c>
      <c r="F16" s="178">
        <v>0.20892677733564891</v>
      </c>
      <c r="G16" s="178">
        <v>0.20295121624569601</v>
      </c>
      <c r="H16" s="178">
        <v>0.19576755100000001</v>
      </c>
    </row>
    <row r="17" spans="1:8" x14ac:dyDescent="0.25">
      <c r="A17" s="46"/>
      <c r="B17" s="30"/>
      <c r="C17" s="201" t="s">
        <v>34</v>
      </c>
      <c r="D17" s="202"/>
      <c r="E17" s="202"/>
      <c r="F17" s="202"/>
      <c r="G17" s="202"/>
      <c r="H17" s="203"/>
    </row>
    <row r="18" spans="1:8" ht="30" x14ac:dyDescent="0.25">
      <c r="B18" s="26" t="s">
        <v>35</v>
      </c>
      <c r="C18" s="31" t="s">
        <v>36</v>
      </c>
      <c r="D18" s="179">
        <v>3.0757567874194189E-2</v>
      </c>
      <c r="E18" s="179">
        <v>3.2451635017000005E-2</v>
      </c>
      <c r="F18" s="179">
        <v>3.1674715609035092E-2</v>
      </c>
      <c r="G18" s="179">
        <v>3.1399999999999997E-2</v>
      </c>
      <c r="H18" s="178">
        <v>2.9700000000000001E-2</v>
      </c>
    </row>
    <row r="19" spans="1:8" x14ac:dyDescent="0.25">
      <c r="B19" s="26" t="s">
        <v>37</v>
      </c>
      <c r="C19" s="31" t="s">
        <v>38</v>
      </c>
      <c r="D19" s="180">
        <f>D18*4.5/8</f>
        <v>1.7301131929234232E-2</v>
      </c>
      <c r="E19" s="180">
        <v>1.8254044696999996E-2</v>
      </c>
      <c r="F19" s="181">
        <v>1.7817027530082241E-2</v>
      </c>
      <c r="G19" s="179">
        <v>1.7641435132190741E-2</v>
      </c>
      <c r="H19" s="179">
        <v>1.6706249999999999E-2</v>
      </c>
    </row>
    <row r="20" spans="1:8" x14ac:dyDescent="0.25">
      <c r="B20" s="26" t="s">
        <v>39</v>
      </c>
      <c r="C20" s="31" t="s">
        <v>40</v>
      </c>
      <c r="D20" s="179">
        <f>D18*6/8</f>
        <v>2.3068175905645642E-2</v>
      </c>
      <c r="E20" s="179">
        <v>2.4338726263000002E-2</v>
      </c>
      <c r="F20" s="181">
        <v>2.3756036706776319E-2</v>
      </c>
      <c r="G20" s="179">
        <v>2.3521913509587655E-2</v>
      </c>
      <c r="H20" s="179">
        <v>2.2275E-2</v>
      </c>
    </row>
    <row r="21" spans="1:8" x14ac:dyDescent="0.25">
      <c r="A21" s="46"/>
      <c r="B21" s="27" t="s">
        <v>41</v>
      </c>
      <c r="C21" s="25" t="s">
        <v>42</v>
      </c>
      <c r="D21" s="180">
        <f>D18+8%</f>
        <v>0.11075756787419419</v>
      </c>
      <c r="E21" s="180">
        <v>0.11245163501700001</v>
      </c>
      <c r="F21" s="179">
        <v>0.11167471560903509</v>
      </c>
      <c r="G21" s="179">
        <v>0.11136255134611689</v>
      </c>
      <c r="H21" s="179">
        <v>0.10970000000000001</v>
      </c>
    </row>
    <row r="22" spans="1:8" x14ac:dyDescent="0.25">
      <c r="A22" s="46"/>
      <c r="B22" s="30"/>
      <c r="C22" s="201" t="s">
        <v>43</v>
      </c>
      <c r="D22" s="202"/>
      <c r="E22" s="202"/>
      <c r="F22" s="202"/>
      <c r="G22" s="202"/>
      <c r="H22" s="203"/>
    </row>
    <row r="23" spans="1:8" x14ac:dyDescent="0.25">
      <c r="A23" s="46"/>
      <c r="B23" s="27">
        <v>8</v>
      </c>
      <c r="C23" s="25" t="s">
        <v>44</v>
      </c>
      <c r="D23" s="180">
        <v>2.5000000000000001E-2</v>
      </c>
      <c r="E23" s="178">
        <v>2.5000000000000001E-2</v>
      </c>
      <c r="F23" s="178">
        <v>2.5000000000000001E-2</v>
      </c>
      <c r="G23" s="178">
        <v>2.5000000000000001E-2</v>
      </c>
      <c r="H23" s="178">
        <v>2.5000000000000001E-2</v>
      </c>
    </row>
    <row r="24" spans="1:8" ht="30" x14ac:dyDescent="0.25">
      <c r="A24" s="46"/>
      <c r="B24" s="27" t="s">
        <v>45</v>
      </c>
      <c r="C24" s="25" t="s">
        <v>46</v>
      </c>
      <c r="D24" s="27"/>
      <c r="E24" s="27"/>
      <c r="F24" s="27"/>
      <c r="G24" s="27"/>
      <c r="H24" s="178"/>
    </row>
    <row r="25" spans="1:8" x14ac:dyDescent="0.25">
      <c r="A25" s="46"/>
      <c r="B25" s="27">
        <v>9</v>
      </c>
      <c r="C25" s="25" t="s">
        <v>47</v>
      </c>
      <c r="D25" s="179">
        <v>2.424804903906214E-2</v>
      </c>
      <c r="E25" s="179">
        <v>2.4277992933647598E-2</v>
      </c>
      <c r="F25" s="179">
        <v>2.424693388074782E-2</v>
      </c>
      <c r="G25" s="179">
        <v>2.4199999999999999E-2</v>
      </c>
      <c r="H25" s="179">
        <v>2.3841758731499994E-2</v>
      </c>
    </row>
    <row r="26" spans="1:8" x14ac:dyDescent="0.25">
      <c r="A26" s="46"/>
      <c r="B26" s="27" t="s">
        <v>48</v>
      </c>
      <c r="C26" s="25" t="s">
        <v>49</v>
      </c>
      <c r="D26" s="178">
        <v>0</v>
      </c>
      <c r="E26" s="178">
        <v>0</v>
      </c>
      <c r="F26" s="178">
        <v>0</v>
      </c>
      <c r="G26" s="178">
        <v>0</v>
      </c>
      <c r="H26" s="178">
        <v>0</v>
      </c>
    </row>
    <row r="27" spans="1:8" x14ac:dyDescent="0.25">
      <c r="A27" s="46"/>
      <c r="B27" s="27">
        <v>10</v>
      </c>
      <c r="C27" s="25" t="s">
        <v>50</v>
      </c>
      <c r="D27" s="178">
        <v>0</v>
      </c>
      <c r="E27" s="178">
        <v>0</v>
      </c>
      <c r="F27" s="178">
        <v>0</v>
      </c>
      <c r="G27" s="178">
        <v>0</v>
      </c>
      <c r="H27" s="178">
        <v>0</v>
      </c>
    </row>
    <row r="28" spans="1:8" x14ac:dyDescent="0.25">
      <c r="A28" s="46"/>
      <c r="B28" s="27" t="s">
        <v>51</v>
      </c>
      <c r="C28" s="25" t="s">
        <v>52</v>
      </c>
      <c r="D28" s="178">
        <v>1.4999999999999999E-2</v>
      </c>
      <c r="E28" s="177">
        <v>1.5000000000000001E-2</v>
      </c>
      <c r="F28" s="178">
        <v>1.4999999999999999E-2</v>
      </c>
      <c r="G28" s="178">
        <v>1.5000000000125956E-2</v>
      </c>
      <c r="H28" s="178">
        <v>1.5000000000125956E-2</v>
      </c>
    </row>
    <row r="29" spans="1:8" x14ac:dyDescent="0.25">
      <c r="A29" s="46"/>
      <c r="B29" s="27">
        <v>11</v>
      </c>
      <c r="C29" s="25" t="s">
        <v>53</v>
      </c>
      <c r="D29" s="178">
        <v>6.4248049039062144E-2</v>
      </c>
      <c r="E29" s="179">
        <v>6.4277992933647596E-2</v>
      </c>
      <c r="F29" s="179">
        <v>6.4246933880747814E-2</v>
      </c>
      <c r="G29" s="178">
        <v>6.4236384951855199E-2</v>
      </c>
      <c r="H29" s="178">
        <v>6.3841758731626091E-2</v>
      </c>
    </row>
    <row r="30" spans="1:8" x14ac:dyDescent="0.25">
      <c r="A30" s="46"/>
      <c r="B30" s="27" t="s">
        <v>54</v>
      </c>
      <c r="C30" s="25" t="s">
        <v>55</v>
      </c>
      <c r="D30" s="179">
        <v>0.17500561691325633</v>
      </c>
      <c r="E30" s="179">
        <v>0.17672962795032596</v>
      </c>
      <c r="F30" s="179">
        <v>0.17592164948978289</v>
      </c>
      <c r="G30" s="179">
        <v>0.17559893629797207</v>
      </c>
      <c r="H30" s="178">
        <v>0.17399999999999999</v>
      </c>
    </row>
    <row r="31" spans="1:8" x14ac:dyDescent="0.25">
      <c r="A31" s="46"/>
      <c r="B31" s="27">
        <v>12</v>
      </c>
      <c r="C31" s="25" t="s">
        <v>56</v>
      </c>
      <c r="D31" s="178">
        <v>3.9941973373141267E-2</v>
      </c>
      <c r="E31" s="178">
        <v>4.1138023512398356E-2</v>
      </c>
      <c r="F31" s="178">
        <v>3.9762406287917988E-2</v>
      </c>
      <c r="G31" s="179">
        <v>3.4581605644387801E-2</v>
      </c>
      <c r="H31" s="178">
        <v>2.833334307552015E-2</v>
      </c>
    </row>
    <row r="32" spans="1:8" x14ac:dyDescent="0.25">
      <c r="A32" s="46"/>
      <c r="B32" s="30"/>
      <c r="C32" s="201" t="s">
        <v>57</v>
      </c>
      <c r="D32" s="202"/>
      <c r="E32" s="202"/>
      <c r="F32" s="202"/>
      <c r="G32" s="202"/>
      <c r="H32" s="203"/>
    </row>
    <row r="33" spans="1:8" x14ac:dyDescent="0.25">
      <c r="A33" s="46"/>
      <c r="B33" s="27">
        <v>13</v>
      </c>
      <c r="C33" s="28" t="s">
        <v>58</v>
      </c>
      <c r="D33" s="176">
        <f>819558856840.79/1000000</f>
        <v>819558.85684079002</v>
      </c>
      <c r="E33" s="176">
        <v>824490.04885894991</v>
      </c>
      <c r="F33" s="176">
        <v>808632.82412400004</v>
      </c>
      <c r="G33" s="176">
        <v>823564.24346200004</v>
      </c>
      <c r="H33" s="176">
        <v>838183.86585216003</v>
      </c>
    </row>
    <row r="34" spans="1:8" x14ac:dyDescent="0.25">
      <c r="A34" s="46"/>
      <c r="B34" s="27">
        <v>14</v>
      </c>
      <c r="C34" s="28" t="s">
        <v>59</v>
      </c>
      <c r="D34" s="179">
        <v>5.2809753319289998E-2</v>
      </c>
      <c r="E34" s="179">
        <v>5.0086703389439997E-2</v>
      </c>
      <c r="F34" s="179">
        <v>4.9683999999999999E-2</v>
      </c>
      <c r="G34" s="179">
        <v>4.7544999999999997E-2</v>
      </c>
      <c r="H34" s="179">
        <v>4.5318803458259997E-2</v>
      </c>
    </row>
    <row r="35" spans="1:8" x14ac:dyDescent="0.25">
      <c r="B35" s="30"/>
      <c r="C35" s="201" t="s">
        <v>60</v>
      </c>
      <c r="D35" s="202"/>
      <c r="E35" s="202"/>
      <c r="F35" s="202"/>
      <c r="G35" s="202"/>
      <c r="H35" s="203"/>
    </row>
    <row r="36" spans="1:8" ht="30" x14ac:dyDescent="0.25">
      <c r="B36" s="26" t="s">
        <v>61</v>
      </c>
      <c r="C36" s="31" t="s">
        <v>62</v>
      </c>
      <c r="D36" s="173">
        <v>0</v>
      </c>
      <c r="E36" s="173">
        <v>0</v>
      </c>
      <c r="F36" s="173">
        <v>0</v>
      </c>
      <c r="G36" s="173">
        <v>0</v>
      </c>
      <c r="H36" s="173">
        <v>0</v>
      </c>
    </row>
    <row r="37" spans="1:8" x14ac:dyDescent="0.25">
      <c r="B37" s="26" t="s">
        <v>63</v>
      </c>
      <c r="C37" s="31" t="s">
        <v>38</v>
      </c>
      <c r="D37" s="173">
        <v>0</v>
      </c>
      <c r="E37" s="173">
        <v>0</v>
      </c>
      <c r="F37" s="173">
        <v>0</v>
      </c>
      <c r="G37" s="173">
        <v>0</v>
      </c>
      <c r="H37" s="173">
        <v>0</v>
      </c>
    </row>
    <row r="38" spans="1:8" x14ac:dyDescent="0.25">
      <c r="B38" s="26" t="s">
        <v>64</v>
      </c>
      <c r="C38" s="31" t="s">
        <v>65</v>
      </c>
      <c r="D38" s="173">
        <v>0.03</v>
      </c>
      <c r="E38" s="173">
        <v>0.03</v>
      </c>
      <c r="F38" s="173">
        <v>0.03</v>
      </c>
      <c r="G38" s="173">
        <v>0.03</v>
      </c>
      <c r="H38" s="173">
        <v>0.03</v>
      </c>
    </row>
    <row r="39" spans="1:8" x14ac:dyDescent="0.25">
      <c r="B39" s="30"/>
      <c r="C39" s="204" t="s">
        <v>66</v>
      </c>
      <c r="D39" s="205"/>
      <c r="E39" s="205"/>
      <c r="F39" s="205"/>
      <c r="G39" s="205"/>
      <c r="H39" s="206"/>
    </row>
    <row r="40" spans="1:8" x14ac:dyDescent="0.25">
      <c r="B40" s="26" t="s">
        <v>67</v>
      </c>
      <c r="C40" s="32" t="s">
        <v>68</v>
      </c>
      <c r="D40" s="173">
        <v>0</v>
      </c>
      <c r="E40" s="173">
        <v>0</v>
      </c>
      <c r="F40" s="173">
        <v>0</v>
      </c>
      <c r="G40" s="173">
        <v>0</v>
      </c>
      <c r="H40" s="173">
        <v>0</v>
      </c>
    </row>
    <row r="41" spans="1:8" x14ac:dyDescent="0.25">
      <c r="B41" s="26" t="s">
        <v>69</v>
      </c>
      <c r="C41" s="25" t="s">
        <v>70</v>
      </c>
      <c r="D41" s="173">
        <v>0.03</v>
      </c>
      <c r="E41" s="173">
        <v>0.03</v>
      </c>
      <c r="F41" s="173">
        <v>0.03</v>
      </c>
      <c r="G41" s="173">
        <v>0.03</v>
      </c>
      <c r="H41" s="173">
        <v>0.03</v>
      </c>
    </row>
    <row r="42" spans="1:8" x14ac:dyDescent="0.25">
      <c r="A42" s="46"/>
      <c r="B42" s="30"/>
      <c r="C42" s="201" t="s">
        <v>71</v>
      </c>
      <c r="D42" s="202"/>
      <c r="E42" s="202"/>
      <c r="F42" s="202"/>
      <c r="G42" s="202"/>
      <c r="H42" s="203"/>
    </row>
    <row r="43" spans="1:8" x14ac:dyDescent="0.25">
      <c r="A43" s="46"/>
      <c r="B43" s="27" t="s">
        <v>72</v>
      </c>
      <c r="C43" s="28" t="s">
        <v>73</v>
      </c>
      <c r="D43" s="77">
        <v>144142.83728993058</v>
      </c>
      <c r="E43" s="77">
        <v>150202.30894755473</v>
      </c>
      <c r="F43" s="77">
        <v>150526.18953968131</v>
      </c>
      <c r="G43" s="77">
        <v>145138.97157698829</v>
      </c>
      <c r="H43" s="77">
        <v>135037.34309858666</v>
      </c>
    </row>
    <row r="44" spans="1:8" x14ac:dyDescent="0.25">
      <c r="A44" s="46"/>
      <c r="B44" s="27" t="s">
        <v>74</v>
      </c>
      <c r="C44" s="28" t="s">
        <v>75</v>
      </c>
      <c r="D44" s="77">
        <v>96034.407623448191</v>
      </c>
      <c r="E44" s="77">
        <v>99049.391016803464</v>
      </c>
      <c r="F44" s="77">
        <v>97231.712967263476</v>
      </c>
      <c r="G44" s="77">
        <v>92438.751934093161</v>
      </c>
      <c r="H44" s="77">
        <v>86004.460278862563</v>
      </c>
    </row>
    <row r="45" spans="1:8" x14ac:dyDescent="0.25">
      <c r="A45" s="46"/>
      <c r="B45" s="27" t="s">
        <v>76</v>
      </c>
      <c r="C45" s="28" t="s">
        <v>77</v>
      </c>
      <c r="D45" s="77">
        <v>27199.290513000506</v>
      </c>
      <c r="E45" s="77">
        <v>25194.909240414891</v>
      </c>
      <c r="F45" s="77">
        <v>24311.038388152905</v>
      </c>
      <c r="G45" s="77">
        <v>23604.302881640346</v>
      </c>
      <c r="H45" s="77">
        <v>24156.740562663144</v>
      </c>
    </row>
    <row r="46" spans="1:8" x14ac:dyDescent="0.25">
      <c r="A46" s="46"/>
      <c r="B46" s="27" t="s">
        <v>78</v>
      </c>
      <c r="C46" s="28" t="s">
        <v>79</v>
      </c>
      <c r="D46" s="77">
        <v>68834.086955708306</v>
      </c>
      <c r="E46" s="77">
        <v>73854.481776388318</v>
      </c>
      <c r="F46" s="77">
        <v>72920.67457911036</v>
      </c>
      <c r="G46" s="77">
        <v>68834.449052452692</v>
      </c>
      <c r="H46" s="77">
        <v>61847.719716199339</v>
      </c>
    </row>
    <row r="47" spans="1:8" x14ac:dyDescent="0.25">
      <c r="A47" s="46"/>
      <c r="B47" s="27" t="s">
        <v>80</v>
      </c>
      <c r="C47" s="28" t="s">
        <v>81</v>
      </c>
      <c r="D47" s="173">
        <v>2.1896365246371627</v>
      </c>
      <c r="E47" s="173">
        <v>2.1163265597505361</v>
      </c>
      <c r="F47" s="173">
        <v>2.1909601163144505</v>
      </c>
      <c r="G47" s="173">
        <v>2.2449662669211401</v>
      </c>
      <c r="H47" s="173">
        <v>2.3104383620210887</v>
      </c>
    </row>
    <row r="48" spans="1:8" x14ac:dyDescent="0.25">
      <c r="A48" s="46"/>
      <c r="B48" s="30"/>
      <c r="C48" s="201" t="s">
        <v>82</v>
      </c>
      <c r="D48" s="202"/>
      <c r="E48" s="202"/>
      <c r="F48" s="202"/>
      <c r="G48" s="202"/>
      <c r="H48" s="203"/>
    </row>
    <row r="49" spans="1:8" x14ac:dyDescent="0.25">
      <c r="A49" s="46"/>
      <c r="B49" s="27">
        <v>18</v>
      </c>
      <c r="C49" s="28" t="s">
        <v>83</v>
      </c>
      <c r="D49" s="77">
        <v>237382.92130982704</v>
      </c>
      <c r="E49" s="77">
        <v>240579.27403950653</v>
      </c>
      <c r="F49" s="77">
        <v>237103.60602265046</v>
      </c>
      <c r="G49" s="77">
        <v>235517.38335447302</v>
      </c>
      <c r="H49" s="77">
        <v>238210.23649389666</v>
      </c>
    </row>
    <row r="50" spans="1:8" x14ac:dyDescent="0.25">
      <c r="A50" s="46"/>
      <c r="B50" s="27">
        <v>19</v>
      </c>
      <c r="C50" s="28" t="s">
        <v>84</v>
      </c>
      <c r="D50" s="77">
        <v>176530.47113163612</v>
      </c>
      <c r="E50" s="77">
        <v>176649.60965111453</v>
      </c>
      <c r="F50" s="77">
        <v>173876.7390732785</v>
      </c>
      <c r="G50" s="77">
        <v>176848.733183773</v>
      </c>
      <c r="H50" s="77">
        <v>173899.56113281817</v>
      </c>
    </row>
    <row r="51" spans="1:8" x14ac:dyDescent="0.25">
      <c r="A51" s="46"/>
      <c r="B51" s="27">
        <v>20</v>
      </c>
      <c r="C51" s="28" t="s">
        <v>85</v>
      </c>
      <c r="D51" s="173">
        <v>1.3447135771411061</v>
      </c>
      <c r="E51" s="173">
        <v>1.3619009660686723</v>
      </c>
      <c r="F51" s="173">
        <v>1.3636303929229192</v>
      </c>
      <c r="G51" s="173">
        <v>1.3317448144213409</v>
      </c>
      <c r="H51" s="173">
        <v>1.3698150526783692</v>
      </c>
    </row>
    <row r="52" spans="1:8" x14ac:dyDescent="0.25">
      <c r="A52" s="46"/>
    </row>
    <row r="53" spans="1:8" x14ac:dyDescent="0.25">
      <c r="A53" s="46"/>
    </row>
    <row r="54" spans="1:8" x14ac:dyDescent="0.25">
      <c r="A54" s="46"/>
    </row>
    <row r="55" spans="1:8" x14ac:dyDescent="0.25">
      <c r="A55" s="46"/>
    </row>
    <row r="56" spans="1:8" x14ac:dyDescent="0.25">
      <c r="A56" s="46"/>
    </row>
    <row r="57" spans="1:8" x14ac:dyDescent="0.25">
      <c r="A57" s="46"/>
    </row>
    <row r="58" spans="1:8" x14ac:dyDescent="0.25">
      <c r="A58" s="46"/>
    </row>
    <row r="59" spans="1:8" x14ac:dyDescent="0.25">
      <c r="A59" s="46"/>
    </row>
    <row r="60" spans="1:8" x14ac:dyDescent="0.25">
      <c r="A60" s="46"/>
    </row>
    <row r="61" spans="1:8" x14ac:dyDescent="0.25">
      <c r="A61" s="46"/>
    </row>
    <row r="62" spans="1:8" x14ac:dyDescent="0.25">
      <c r="A62" s="46"/>
    </row>
    <row r="63" spans="1:8" x14ac:dyDescent="0.25">
      <c r="A63" s="46"/>
    </row>
    <row r="64" spans="1:8" x14ac:dyDescent="0.25">
      <c r="A64" s="46"/>
    </row>
    <row r="65" spans="1:1" x14ac:dyDescent="0.25">
      <c r="A65" s="46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6"/>
    </row>
    <row r="71" spans="1:1" x14ac:dyDescent="0.25">
      <c r="A71" s="46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6"/>
    </row>
    <row r="76" spans="1:1" x14ac:dyDescent="0.25">
      <c r="A76" s="46"/>
    </row>
    <row r="77" spans="1:1" x14ac:dyDescent="0.25">
      <c r="A77" s="46"/>
    </row>
    <row r="78" spans="1:1" x14ac:dyDescent="0.25">
      <c r="A78" s="46"/>
    </row>
    <row r="79" spans="1:1" x14ac:dyDescent="0.25">
      <c r="A79" s="46"/>
    </row>
    <row r="80" spans="1:1" x14ac:dyDescent="0.25">
      <c r="A80" s="46"/>
    </row>
    <row r="81" spans="1:1" x14ac:dyDescent="0.25">
      <c r="A81" s="46"/>
    </row>
    <row r="82" spans="1:1" x14ac:dyDescent="0.25">
      <c r="A82" s="46"/>
    </row>
    <row r="83" spans="1:1" x14ac:dyDescent="0.25">
      <c r="A83" s="46"/>
    </row>
    <row r="84" spans="1:1" x14ac:dyDescent="0.25">
      <c r="A84" s="46"/>
    </row>
    <row r="85" spans="1:1" x14ac:dyDescent="0.25">
      <c r="A85" s="46"/>
    </row>
    <row r="86" spans="1:1" x14ac:dyDescent="0.25">
      <c r="A86" s="46"/>
    </row>
    <row r="87" spans="1:1" x14ac:dyDescent="0.25">
      <c r="A87" s="46"/>
    </row>
    <row r="88" spans="1:1" x14ac:dyDescent="0.25">
      <c r="A88" s="46"/>
    </row>
    <row r="89" spans="1:1" x14ac:dyDescent="0.25">
      <c r="A89" s="46"/>
    </row>
    <row r="90" spans="1:1" x14ac:dyDescent="0.25">
      <c r="A90" s="46"/>
    </row>
    <row r="91" spans="1:1" x14ac:dyDescent="0.25">
      <c r="A91" s="46"/>
    </row>
    <row r="92" spans="1:1" x14ac:dyDescent="0.25">
      <c r="A92" s="46"/>
    </row>
    <row r="93" spans="1:1" x14ac:dyDescent="0.25">
      <c r="A93" s="46"/>
    </row>
    <row r="94" spans="1:1" x14ac:dyDescent="0.25">
      <c r="A94" s="46"/>
    </row>
    <row r="95" spans="1:1" x14ac:dyDescent="0.25">
      <c r="A95" s="46"/>
    </row>
    <row r="96" spans="1:1" x14ac:dyDescent="0.25">
      <c r="A96" s="46"/>
    </row>
    <row r="97" spans="1:9" x14ac:dyDescent="0.25">
      <c r="A97" s="46"/>
    </row>
    <row r="98" spans="1:9" x14ac:dyDescent="0.25">
      <c r="A98" s="46"/>
    </row>
    <row r="99" spans="1:9" x14ac:dyDescent="0.25">
      <c r="A99" s="46"/>
    </row>
    <row r="100" spans="1:9" x14ac:dyDescent="0.25">
      <c r="A100" s="46"/>
    </row>
    <row r="101" spans="1:9" x14ac:dyDescent="0.25">
      <c r="A101" s="46"/>
    </row>
    <row r="102" spans="1:9" x14ac:dyDescent="0.25">
      <c r="A102" s="46"/>
    </row>
    <row r="103" spans="1:9" x14ac:dyDescent="0.25">
      <c r="A103" s="46"/>
    </row>
    <row r="104" spans="1:9" x14ac:dyDescent="0.25">
      <c r="A104" s="46"/>
    </row>
    <row r="105" spans="1:9" x14ac:dyDescent="0.25">
      <c r="A105" s="46"/>
      <c r="B105" s="46"/>
      <c r="C105" s="46"/>
      <c r="D105" s="46"/>
      <c r="E105" s="46"/>
      <c r="F105" s="46"/>
      <c r="G105" s="46"/>
      <c r="H105" s="46"/>
      <c r="I105" s="46"/>
    </row>
    <row r="106" spans="1:9" x14ac:dyDescent="0.25">
      <c r="A106" s="46"/>
      <c r="B106" s="46"/>
      <c r="C106" s="46"/>
      <c r="D106" s="46"/>
      <c r="E106" s="46"/>
      <c r="F106" s="46"/>
      <c r="G106" s="46"/>
      <c r="H106" s="46"/>
      <c r="I106" s="46"/>
    </row>
    <row r="107" spans="1:9" x14ac:dyDescent="0.25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 x14ac:dyDescent="0.25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9" x14ac:dyDescent="0.25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 x14ac:dyDescent="0.25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 x14ac:dyDescent="0.25">
      <c r="A111" s="46"/>
      <c r="B111" s="46"/>
      <c r="C111" s="46"/>
      <c r="D111" s="46"/>
      <c r="E111" s="46"/>
      <c r="F111" s="46"/>
      <c r="G111" s="46"/>
      <c r="H111" s="46"/>
      <c r="I111" s="46"/>
    </row>
    <row r="112" spans="1:9" x14ac:dyDescent="0.2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 x14ac:dyDescent="0.25">
      <c r="A113" s="46"/>
      <c r="B113" s="46"/>
      <c r="C113" s="46"/>
      <c r="D113" s="46"/>
      <c r="E113" s="46"/>
      <c r="F113" s="46"/>
      <c r="G113" s="46"/>
      <c r="H113" s="46"/>
      <c r="I113" s="46"/>
    </row>
    <row r="114" spans="1:9" x14ac:dyDescent="0.25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 x14ac:dyDescent="0.25">
      <c r="A115" s="46"/>
      <c r="B115" s="46"/>
      <c r="C115" s="46"/>
      <c r="D115" s="46"/>
      <c r="E115" s="46"/>
      <c r="F115" s="46"/>
      <c r="G115" s="46"/>
      <c r="H115" s="46"/>
      <c r="I115" s="46"/>
    </row>
    <row r="116" spans="1:9" x14ac:dyDescent="0.25">
      <c r="A116" s="46"/>
      <c r="B116" s="46"/>
      <c r="C116" s="46"/>
      <c r="D116" s="46"/>
      <c r="E116" s="46"/>
      <c r="F116" s="46"/>
      <c r="G116" s="46"/>
      <c r="H116" s="46"/>
      <c r="I116" s="46"/>
    </row>
    <row r="117" spans="1:9" x14ac:dyDescent="0.25">
      <c r="A117" s="46"/>
      <c r="B117" s="46"/>
      <c r="C117" s="46"/>
      <c r="D117" s="46"/>
      <c r="E117" s="46"/>
      <c r="F117" s="46"/>
      <c r="G117" s="46"/>
      <c r="H117" s="46"/>
      <c r="I117" s="46"/>
    </row>
    <row r="118" spans="1:9" x14ac:dyDescent="0.25">
      <c r="A118" s="46"/>
      <c r="B118" s="46"/>
      <c r="C118" s="46"/>
      <c r="D118" s="46"/>
      <c r="E118" s="46"/>
      <c r="F118" s="46"/>
      <c r="G118" s="46"/>
      <c r="H118" s="46"/>
      <c r="I118" s="46"/>
    </row>
    <row r="119" spans="1:9" x14ac:dyDescent="0.25">
      <c r="A119" s="46"/>
      <c r="B119" s="46"/>
      <c r="C119" s="46"/>
      <c r="D119" s="46"/>
      <c r="E119" s="46"/>
      <c r="F119" s="46"/>
      <c r="G119" s="46"/>
      <c r="H119" s="46"/>
      <c r="I119" s="46"/>
    </row>
    <row r="120" spans="1:9" x14ac:dyDescent="0.25">
      <c r="A120" s="46"/>
      <c r="B120" s="46"/>
      <c r="C120" s="46"/>
      <c r="D120" s="46"/>
      <c r="E120" s="46"/>
      <c r="F120" s="46"/>
      <c r="G120" s="46"/>
      <c r="H120" s="46"/>
      <c r="I120" s="46"/>
    </row>
    <row r="121" spans="1:9" x14ac:dyDescent="0.25">
      <c r="A121" s="46"/>
      <c r="B121" s="46"/>
      <c r="C121" s="46"/>
      <c r="D121" s="46"/>
      <c r="E121" s="46"/>
      <c r="F121" s="46"/>
      <c r="G121" s="46"/>
      <c r="H121" s="46"/>
      <c r="I121" s="46"/>
    </row>
    <row r="122" spans="1:9" x14ac:dyDescent="0.25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9" x14ac:dyDescent="0.25">
      <c r="A123" s="46"/>
      <c r="B123" s="46"/>
      <c r="C123" s="46"/>
      <c r="D123" s="46"/>
      <c r="E123" s="46"/>
      <c r="F123" s="46"/>
      <c r="G123" s="46"/>
      <c r="H123" s="46"/>
      <c r="I123" s="46"/>
    </row>
    <row r="124" spans="1:9" x14ac:dyDescent="0.25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9" x14ac:dyDescent="0.25">
      <c r="A125" s="46"/>
      <c r="B125" s="46"/>
      <c r="C125" s="46"/>
      <c r="D125" s="46"/>
      <c r="E125" s="46"/>
      <c r="F125" s="46"/>
      <c r="G125" s="46"/>
      <c r="H125" s="46"/>
      <c r="I125" s="46"/>
    </row>
    <row r="126" spans="1:9" x14ac:dyDescent="0.25">
      <c r="A126" s="46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46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46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46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46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46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A134" s="46"/>
      <c r="B134" s="46"/>
      <c r="C134" s="46"/>
      <c r="D134" s="46"/>
      <c r="E134" s="46"/>
      <c r="F134" s="46"/>
      <c r="G134" s="46"/>
      <c r="H134" s="46"/>
      <c r="I134" s="46"/>
    </row>
  </sheetData>
  <mergeCells count="11">
    <mergeCell ref="C35:H35"/>
    <mergeCell ref="C39:H39"/>
    <mergeCell ref="C42:H42"/>
    <mergeCell ref="C48:H48"/>
    <mergeCell ref="B2:H2"/>
    <mergeCell ref="C7:H7"/>
    <mergeCell ref="C11:H11"/>
    <mergeCell ref="C13:H13"/>
    <mergeCell ref="C17:H17"/>
    <mergeCell ref="C22:H22"/>
    <mergeCell ref="C32:H3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F6BA-1D21-4577-81A6-9E158DD5AA49}">
  <sheetPr codeName="Sheet2">
    <tabColor rgb="FF00A976"/>
  </sheetPr>
  <dimension ref="A1:F41"/>
  <sheetViews>
    <sheetView showGridLines="0" zoomScale="85" zoomScaleNormal="85" workbookViewId="0">
      <selection activeCell="D39" sqref="D39"/>
    </sheetView>
  </sheetViews>
  <sheetFormatPr defaultColWidth="8" defaultRowHeight="15" x14ac:dyDescent="0.25"/>
  <cols>
    <col min="1" max="1" width="3.125" style="34" customWidth="1"/>
    <col min="2" max="2" width="6.75" style="34" customWidth="1"/>
    <col min="3" max="3" width="56.375" style="34" customWidth="1"/>
    <col min="4" max="5" width="11.625" style="52" bestFit="1" customWidth="1"/>
    <col min="6" max="6" width="34.375" style="52" bestFit="1" customWidth="1"/>
    <col min="7" max="16384" width="8" style="34"/>
  </cols>
  <sheetData>
    <row r="1" spans="1:6" ht="9.9499999999999993" customHeight="1" x14ac:dyDescent="0.25">
      <c r="A1" s="46"/>
      <c r="B1" s="46"/>
      <c r="C1" s="46"/>
      <c r="D1" s="51"/>
      <c r="E1" s="51"/>
      <c r="F1" s="51"/>
    </row>
    <row r="2" spans="1:6" ht="20.25" x14ac:dyDescent="0.3">
      <c r="A2" s="46"/>
      <c r="B2" s="207" t="s">
        <v>7</v>
      </c>
      <c r="C2" s="207"/>
      <c r="D2" s="207"/>
      <c r="E2" s="207"/>
      <c r="F2" s="207"/>
    </row>
    <row r="3" spans="1:6" x14ac:dyDescent="0.25">
      <c r="A3" s="46"/>
    </row>
    <row r="4" spans="1:6" x14ac:dyDescent="0.25">
      <c r="A4" s="46"/>
    </row>
    <row r="5" spans="1:6" ht="24" customHeight="1" x14ac:dyDescent="0.25">
      <c r="A5" s="46"/>
      <c r="B5" s="182" t="s">
        <v>86</v>
      </c>
      <c r="C5" s="183"/>
      <c r="D5" s="208" t="s">
        <v>87</v>
      </c>
      <c r="E5" s="208"/>
      <c r="F5" s="184" t="s">
        <v>88</v>
      </c>
    </row>
    <row r="6" spans="1:6" ht="15.75" x14ac:dyDescent="0.25">
      <c r="A6" s="46"/>
      <c r="B6" s="185"/>
      <c r="C6" s="185"/>
      <c r="D6" s="194" t="s">
        <v>19</v>
      </c>
      <c r="E6" s="194" t="s">
        <v>20</v>
      </c>
      <c r="F6" s="194" t="s">
        <v>19</v>
      </c>
    </row>
    <row r="7" spans="1:6" x14ac:dyDescent="0.25">
      <c r="A7" s="46"/>
      <c r="B7" s="186">
        <v>1</v>
      </c>
      <c r="C7" s="187" t="s">
        <v>89</v>
      </c>
      <c r="D7" s="196">
        <v>158956.33774547998</v>
      </c>
      <c r="E7" s="193">
        <v>158414.28605759999</v>
      </c>
      <c r="F7" s="193">
        <f>D7*0.08</f>
        <v>12716.507019638399</v>
      </c>
    </row>
    <row r="8" spans="1:6" x14ac:dyDescent="0.25">
      <c r="A8" s="46"/>
      <c r="B8" s="186">
        <v>2</v>
      </c>
      <c r="C8" s="189" t="s">
        <v>90</v>
      </c>
      <c r="D8" s="196">
        <v>10736.416847049999</v>
      </c>
      <c r="E8" s="188">
        <v>11318.579847880001</v>
      </c>
      <c r="F8" s="193">
        <f t="shared" ref="F8:F35" si="0">D8*0.08</f>
        <v>858.91334776399992</v>
      </c>
    </row>
    <row r="9" spans="1:6" x14ac:dyDescent="0.25">
      <c r="A9" s="46"/>
      <c r="B9" s="186">
        <v>3</v>
      </c>
      <c r="C9" s="189" t="s">
        <v>91</v>
      </c>
      <c r="D9" s="195"/>
      <c r="E9" s="188">
        <v>0</v>
      </c>
      <c r="F9" s="193">
        <f t="shared" si="0"/>
        <v>0</v>
      </c>
    </row>
    <row r="10" spans="1:6" x14ac:dyDescent="0.25">
      <c r="A10" s="46"/>
      <c r="B10" s="186">
        <v>4</v>
      </c>
      <c r="C10" s="189" t="s">
        <v>92</v>
      </c>
      <c r="D10" s="195"/>
      <c r="E10" s="188"/>
      <c r="F10" s="193">
        <f t="shared" si="0"/>
        <v>0</v>
      </c>
    </row>
    <row r="11" spans="1:6" x14ac:dyDescent="0.25">
      <c r="A11" s="46"/>
      <c r="B11" s="186" t="s">
        <v>93</v>
      </c>
      <c r="C11" s="189" t="s">
        <v>94</v>
      </c>
      <c r="D11" s="195"/>
      <c r="E11" s="188"/>
      <c r="F11" s="193">
        <f t="shared" si="0"/>
        <v>0</v>
      </c>
    </row>
    <row r="12" spans="1:6" x14ac:dyDescent="0.25">
      <c r="A12" s="46"/>
      <c r="B12" s="186">
        <v>5</v>
      </c>
      <c r="C12" s="189" t="s">
        <v>95</v>
      </c>
      <c r="D12" s="196">
        <v>148219.92089842999</v>
      </c>
      <c r="E12" s="188">
        <v>147095.70620972</v>
      </c>
      <c r="F12" s="193">
        <f t="shared" si="0"/>
        <v>11857.5936718744</v>
      </c>
    </row>
    <row r="13" spans="1:6" x14ac:dyDescent="0.25">
      <c r="A13" s="46"/>
      <c r="B13" s="186">
        <v>6</v>
      </c>
      <c r="C13" s="187" t="s">
        <v>96</v>
      </c>
      <c r="D13" s="196">
        <v>9590.3633435599986</v>
      </c>
      <c r="E13" s="188">
        <v>8865.2659201400002</v>
      </c>
      <c r="F13" s="193">
        <f t="shared" si="0"/>
        <v>767.22906748479988</v>
      </c>
    </row>
    <row r="14" spans="1:6" x14ac:dyDescent="0.25">
      <c r="A14" s="46"/>
      <c r="B14" s="186">
        <v>7</v>
      </c>
      <c r="C14" s="189" t="s">
        <v>90</v>
      </c>
      <c r="D14" s="195"/>
      <c r="E14" s="188"/>
      <c r="F14" s="193">
        <f t="shared" si="0"/>
        <v>0</v>
      </c>
    </row>
    <row r="15" spans="1:6" x14ac:dyDescent="0.25">
      <c r="A15" s="46"/>
      <c r="B15" s="186">
        <v>8</v>
      </c>
      <c r="C15" s="189" t="s">
        <v>97</v>
      </c>
      <c r="D15" s="195"/>
      <c r="E15" s="188"/>
      <c r="F15" s="193">
        <f t="shared" si="0"/>
        <v>0</v>
      </c>
    </row>
    <row r="16" spans="1:6" x14ac:dyDescent="0.25">
      <c r="A16" s="46"/>
      <c r="B16" s="186" t="s">
        <v>45</v>
      </c>
      <c r="C16" s="189" t="s">
        <v>98</v>
      </c>
      <c r="D16" s="195"/>
      <c r="E16" s="188"/>
      <c r="F16" s="193">
        <f t="shared" si="0"/>
        <v>0</v>
      </c>
    </row>
    <row r="17" spans="1:6" x14ac:dyDescent="0.25">
      <c r="A17" s="46"/>
      <c r="B17" s="186" t="s">
        <v>99</v>
      </c>
      <c r="C17" s="189" t="s">
        <v>100</v>
      </c>
      <c r="D17" s="196">
        <v>1058.53674428</v>
      </c>
      <c r="E17" s="188">
        <v>1266.4881253800002</v>
      </c>
      <c r="F17" s="193">
        <f t="shared" si="0"/>
        <v>84.682939542400007</v>
      </c>
    </row>
    <row r="18" spans="1:6" x14ac:dyDescent="0.25">
      <c r="A18" s="46"/>
      <c r="B18" s="186">
        <v>9</v>
      </c>
      <c r="C18" s="189" t="s">
        <v>101</v>
      </c>
      <c r="D18" s="196">
        <f>D13-D17</f>
        <v>8531.8265992799988</v>
      </c>
      <c r="E18" s="188">
        <v>7598.7777947599998</v>
      </c>
      <c r="F18" s="193">
        <f t="shared" si="0"/>
        <v>682.54612794239995</v>
      </c>
    </row>
    <row r="19" spans="1:6" x14ac:dyDescent="0.25">
      <c r="A19" s="46"/>
      <c r="B19" s="186">
        <v>15</v>
      </c>
      <c r="C19" s="187" t="s">
        <v>102</v>
      </c>
      <c r="D19" s="195">
        <v>0</v>
      </c>
      <c r="E19" s="188">
        <v>5.2503500299999999</v>
      </c>
      <c r="F19" s="193">
        <f t="shared" si="0"/>
        <v>0</v>
      </c>
    </row>
    <row r="20" spans="1:6" x14ac:dyDescent="0.25">
      <c r="A20" s="46"/>
      <c r="B20" s="186">
        <v>16</v>
      </c>
      <c r="C20" s="187" t="s">
        <v>103</v>
      </c>
      <c r="D20" s="196">
        <v>1451.76211182</v>
      </c>
      <c r="E20" s="188">
        <v>1525.1315250999999</v>
      </c>
      <c r="F20" s="193">
        <f t="shared" si="0"/>
        <v>116.14096894559999</v>
      </c>
    </row>
    <row r="21" spans="1:6" x14ac:dyDescent="0.25">
      <c r="A21" s="46"/>
      <c r="B21" s="186">
        <v>17</v>
      </c>
      <c r="C21" s="189" t="s">
        <v>104</v>
      </c>
      <c r="D21" s="196">
        <v>1451.76211182</v>
      </c>
      <c r="E21" s="188">
        <v>1525.1315250999999</v>
      </c>
      <c r="F21" s="193">
        <f t="shared" si="0"/>
        <v>116.14096894559999</v>
      </c>
    </row>
    <row r="22" spans="1:6" x14ac:dyDescent="0.25">
      <c r="A22" s="46"/>
      <c r="B22" s="186">
        <v>18</v>
      </c>
      <c r="C22" s="189" t="s">
        <v>105</v>
      </c>
      <c r="D22" s="195"/>
      <c r="E22" s="188"/>
      <c r="F22" s="193">
        <f t="shared" si="0"/>
        <v>0</v>
      </c>
    </row>
    <row r="23" spans="1:6" x14ac:dyDescent="0.25">
      <c r="A23" s="46"/>
      <c r="B23" s="186">
        <v>19</v>
      </c>
      <c r="C23" s="189" t="s">
        <v>106</v>
      </c>
      <c r="D23" s="195"/>
      <c r="E23" s="188"/>
      <c r="F23" s="193">
        <f t="shared" si="0"/>
        <v>0</v>
      </c>
    </row>
    <row r="24" spans="1:6" x14ac:dyDescent="0.25">
      <c r="A24" s="46"/>
      <c r="B24" s="186" t="s">
        <v>107</v>
      </c>
      <c r="C24" s="189" t="s">
        <v>108</v>
      </c>
      <c r="D24" s="195"/>
      <c r="E24" s="188"/>
      <c r="F24" s="193">
        <f t="shared" si="0"/>
        <v>0</v>
      </c>
    </row>
    <row r="25" spans="1:6" x14ac:dyDescent="0.25">
      <c r="A25" s="46"/>
      <c r="B25" s="186">
        <v>20</v>
      </c>
      <c r="C25" s="187" t="s">
        <v>109</v>
      </c>
      <c r="D25" s="196">
        <v>10779.81317782</v>
      </c>
      <c r="E25" s="188">
        <v>9827.4164869799988</v>
      </c>
      <c r="F25" s="193">
        <f t="shared" si="0"/>
        <v>862.38505422560002</v>
      </c>
    </row>
    <row r="26" spans="1:6" x14ac:dyDescent="0.25">
      <c r="A26" s="46"/>
      <c r="B26" s="186">
        <v>21</v>
      </c>
      <c r="C26" s="189" t="s">
        <v>90</v>
      </c>
      <c r="D26" s="196">
        <v>10779.81317782</v>
      </c>
      <c r="E26" s="188">
        <v>9827.4164869799988</v>
      </c>
      <c r="F26" s="193">
        <f t="shared" si="0"/>
        <v>862.38505422560002</v>
      </c>
    </row>
    <row r="27" spans="1:6" x14ac:dyDescent="0.25">
      <c r="A27" s="46"/>
      <c r="B27" s="186">
        <v>22</v>
      </c>
      <c r="C27" s="189" t="s">
        <v>110</v>
      </c>
      <c r="D27" s="195"/>
      <c r="E27" s="188"/>
      <c r="F27" s="193">
        <f t="shared" si="0"/>
        <v>0</v>
      </c>
    </row>
    <row r="28" spans="1:6" x14ac:dyDescent="0.25">
      <c r="A28" s="46"/>
      <c r="B28" s="186" t="s">
        <v>111</v>
      </c>
      <c r="C28" s="187" t="s">
        <v>112</v>
      </c>
      <c r="D28" s="195"/>
      <c r="E28" s="188"/>
      <c r="F28" s="193">
        <f t="shared" si="0"/>
        <v>0</v>
      </c>
    </row>
    <row r="29" spans="1:6" x14ac:dyDescent="0.25">
      <c r="A29" s="46"/>
      <c r="B29" s="186">
        <v>23</v>
      </c>
      <c r="C29" s="187" t="s">
        <v>113</v>
      </c>
      <c r="D29" s="196">
        <v>19492.68453464</v>
      </c>
      <c r="E29" s="188">
        <v>15299.261260110001</v>
      </c>
      <c r="F29" s="193">
        <f t="shared" si="0"/>
        <v>1559.4147627712</v>
      </c>
    </row>
    <row r="30" spans="1:6" x14ac:dyDescent="0.25">
      <c r="A30" s="46"/>
      <c r="B30" s="186" t="s">
        <v>114</v>
      </c>
      <c r="C30" s="189" t="s">
        <v>115</v>
      </c>
      <c r="D30" s="195"/>
      <c r="E30" s="188"/>
      <c r="F30" s="193">
        <f t="shared" si="0"/>
        <v>0</v>
      </c>
    </row>
    <row r="31" spans="1:6" x14ac:dyDescent="0.25">
      <c r="A31" s="46"/>
      <c r="B31" s="186" t="s">
        <v>116</v>
      </c>
      <c r="C31" s="189" t="s">
        <v>117</v>
      </c>
      <c r="D31" s="196">
        <v>19492.68453464</v>
      </c>
      <c r="E31" s="188">
        <v>15299.261260110001</v>
      </c>
      <c r="F31" s="193">
        <f t="shared" si="0"/>
        <v>1559.4147627712</v>
      </c>
    </row>
    <row r="32" spans="1:6" x14ac:dyDescent="0.25">
      <c r="A32" s="46"/>
      <c r="B32" s="186" t="s">
        <v>118</v>
      </c>
      <c r="C32" s="189" t="s">
        <v>119</v>
      </c>
      <c r="D32" s="195"/>
      <c r="E32" s="188"/>
      <c r="F32" s="193">
        <f t="shared" si="0"/>
        <v>0</v>
      </c>
    </row>
    <row r="33" spans="1:6" ht="30" x14ac:dyDescent="0.25">
      <c r="A33" s="46"/>
      <c r="B33" s="190">
        <v>24</v>
      </c>
      <c r="C33" s="191" t="s">
        <v>120</v>
      </c>
      <c r="D33" s="195"/>
      <c r="E33" s="188"/>
      <c r="F33" s="193">
        <f t="shared" si="0"/>
        <v>0</v>
      </c>
    </row>
    <row r="34" spans="1:6" x14ac:dyDescent="0.25">
      <c r="A34" s="46"/>
      <c r="B34" s="186"/>
      <c r="C34" s="192" t="s">
        <v>121</v>
      </c>
      <c r="D34" s="196">
        <v>30679</v>
      </c>
      <c r="E34" s="188">
        <v>31584</v>
      </c>
      <c r="F34" s="193">
        <f t="shared" si="0"/>
        <v>2454.3200000000002</v>
      </c>
    </row>
    <row r="35" spans="1:6" x14ac:dyDescent="0.25">
      <c r="A35" s="46"/>
      <c r="B35" s="190">
        <v>29</v>
      </c>
      <c r="C35" s="191" t="s">
        <v>122</v>
      </c>
      <c r="D35" s="197">
        <v>230949.96091331996</v>
      </c>
      <c r="E35" s="188">
        <v>225520.61159995999</v>
      </c>
      <c r="F35" s="193">
        <f t="shared" si="0"/>
        <v>18475.996873065596</v>
      </c>
    </row>
    <row r="36" spans="1:6" x14ac:dyDescent="0.25">
      <c r="A36" s="46"/>
      <c r="D36" s="34"/>
      <c r="E36" s="34"/>
      <c r="F36" s="34"/>
    </row>
    <row r="37" spans="1:6" x14ac:dyDescent="0.25">
      <c r="A37" s="46"/>
      <c r="D37" s="34"/>
      <c r="E37" s="34"/>
      <c r="F37" s="34"/>
    </row>
    <row r="38" spans="1:6" x14ac:dyDescent="0.25">
      <c r="A38" s="46"/>
      <c r="D38" s="34"/>
      <c r="E38" s="34"/>
      <c r="F38" s="34"/>
    </row>
    <row r="39" spans="1:6" x14ac:dyDescent="0.25">
      <c r="A39" s="46"/>
      <c r="D39" s="34"/>
      <c r="E39" s="34"/>
      <c r="F39" s="34"/>
    </row>
    <row r="41" spans="1:6" x14ac:dyDescent="0.25">
      <c r="D41" s="53"/>
    </row>
  </sheetData>
  <mergeCells count="2">
    <mergeCell ref="D5:E5"/>
    <mergeCell ref="B2:F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D0B8-29B5-41C1-BC40-7E9303EA15AE}">
  <sheetPr codeName="Sheet32">
    <tabColor rgb="FF00A976"/>
  </sheetPr>
  <dimension ref="B1:L16"/>
  <sheetViews>
    <sheetView showGridLines="0" zoomScaleNormal="100" zoomScaleSheetLayoutView="100" workbookViewId="0">
      <selection activeCell="D18" sqref="D18"/>
    </sheetView>
  </sheetViews>
  <sheetFormatPr defaultColWidth="8" defaultRowHeight="15" x14ac:dyDescent="0.25"/>
  <cols>
    <col min="1" max="2" width="3.125" style="33" customWidth="1"/>
    <col min="3" max="3" width="72" style="33" customWidth="1"/>
    <col min="4" max="4" width="28.125" style="33" bestFit="1" customWidth="1"/>
    <col min="5" max="5" width="24.75" style="33" bestFit="1" customWidth="1"/>
    <col min="6" max="6" width="14.25" style="33" customWidth="1"/>
    <col min="7" max="16384" width="8" style="33"/>
  </cols>
  <sheetData>
    <row r="1" spans="2:12" ht="9.9499999999999993" customHeight="1" x14ac:dyDescent="0.25"/>
    <row r="2" spans="2:12" ht="14.25" customHeight="1" x14ac:dyDescent="0.3">
      <c r="B2" s="209" t="s">
        <v>123</v>
      </c>
      <c r="C2" s="209"/>
      <c r="D2" s="209"/>
      <c r="E2" s="56"/>
      <c r="F2" s="56"/>
      <c r="G2" s="42"/>
      <c r="H2" s="42"/>
      <c r="I2" s="42"/>
      <c r="J2" s="42"/>
      <c r="K2" s="42"/>
      <c r="L2" s="42"/>
    </row>
    <row r="3" spans="2:12" ht="12" customHeight="1" x14ac:dyDescent="0.25">
      <c r="B3" s="209"/>
      <c r="C3" s="209"/>
      <c r="D3" s="209"/>
    </row>
    <row r="5" spans="2:12" x14ac:dyDescent="0.25">
      <c r="B5" s="57"/>
      <c r="C5" s="57"/>
      <c r="D5" s="40" t="s">
        <v>124</v>
      </c>
    </row>
    <row r="6" spans="2:12" x14ac:dyDescent="0.25">
      <c r="C6" s="57"/>
      <c r="D6" s="68" t="s">
        <v>14</v>
      </c>
    </row>
    <row r="7" spans="2:12" x14ac:dyDescent="0.25">
      <c r="B7" s="40">
        <v>1</v>
      </c>
      <c r="C7" s="41" t="s">
        <v>125</v>
      </c>
      <c r="D7" s="71">
        <v>142889536419.9942</v>
      </c>
    </row>
    <row r="8" spans="2:12" x14ac:dyDescent="0.25">
      <c r="B8" s="68">
        <v>2</v>
      </c>
      <c r="C8" s="35" t="s">
        <v>126</v>
      </c>
      <c r="D8" s="71">
        <v>1334633149.444437</v>
      </c>
    </row>
    <row r="9" spans="2:12" x14ac:dyDescent="0.25">
      <c r="B9" s="68">
        <v>3</v>
      </c>
      <c r="C9" s="35" t="s">
        <v>127</v>
      </c>
      <c r="D9" s="71">
        <v>213660874.50717026</v>
      </c>
    </row>
    <row r="10" spans="2:12" x14ac:dyDescent="0.25">
      <c r="B10" s="68">
        <v>4</v>
      </c>
      <c r="C10" s="35" t="s">
        <v>128</v>
      </c>
      <c r="D10" s="71">
        <v>0</v>
      </c>
    </row>
    <row r="11" spans="2:12" x14ac:dyDescent="0.25">
      <c r="B11" s="68">
        <v>5</v>
      </c>
      <c r="C11" s="35" t="s">
        <v>129</v>
      </c>
      <c r="D11" s="71"/>
    </row>
    <row r="12" spans="2:12" x14ac:dyDescent="0.25">
      <c r="B12" s="68">
        <v>6</v>
      </c>
      <c r="C12" s="35" t="s">
        <v>130</v>
      </c>
      <c r="D12" s="71"/>
    </row>
    <row r="13" spans="2:12" x14ac:dyDescent="0.25">
      <c r="B13" s="68">
        <v>7</v>
      </c>
      <c r="C13" s="35" t="s">
        <v>131</v>
      </c>
      <c r="D13" s="71">
        <v>-45783463.301326208</v>
      </c>
    </row>
    <row r="14" spans="2:12" x14ac:dyDescent="0.25">
      <c r="B14" s="68">
        <v>8</v>
      </c>
      <c r="C14" s="35" t="s">
        <v>132</v>
      </c>
      <c r="D14" s="71"/>
    </row>
    <row r="15" spans="2:12" x14ac:dyDescent="0.25">
      <c r="B15" s="40">
        <v>9</v>
      </c>
      <c r="C15" s="41" t="s">
        <v>133</v>
      </c>
      <c r="D15" s="71">
        <v>144392046980.646</v>
      </c>
    </row>
    <row r="16" spans="2:12" x14ac:dyDescent="0.25">
      <c r="B16" s="45"/>
      <c r="C16" s="45"/>
    </row>
  </sheetData>
  <mergeCells count="1">
    <mergeCell ref="B2:D3"/>
  </mergeCells>
  <pageMargins left="0.7" right="0.7" top="0.75" bottom="0.75" header="0.3" footer="0.3"/>
  <pageSetup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6B30-9A3D-43D3-8F66-AE247A557389}">
  <sheetPr>
    <tabColor rgb="FF00A976"/>
  </sheetPr>
  <dimension ref="B1:O41"/>
  <sheetViews>
    <sheetView topLeftCell="A4" zoomScale="85" zoomScaleNormal="85" workbookViewId="0">
      <selection activeCell="D9" sqref="D9:K39"/>
    </sheetView>
  </sheetViews>
  <sheetFormatPr defaultColWidth="8" defaultRowHeight="15" x14ac:dyDescent="0.25"/>
  <cols>
    <col min="1" max="1" width="3.125" style="79" customWidth="1"/>
    <col min="2" max="2" width="7" style="79" customWidth="1"/>
    <col min="3" max="3" width="70.125" style="79" bestFit="1" customWidth="1"/>
    <col min="4" max="4" width="19.625" style="79" customWidth="1"/>
    <col min="5" max="7" width="19.625" style="79" bestFit="1" customWidth="1"/>
    <col min="8" max="11" width="20" style="79" bestFit="1" customWidth="1"/>
    <col min="12" max="16384" width="8" style="79"/>
  </cols>
  <sheetData>
    <row r="1" spans="2:13" ht="9.9499999999999993" customHeight="1" x14ac:dyDescent="0.25"/>
    <row r="2" spans="2:13" ht="20.25" x14ac:dyDescent="0.3">
      <c r="B2" s="211" t="s">
        <v>11</v>
      </c>
      <c r="C2" s="211"/>
      <c r="D2" s="211"/>
      <c r="E2" s="211"/>
      <c r="F2" s="211"/>
      <c r="G2" s="211"/>
      <c r="H2" s="211"/>
      <c r="I2" s="211"/>
      <c r="J2" s="211"/>
      <c r="K2" s="211"/>
    </row>
    <row r="3" spans="2:13" x14ac:dyDescent="0.25">
      <c r="B3" s="33"/>
    </row>
    <row r="4" spans="2:13" ht="15.75" x14ac:dyDescent="0.25">
      <c r="B4" s="223" t="s">
        <v>134</v>
      </c>
      <c r="C4" s="224"/>
      <c r="D4" s="225" t="s">
        <v>135</v>
      </c>
      <c r="E4" s="226"/>
      <c r="F4" s="226"/>
      <c r="G4" s="227"/>
      <c r="H4" s="225" t="s">
        <v>136</v>
      </c>
      <c r="I4" s="226"/>
      <c r="J4" s="226"/>
      <c r="K4" s="227"/>
    </row>
    <row r="5" spans="2:13" ht="15.75" x14ac:dyDescent="0.25">
      <c r="B5" s="218" t="s">
        <v>137</v>
      </c>
      <c r="C5" s="219"/>
      <c r="D5" s="228"/>
      <c r="E5" s="229"/>
      <c r="F5" s="229"/>
      <c r="G5" s="230"/>
      <c r="H5" s="228"/>
      <c r="I5" s="229"/>
      <c r="J5" s="229"/>
      <c r="K5" s="230"/>
      <c r="M5" s="33"/>
    </row>
    <row r="6" spans="2:13" ht="15.75" x14ac:dyDescent="0.25">
      <c r="B6" s="218" t="s">
        <v>138</v>
      </c>
      <c r="C6" s="219"/>
      <c r="D6" s="80">
        <v>45382</v>
      </c>
      <c r="E6" s="80">
        <v>45291</v>
      </c>
      <c r="F6" s="80">
        <v>45199</v>
      </c>
      <c r="G6" s="80">
        <v>45107</v>
      </c>
      <c r="H6" s="80">
        <v>45382</v>
      </c>
      <c r="I6" s="80">
        <v>45291</v>
      </c>
      <c r="J6" s="80">
        <v>45199</v>
      </c>
      <c r="K6" s="80">
        <v>45107</v>
      </c>
      <c r="L6" s="81"/>
    </row>
    <row r="7" spans="2:13" ht="15.75" x14ac:dyDescent="0.25">
      <c r="B7" s="218" t="s">
        <v>139</v>
      </c>
      <c r="C7" s="219"/>
      <c r="D7" s="82">
        <v>12</v>
      </c>
      <c r="E7" s="83">
        <v>12</v>
      </c>
      <c r="F7" s="83">
        <v>12</v>
      </c>
      <c r="G7" s="82">
        <v>12</v>
      </c>
      <c r="H7" s="83">
        <v>12</v>
      </c>
      <c r="I7" s="83">
        <v>12</v>
      </c>
      <c r="J7" s="83">
        <v>12</v>
      </c>
      <c r="K7" s="83">
        <v>12</v>
      </c>
    </row>
    <row r="8" spans="2:13" x14ac:dyDescent="0.25">
      <c r="B8" s="84" t="s">
        <v>140</v>
      </c>
      <c r="C8" s="85"/>
      <c r="D8" s="84"/>
      <c r="E8" s="86"/>
      <c r="F8" s="86"/>
      <c r="G8" s="84"/>
      <c r="H8" s="86"/>
      <c r="I8" s="86"/>
      <c r="J8" s="86"/>
      <c r="K8" s="86"/>
    </row>
    <row r="9" spans="2:13" x14ac:dyDescent="0.25">
      <c r="B9" s="87">
        <v>1</v>
      </c>
      <c r="C9" s="88" t="s">
        <v>73</v>
      </c>
      <c r="D9" s="212"/>
      <c r="E9" s="213"/>
      <c r="F9" s="213"/>
      <c r="G9" s="214"/>
      <c r="H9" s="89">
        <v>144142.83728993058</v>
      </c>
      <c r="I9" s="90">
        <v>150202.30894755473</v>
      </c>
      <c r="J9" s="90">
        <v>150526.18953968131</v>
      </c>
      <c r="K9" s="90">
        <v>145138.97157698829</v>
      </c>
    </row>
    <row r="10" spans="2:13" x14ac:dyDescent="0.25">
      <c r="B10" s="91" t="s">
        <v>141</v>
      </c>
      <c r="C10" s="92"/>
      <c r="D10" s="220"/>
      <c r="E10" s="221"/>
      <c r="F10" s="221"/>
      <c r="G10" s="222"/>
      <c r="H10" s="93"/>
      <c r="I10" s="93"/>
      <c r="J10" s="93"/>
      <c r="K10" s="93"/>
    </row>
    <row r="11" spans="2:13" x14ac:dyDescent="0.25">
      <c r="B11" s="94">
        <v>2</v>
      </c>
      <c r="C11" s="95" t="s">
        <v>142</v>
      </c>
      <c r="D11" s="96">
        <v>114568.18416436572</v>
      </c>
      <c r="E11" s="96">
        <v>112617.92753068038</v>
      </c>
      <c r="F11" s="96">
        <v>107892.43106350608</v>
      </c>
      <c r="G11" s="96">
        <v>101896.65841834532</v>
      </c>
      <c r="H11" s="97">
        <v>7247.0358110831139</v>
      </c>
      <c r="I11" s="97">
        <v>7212.7547534213018</v>
      </c>
      <c r="J11" s="97">
        <v>7001.8541712258912</v>
      </c>
      <c r="K11" s="97">
        <v>6699.1408100870167</v>
      </c>
    </row>
    <row r="12" spans="2:13" x14ac:dyDescent="0.25">
      <c r="B12" s="98">
        <v>3</v>
      </c>
      <c r="C12" s="99" t="s">
        <v>143</v>
      </c>
      <c r="D12" s="100">
        <v>71941.853214464063</v>
      </c>
      <c r="E12" s="101">
        <v>71805.991681649233</v>
      </c>
      <c r="F12" s="101">
        <v>69785.666832998584</v>
      </c>
      <c r="G12" s="100">
        <v>66357.186587161195</v>
      </c>
      <c r="H12" s="101">
        <v>3597.0926607232036</v>
      </c>
      <c r="I12" s="101">
        <v>3590.299584082461</v>
      </c>
      <c r="J12" s="101">
        <v>3489.2833416499288</v>
      </c>
      <c r="K12" s="101">
        <v>3317.8593293580593</v>
      </c>
    </row>
    <row r="13" spans="2:13" x14ac:dyDescent="0.25">
      <c r="B13" s="98">
        <v>4</v>
      </c>
      <c r="C13" s="99" t="s">
        <v>144</v>
      </c>
      <c r="D13" s="100">
        <v>35208.963474517062</v>
      </c>
      <c r="E13" s="101">
        <v>35145.996865737608</v>
      </c>
      <c r="F13" s="101">
        <v>34233.851410690018</v>
      </c>
      <c r="G13" s="100">
        <v>33090.543448201657</v>
      </c>
      <c r="H13" s="101">
        <v>3608.7927061574087</v>
      </c>
      <c r="I13" s="101">
        <v>3596.3529713438388</v>
      </c>
      <c r="J13" s="101">
        <v>3494.8008558209599</v>
      </c>
      <c r="K13" s="101">
        <v>3371.9478763531247</v>
      </c>
    </row>
    <row r="14" spans="2:13" x14ac:dyDescent="0.25">
      <c r="B14" s="102">
        <v>5</v>
      </c>
      <c r="C14" s="103" t="s">
        <v>145</v>
      </c>
      <c r="D14" s="96">
        <v>105942.72196846687</v>
      </c>
      <c r="E14" s="96">
        <v>110822.90781244624</v>
      </c>
      <c r="F14" s="96">
        <v>108092.70793162385</v>
      </c>
      <c r="G14" s="96">
        <v>101254.36284378546</v>
      </c>
      <c r="H14" s="97">
        <v>70032.217832175229</v>
      </c>
      <c r="I14" s="97">
        <v>73430.557673863193</v>
      </c>
      <c r="J14" s="97">
        <v>71860.687736509892</v>
      </c>
      <c r="K14" s="97">
        <v>68843.315252300352</v>
      </c>
    </row>
    <row r="15" spans="2:13" ht="30" customHeight="1" x14ac:dyDescent="0.25">
      <c r="B15" s="98">
        <v>6</v>
      </c>
      <c r="C15" s="104" t="s">
        <v>146</v>
      </c>
      <c r="D15" s="100">
        <v>0</v>
      </c>
      <c r="E15" s="101">
        <v>0</v>
      </c>
      <c r="F15" s="101">
        <v>0</v>
      </c>
      <c r="G15" s="100">
        <v>0</v>
      </c>
      <c r="H15" s="89">
        <v>0</v>
      </c>
      <c r="I15" s="89">
        <v>0</v>
      </c>
      <c r="J15" s="89">
        <v>0</v>
      </c>
      <c r="K15" s="105">
        <v>0</v>
      </c>
    </row>
    <row r="16" spans="2:13" x14ac:dyDescent="0.25">
      <c r="B16" s="98">
        <v>7</v>
      </c>
      <c r="C16" s="99" t="s">
        <v>147</v>
      </c>
      <c r="D16" s="100">
        <v>70135.832381003755</v>
      </c>
      <c r="E16" s="101">
        <v>72685.304135415921</v>
      </c>
      <c r="F16" s="101">
        <v>71329.752204142089</v>
      </c>
      <c r="G16" s="100">
        <v>64914.708403169338</v>
      </c>
      <c r="H16" s="89">
        <v>34225.328244712116</v>
      </c>
      <c r="I16" s="89">
        <v>35292.953996832875</v>
      </c>
      <c r="J16" s="89">
        <v>35097.732009028128</v>
      </c>
      <c r="K16" s="105">
        <v>32503.660811684214</v>
      </c>
    </row>
    <row r="17" spans="2:13" x14ac:dyDescent="0.25">
      <c r="B17" s="98">
        <v>8</v>
      </c>
      <c r="C17" s="99" t="s">
        <v>148</v>
      </c>
      <c r="D17" s="100">
        <v>35806.889587463113</v>
      </c>
      <c r="E17" s="101">
        <v>38137.603677030325</v>
      </c>
      <c r="F17" s="101">
        <v>36762.955727481756</v>
      </c>
      <c r="G17" s="100">
        <v>36339.654440616134</v>
      </c>
      <c r="H17" s="89">
        <v>35806.889587463113</v>
      </c>
      <c r="I17" s="89">
        <v>38137.603677030325</v>
      </c>
      <c r="J17" s="89">
        <v>36762.955727481756</v>
      </c>
      <c r="K17" s="105">
        <v>36339.654440616134</v>
      </c>
    </row>
    <row r="18" spans="2:13" x14ac:dyDescent="0.25">
      <c r="B18" s="94">
        <v>9</v>
      </c>
      <c r="C18" s="106" t="s">
        <v>149</v>
      </c>
      <c r="D18" s="212"/>
      <c r="E18" s="213"/>
      <c r="F18" s="213"/>
      <c r="G18" s="214"/>
      <c r="H18" s="97">
        <v>1108.374113244849</v>
      </c>
      <c r="I18" s="97">
        <v>1090.9018786077559</v>
      </c>
      <c r="J18" s="97">
        <v>1048.3625684345898</v>
      </c>
      <c r="K18" s="97">
        <v>987.6149038039531</v>
      </c>
    </row>
    <row r="19" spans="2:13" x14ac:dyDescent="0.25">
      <c r="B19" s="102">
        <v>10</v>
      </c>
      <c r="C19" s="103" t="s">
        <v>150</v>
      </c>
      <c r="D19" s="107">
        <v>76294.486992096354</v>
      </c>
      <c r="E19" s="107">
        <v>75847.678433904526</v>
      </c>
      <c r="F19" s="107">
        <v>72810.663475765148</v>
      </c>
      <c r="G19" s="107">
        <v>68836.13323822424</v>
      </c>
      <c r="H19" s="97">
        <v>10925.748465258906</v>
      </c>
      <c r="I19" s="97">
        <v>10705.481663446113</v>
      </c>
      <c r="J19" s="97">
        <v>10146.204220989977</v>
      </c>
      <c r="K19" s="97">
        <v>9517.4734583072204</v>
      </c>
    </row>
    <row r="20" spans="2:13" x14ac:dyDescent="0.25">
      <c r="B20" s="98">
        <v>11</v>
      </c>
      <c r="C20" s="99" t="s">
        <v>151</v>
      </c>
      <c r="D20" s="100">
        <v>4904.1071364983327</v>
      </c>
      <c r="E20" s="100">
        <v>5032.4085273516685</v>
      </c>
      <c r="F20" s="100">
        <v>4718.5620251158334</v>
      </c>
      <c r="G20" s="100">
        <v>4297.0220711191678</v>
      </c>
      <c r="H20" s="89">
        <v>4332.9755202593333</v>
      </c>
      <c r="I20" s="89">
        <v>4086.1538092574183</v>
      </c>
      <c r="J20" s="89">
        <v>3735.2013026203331</v>
      </c>
      <c r="K20" s="105">
        <v>3404.9939086006671</v>
      </c>
    </row>
    <row r="21" spans="2:13" x14ac:dyDescent="0.25">
      <c r="B21" s="98">
        <v>12</v>
      </c>
      <c r="C21" s="99" t="s">
        <v>152</v>
      </c>
      <c r="D21" s="100">
        <v>0</v>
      </c>
      <c r="E21" s="101">
        <v>0</v>
      </c>
      <c r="F21" s="101">
        <v>0</v>
      </c>
      <c r="G21" s="100">
        <v>0</v>
      </c>
      <c r="H21" s="89">
        <v>0</v>
      </c>
      <c r="I21" s="89">
        <v>0</v>
      </c>
      <c r="J21" s="89">
        <v>0</v>
      </c>
      <c r="K21" s="105">
        <v>0</v>
      </c>
      <c r="M21" s="108"/>
    </row>
    <row r="22" spans="2:13" x14ac:dyDescent="0.25">
      <c r="B22" s="98">
        <v>13</v>
      </c>
      <c r="C22" s="99" t="s">
        <v>153</v>
      </c>
      <c r="D22" s="100">
        <v>71390.379855598017</v>
      </c>
      <c r="E22" s="101">
        <v>70815.269906552858</v>
      </c>
      <c r="F22" s="101">
        <v>68092.101450649308</v>
      </c>
      <c r="G22" s="100">
        <v>64539.111167105068</v>
      </c>
      <c r="H22" s="89">
        <v>6592.7729449995732</v>
      </c>
      <c r="I22" s="89">
        <v>6619.3278541886939</v>
      </c>
      <c r="J22" s="89">
        <v>6411.0029183696452</v>
      </c>
      <c r="K22" s="105">
        <v>6112.4795497065543</v>
      </c>
    </row>
    <row r="23" spans="2:13" x14ac:dyDescent="0.25">
      <c r="B23" s="94">
        <v>14</v>
      </c>
      <c r="C23" s="106" t="s">
        <v>154</v>
      </c>
      <c r="D23" s="96">
        <v>19733.364923212775</v>
      </c>
      <c r="E23" s="97">
        <v>19835.878330046111</v>
      </c>
      <c r="F23" s="97">
        <v>20320.538630679908</v>
      </c>
      <c r="G23" s="96">
        <v>19656.088505200729</v>
      </c>
      <c r="H23" s="97">
        <v>5381.1836086316653</v>
      </c>
      <c r="I23" s="97">
        <v>5294.2931926616675</v>
      </c>
      <c r="J23" s="97">
        <v>5930.0061796196278</v>
      </c>
      <c r="K23" s="97">
        <v>5123.8013996754526</v>
      </c>
    </row>
    <row r="24" spans="2:13" x14ac:dyDescent="0.25">
      <c r="B24" s="87">
        <v>15</v>
      </c>
      <c r="C24" s="109" t="s">
        <v>155</v>
      </c>
      <c r="D24" s="96">
        <v>19379.012400762502</v>
      </c>
      <c r="E24" s="97">
        <v>18580.753233157495</v>
      </c>
      <c r="F24" s="97">
        <v>18208.439245070414</v>
      </c>
      <c r="G24" s="96">
        <v>18217.425044398744</v>
      </c>
      <c r="H24" s="97">
        <v>1339.8477930544259</v>
      </c>
      <c r="I24" s="97">
        <v>1315.4018548034162</v>
      </c>
      <c r="J24" s="97">
        <v>1244.5980904834992</v>
      </c>
      <c r="K24" s="97">
        <v>1267.4061099191647</v>
      </c>
    </row>
    <row r="25" spans="2:13" x14ac:dyDescent="0.25">
      <c r="B25" s="94">
        <v>16</v>
      </c>
      <c r="C25" s="106" t="s">
        <v>75</v>
      </c>
      <c r="D25" s="212"/>
      <c r="E25" s="213"/>
      <c r="F25" s="213"/>
      <c r="G25" s="214"/>
      <c r="H25" s="97">
        <v>96034.407623448191</v>
      </c>
      <c r="I25" s="97">
        <v>99049.391016803464</v>
      </c>
      <c r="J25" s="97">
        <v>97231.712967263476</v>
      </c>
      <c r="K25" s="97">
        <v>92438.751934093161</v>
      </c>
    </row>
    <row r="26" spans="2:13" x14ac:dyDescent="0.25">
      <c r="B26" s="110" t="s">
        <v>156</v>
      </c>
      <c r="C26" s="111"/>
      <c r="D26" s="110"/>
      <c r="E26" s="112"/>
      <c r="F26" s="112"/>
      <c r="G26" s="110"/>
      <c r="H26" s="113"/>
      <c r="I26" s="113"/>
      <c r="J26" s="113"/>
      <c r="K26" s="113"/>
    </row>
    <row r="27" spans="2:13" x14ac:dyDescent="0.25">
      <c r="B27" s="94">
        <v>17</v>
      </c>
      <c r="C27" s="95" t="s">
        <v>157</v>
      </c>
      <c r="D27" s="100">
        <v>53921.966834277489</v>
      </c>
      <c r="E27" s="101">
        <v>52734.658273451663</v>
      </c>
      <c r="F27" s="101">
        <v>52598.009761651672</v>
      </c>
      <c r="G27" s="100">
        <v>51126.426664065832</v>
      </c>
      <c r="H27" s="89">
        <v>9324.7504729078682</v>
      </c>
      <c r="I27" s="89">
        <v>8879.7764625177842</v>
      </c>
      <c r="J27" s="89">
        <v>9093.9669802255266</v>
      </c>
      <c r="K27" s="105">
        <v>8685.7148290771747</v>
      </c>
    </row>
    <row r="28" spans="2:13" x14ac:dyDescent="0.25">
      <c r="B28" s="94">
        <v>18</v>
      </c>
      <c r="C28" s="95" t="s">
        <v>158</v>
      </c>
      <c r="D28" s="100">
        <v>11673.520197824959</v>
      </c>
      <c r="E28" s="101">
        <v>10240.775645524363</v>
      </c>
      <c r="F28" s="101">
        <v>9502.6931070708815</v>
      </c>
      <c r="G28" s="100">
        <v>9275.1963436100905</v>
      </c>
      <c r="H28" s="89">
        <v>8509.419675512665</v>
      </c>
      <c r="I28" s="89">
        <v>7370.355486300401</v>
      </c>
      <c r="J28" s="89">
        <v>6710.2327357731701</v>
      </c>
      <c r="K28" s="105">
        <v>6726.6174479764713</v>
      </c>
    </row>
    <row r="29" spans="2:13" x14ac:dyDescent="0.25">
      <c r="B29" s="94">
        <v>19</v>
      </c>
      <c r="C29" s="95" t="s">
        <v>159</v>
      </c>
      <c r="D29" s="100">
        <v>9365.1203645799724</v>
      </c>
      <c r="E29" s="101">
        <v>8944.7772915967034</v>
      </c>
      <c r="F29" s="101">
        <v>8506.8386721542047</v>
      </c>
      <c r="G29" s="100">
        <v>8191.9706045866997</v>
      </c>
      <c r="H29" s="89">
        <v>9365.1203645799724</v>
      </c>
      <c r="I29" s="89">
        <v>8944.7772915967034</v>
      </c>
      <c r="J29" s="89">
        <v>8506.8386721542065</v>
      </c>
      <c r="K29" s="105">
        <v>8191.9706045866978</v>
      </c>
    </row>
    <row r="30" spans="2:13" ht="45" x14ac:dyDescent="0.25">
      <c r="B30" s="102" t="s">
        <v>160</v>
      </c>
      <c r="C30" s="114" t="s">
        <v>161</v>
      </c>
      <c r="D30" s="212"/>
      <c r="E30" s="213"/>
      <c r="F30" s="213"/>
      <c r="G30" s="214"/>
      <c r="H30" s="115">
        <v>0</v>
      </c>
      <c r="I30" s="115">
        <v>0</v>
      </c>
      <c r="J30" s="115">
        <v>0</v>
      </c>
      <c r="K30" s="115">
        <v>0</v>
      </c>
    </row>
    <row r="31" spans="2:13" x14ac:dyDescent="0.25">
      <c r="B31" s="94" t="s">
        <v>162</v>
      </c>
      <c r="C31" s="95" t="s">
        <v>163</v>
      </c>
      <c r="D31" s="212"/>
      <c r="E31" s="213"/>
      <c r="F31" s="213"/>
      <c r="G31" s="214"/>
      <c r="H31" s="116">
        <v>0</v>
      </c>
      <c r="I31" s="116">
        <v>0</v>
      </c>
      <c r="J31" s="116">
        <v>0</v>
      </c>
      <c r="K31" s="116">
        <v>0</v>
      </c>
    </row>
    <row r="32" spans="2:13" x14ac:dyDescent="0.25">
      <c r="B32" s="102">
        <v>20</v>
      </c>
      <c r="C32" s="117" t="s">
        <v>77</v>
      </c>
      <c r="D32" s="107">
        <v>74960.607396682419</v>
      </c>
      <c r="E32" s="107">
        <v>71920.211210572728</v>
      </c>
      <c r="F32" s="107">
        <v>70607.541540876759</v>
      </c>
      <c r="G32" s="107">
        <v>68593.59361226263</v>
      </c>
      <c r="H32" s="107">
        <v>27199.290513000506</v>
      </c>
      <c r="I32" s="107">
        <v>25194.909240414891</v>
      </c>
      <c r="J32" s="107">
        <v>24311.038388152905</v>
      </c>
      <c r="K32" s="107">
        <v>23604.302881640346</v>
      </c>
    </row>
    <row r="33" spans="2:15" x14ac:dyDescent="0.25">
      <c r="B33" s="118" t="s">
        <v>164</v>
      </c>
      <c r="C33" s="119" t="s">
        <v>165</v>
      </c>
      <c r="D33" s="100">
        <v>0</v>
      </c>
      <c r="E33" s="100">
        <v>0</v>
      </c>
      <c r="F33" s="100">
        <v>0</v>
      </c>
      <c r="G33" s="100">
        <v>0</v>
      </c>
      <c r="H33" s="89">
        <v>0</v>
      </c>
      <c r="I33" s="89">
        <v>0</v>
      </c>
      <c r="J33" s="89">
        <v>0</v>
      </c>
      <c r="K33" s="105">
        <v>0</v>
      </c>
    </row>
    <row r="34" spans="2:15" x14ac:dyDescent="0.25">
      <c r="B34" s="120" t="s">
        <v>166</v>
      </c>
      <c r="C34" s="121" t="s">
        <v>167</v>
      </c>
      <c r="D34" s="100">
        <v>0</v>
      </c>
      <c r="E34" s="100">
        <v>0</v>
      </c>
      <c r="F34" s="100">
        <v>0</v>
      </c>
      <c r="G34" s="100">
        <v>0</v>
      </c>
      <c r="H34" s="89">
        <v>0</v>
      </c>
      <c r="I34" s="89">
        <v>0</v>
      </c>
      <c r="J34" s="89">
        <v>0</v>
      </c>
      <c r="K34" s="105">
        <v>0</v>
      </c>
    </row>
    <row r="35" spans="2:15" x14ac:dyDescent="0.25">
      <c r="B35" s="118" t="s">
        <v>168</v>
      </c>
      <c r="C35" s="119" t="s">
        <v>169</v>
      </c>
      <c r="D35" s="100">
        <v>0</v>
      </c>
      <c r="E35" s="100">
        <v>0</v>
      </c>
      <c r="F35" s="100">
        <v>0</v>
      </c>
      <c r="G35" s="100">
        <v>0</v>
      </c>
      <c r="H35" s="89">
        <v>0</v>
      </c>
      <c r="I35" s="89">
        <v>0</v>
      </c>
      <c r="J35" s="89">
        <v>0</v>
      </c>
      <c r="K35" s="105">
        <v>0</v>
      </c>
      <c r="M35" s="108"/>
    </row>
    <row r="36" spans="2:15" ht="15.75" x14ac:dyDescent="0.25">
      <c r="B36" s="122"/>
      <c r="H36" s="215" t="s">
        <v>170</v>
      </c>
      <c r="I36" s="216"/>
      <c r="J36" s="216"/>
      <c r="K36" s="217"/>
    </row>
    <row r="37" spans="2:15" x14ac:dyDescent="0.25">
      <c r="B37" s="94">
        <v>21</v>
      </c>
      <c r="C37" s="95" t="s">
        <v>171</v>
      </c>
      <c r="D37" s="212"/>
      <c r="E37" s="213"/>
      <c r="F37" s="213"/>
      <c r="G37" s="214"/>
      <c r="H37" s="123">
        <v>144142.83728992991</v>
      </c>
      <c r="I37" s="123">
        <v>150202.308947554</v>
      </c>
      <c r="J37" s="123">
        <v>150526.18953968066</v>
      </c>
      <c r="K37" s="123">
        <v>145138.97157698765</v>
      </c>
      <c r="M37" s="108"/>
    </row>
    <row r="38" spans="2:15" x14ac:dyDescent="0.25">
      <c r="B38" s="94">
        <v>22</v>
      </c>
      <c r="C38" s="95" t="s">
        <v>79</v>
      </c>
      <c r="D38" s="212"/>
      <c r="E38" s="213"/>
      <c r="F38" s="213"/>
      <c r="G38" s="214"/>
      <c r="H38" s="123">
        <v>68834.086955708306</v>
      </c>
      <c r="I38" s="123">
        <v>73854.481776388318</v>
      </c>
      <c r="J38" s="123">
        <v>72920.67457911036</v>
      </c>
      <c r="K38" s="123">
        <v>68834.449052452692</v>
      </c>
      <c r="L38" s="108"/>
      <c r="M38" s="108"/>
      <c r="N38" s="108"/>
      <c r="O38" s="108"/>
    </row>
    <row r="39" spans="2:15" x14ac:dyDescent="0.25">
      <c r="B39" s="94">
        <v>23</v>
      </c>
      <c r="C39" s="95" t="s">
        <v>81</v>
      </c>
      <c r="D39" s="212"/>
      <c r="E39" s="213"/>
      <c r="F39" s="213"/>
      <c r="G39" s="214"/>
      <c r="H39" s="124">
        <v>2.1896365246371627</v>
      </c>
      <c r="I39" s="124">
        <v>2.1163265597505361</v>
      </c>
      <c r="J39" s="124">
        <v>2.1909601163144505</v>
      </c>
      <c r="K39" s="124">
        <v>2.2449662669211401</v>
      </c>
    </row>
    <row r="40" spans="2:15" x14ac:dyDescent="0.25">
      <c r="B40" s="210" t="s">
        <v>172</v>
      </c>
      <c r="C40" s="210"/>
      <c r="D40" s="210"/>
      <c r="E40" s="210"/>
      <c r="F40" s="210"/>
      <c r="G40" s="210"/>
    </row>
    <row r="41" spans="2:15" x14ac:dyDescent="0.25">
      <c r="H41" s="108"/>
      <c r="I41" s="108"/>
      <c r="J41" s="108"/>
      <c r="K41" s="108"/>
    </row>
  </sheetData>
  <mergeCells count="18">
    <mergeCell ref="H4:K5"/>
    <mergeCell ref="B5:C5"/>
    <mergeCell ref="B40:G40"/>
    <mergeCell ref="B2:K2"/>
    <mergeCell ref="D30:G30"/>
    <mergeCell ref="D31:G31"/>
    <mergeCell ref="H36:K36"/>
    <mergeCell ref="D37:G37"/>
    <mergeCell ref="D38:G38"/>
    <mergeCell ref="D39:G39"/>
    <mergeCell ref="B6:C6"/>
    <mergeCell ref="B7:C7"/>
    <mergeCell ref="D9:G9"/>
    <mergeCell ref="D10:G10"/>
    <mergeCell ref="D18:G18"/>
    <mergeCell ref="D25:G25"/>
    <mergeCell ref="B4:C4"/>
    <mergeCell ref="D4:G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C09D-43B1-4D35-B5A4-2B9A8C638DB9}">
  <sheetPr codeName="Sheet19">
    <tabColor rgb="FF00A976"/>
  </sheetPr>
  <dimension ref="A1:D13"/>
  <sheetViews>
    <sheetView showGridLines="0" zoomScaleNormal="100" workbookViewId="0">
      <selection activeCell="D8" sqref="D8:D10"/>
    </sheetView>
  </sheetViews>
  <sheetFormatPr defaultColWidth="9" defaultRowHeight="15" x14ac:dyDescent="0.25"/>
  <cols>
    <col min="1" max="1" width="3.125" style="33" customWidth="1"/>
    <col min="2" max="2" width="9" style="33"/>
    <col min="3" max="3" width="52" style="33" customWidth="1"/>
    <col min="4" max="4" width="40.125" style="33" customWidth="1"/>
    <col min="5" max="16384" width="9" style="33"/>
  </cols>
  <sheetData>
    <row r="1" spans="1:4" ht="9.9499999999999993" customHeight="1" x14ac:dyDescent="0.25"/>
    <row r="2" spans="1:4" ht="20.25" x14ac:dyDescent="0.3">
      <c r="B2" s="211" t="s">
        <v>12</v>
      </c>
      <c r="C2" s="211"/>
      <c r="D2" s="211"/>
    </row>
    <row r="3" spans="1:4" x14ac:dyDescent="0.25">
      <c r="B3" s="54"/>
    </row>
    <row r="4" spans="1:4" x14ac:dyDescent="0.25">
      <c r="B4" s="45" t="s">
        <v>173</v>
      </c>
    </row>
    <row r="5" spans="1:4" ht="15.75" x14ac:dyDescent="0.25">
      <c r="B5" s="43"/>
    </row>
    <row r="6" spans="1:4" ht="30" x14ac:dyDescent="0.25">
      <c r="B6" s="69" t="s">
        <v>174</v>
      </c>
      <c r="C6" s="231" t="s">
        <v>175</v>
      </c>
      <c r="D6" s="232"/>
    </row>
    <row r="7" spans="1:4" ht="47.25" x14ac:dyDescent="0.25">
      <c r="A7" s="44"/>
      <c r="B7" s="69" t="s">
        <v>176</v>
      </c>
      <c r="C7" s="55" t="s">
        <v>177</v>
      </c>
      <c r="D7" s="55" t="s">
        <v>178</v>
      </c>
    </row>
    <row r="8" spans="1:4" ht="47.25" x14ac:dyDescent="0.25">
      <c r="A8" s="44"/>
      <c r="B8" s="69" t="s">
        <v>179</v>
      </c>
      <c r="C8" s="55" t="s">
        <v>180</v>
      </c>
      <c r="D8" s="55" t="s">
        <v>181</v>
      </c>
    </row>
    <row r="9" spans="1:4" ht="31.5" x14ac:dyDescent="0.25">
      <c r="A9" s="44"/>
      <c r="B9" s="38" t="s">
        <v>182</v>
      </c>
      <c r="C9" s="55" t="s">
        <v>183</v>
      </c>
      <c r="D9" s="55" t="s">
        <v>184</v>
      </c>
    </row>
    <row r="10" spans="1:4" ht="31.5" x14ac:dyDescent="0.25">
      <c r="A10" s="44"/>
      <c r="B10" s="69" t="s">
        <v>185</v>
      </c>
      <c r="C10" s="55" t="s">
        <v>186</v>
      </c>
      <c r="D10" s="55" t="s">
        <v>187</v>
      </c>
    </row>
    <row r="11" spans="1:4" ht="47.25" x14ac:dyDescent="0.25">
      <c r="A11" s="44"/>
      <c r="B11" s="38" t="s">
        <v>188</v>
      </c>
      <c r="C11" s="55" t="s">
        <v>189</v>
      </c>
      <c r="D11" s="55" t="s">
        <v>190</v>
      </c>
    </row>
    <row r="12" spans="1:4" ht="47.25" x14ac:dyDescent="0.25">
      <c r="A12" s="44"/>
      <c r="B12" s="69" t="s">
        <v>191</v>
      </c>
      <c r="C12" s="55" t="s">
        <v>192</v>
      </c>
      <c r="D12" s="55" t="s">
        <v>193</v>
      </c>
    </row>
    <row r="13" spans="1:4" ht="47.25" x14ac:dyDescent="0.25">
      <c r="A13" s="44"/>
      <c r="B13" s="69" t="s">
        <v>194</v>
      </c>
      <c r="C13" s="55" t="s">
        <v>195</v>
      </c>
      <c r="D13" s="55" t="s">
        <v>196</v>
      </c>
    </row>
  </sheetData>
  <mergeCells count="2">
    <mergeCell ref="C6:D6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XIII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5894-FC6A-4B94-BD45-2012E47C0E8E}">
  <sheetPr codeName="Ark36">
    <tabColor rgb="FF005C3C"/>
  </sheetPr>
  <dimension ref="A1"/>
  <sheetViews>
    <sheetView workbookViewId="0">
      <selection activeCell="P26" sqref="P26"/>
    </sheetView>
  </sheetViews>
  <sheetFormatPr defaultColWidth="9" defaultRowHeight="15" x14ac:dyDescent="0.25"/>
  <cols>
    <col min="1" max="16384" width="9" style="3"/>
  </cols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AD9E-2705-4F00-87A2-FBD735A1CE71}">
  <sheetPr>
    <tabColor rgb="FF00A976"/>
  </sheetPr>
  <dimension ref="A1:F46"/>
  <sheetViews>
    <sheetView showGridLines="0" topLeftCell="A4" zoomScale="78" zoomScaleNormal="78" workbookViewId="0">
      <selection activeCell="H33" sqref="H33"/>
    </sheetView>
  </sheetViews>
  <sheetFormatPr defaultColWidth="8" defaultRowHeight="15" x14ac:dyDescent="0.25"/>
  <cols>
    <col min="1" max="1" width="3.125" style="34" customWidth="1"/>
    <col min="2" max="2" width="6.75" style="34" customWidth="1"/>
    <col min="3" max="3" width="56.375" style="34" customWidth="1"/>
    <col min="4" max="4" width="13" style="52" customWidth="1"/>
    <col min="5" max="5" width="17.875" style="52" customWidth="1"/>
    <col min="6" max="6" width="27.625" style="52" bestFit="1" customWidth="1"/>
    <col min="7" max="16384" width="8" style="34"/>
  </cols>
  <sheetData>
    <row r="1" spans="1:6" ht="9.9499999999999993" customHeight="1" x14ac:dyDescent="0.25">
      <c r="A1" s="46"/>
      <c r="B1" s="46"/>
      <c r="C1" s="46"/>
      <c r="D1" s="51"/>
      <c r="E1" s="51"/>
      <c r="F1" s="51"/>
    </row>
    <row r="2" spans="1:6" ht="20.25" x14ac:dyDescent="0.3">
      <c r="A2" s="46"/>
      <c r="B2" s="207" t="s">
        <v>7</v>
      </c>
      <c r="C2" s="207"/>
      <c r="D2" s="207"/>
      <c r="E2" s="207"/>
      <c r="F2" s="207"/>
    </row>
    <row r="3" spans="1:6" x14ac:dyDescent="0.25">
      <c r="A3" s="46"/>
    </row>
    <row r="4" spans="1:6" x14ac:dyDescent="0.25">
      <c r="A4" s="46"/>
    </row>
    <row r="5" spans="1:6" ht="53.25" customHeight="1" x14ac:dyDescent="0.25">
      <c r="A5" s="46"/>
      <c r="B5" s="72"/>
      <c r="C5" s="73"/>
      <c r="D5" s="233" t="s">
        <v>197</v>
      </c>
      <c r="E5" s="233"/>
      <c r="F5" s="27" t="s">
        <v>198</v>
      </c>
    </row>
    <row r="6" spans="1:6" x14ac:dyDescent="0.25">
      <c r="A6" s="46"/>
      <c r="B6" s="72"/>
      <c r="C6" s="73"/>
      <c r="D6" s="27" t="s">
        <v>14</v>
      </c>
      <c r="E6" s="27" t="s">
        <v>15</v>
      </c>
      <c r="F6" s="27" t="s">
        <v>16</v>
      </c>
    </row>
    <row r="7" spans="1:6" x14ac:dyDescent="0.25">
      <c r="A7" s="46"/>
      <c r="B7" s="74"/>
      <c r="C7" s="75"/>
      <c r="D7" s="76" t="s">
        <v>19</v>
      </c>
      <c r="E7" s="76" t="s">
        <v>20</v>
      </c>
      <c r="F7" s="27" t="s">
        <v>19</v>
      </c>
    </row>
    <row r="8" spans="1:6" x14ac:dyDescent="0.25">
      <c r="A8" s="46"/>
      <c r="B8" s="27">
        <v>1</v>
      </c>
      <c r="C8" s="25" t="s">
        <v>89</v>
      </c>
      <c r="D8" s="77">
        <v>81987.01359100001</v>
      </c>
      <c r="E8" s="77">
        <v>83839.787377000001</v>
      </c>
      <c r="F8" s="77">
        <v>6558.9610872800013</v>
      </c>
    </row>
    <row r="9" spans="1:6" x14ac:dyDescent="0.25">
      <c r="A9" s="46"/>
      <c r="B9" s="27">
        <v>2</v>
      </c>
      <c r="C9" s="36" t="s">
        <v>90</v>
      </c>
      <c r="D9" s="77">
        <v>2377.8115909999997</v>
      </c>
      <c r="E9" s="77">
        <v>2200.117377</v>
      </c>
      <c r="F9" s="77">
        <v>190.22492727999997</v>
      </c>
    </row>
    <row r="10" spans="1:6" x14ac:dyDescent="0.25">
      <c r="A10" s="46"/>
      <c r="B10" s="27">
        <v>3</v>
      </c>
      <c r="C10" s="36" t="s">
        <v>91</v>
      </c>
      <c r="D10" s="77">
        <v>0</v>
      </c>
      <c r="E10" s="77">
        <v>0</v>
      </c>
      <c r="F10" s="77">
        <v>0</v>
      </c>
    </row>
    <row r="11" spans="1:6" x14ac:dyDescent="0.25">
      <c r="A11" s="46"/>
      <c r="B11" s="27">
        <v>4</v>
      </c>
      <c r="C11" s="36" t="s">
        <v>92</v>
      </c>
      <c r="D11" s="77">
        <v>0</v>
      </c>
      <c r="E11" s="77">
        <v>0</v>
      </c>
      <c r="F11" s="77">
        <v>0</v>
      </c>
    </row>
    <row r="12" spans="1:6" x14ac:dyDescent="0.25">
      <c r="A12" s="46"/>
      <c r="B12" s="27" t="s">
        <v>93</v>
      </c>
      <c r="C12" s="36" t="s">
        <v>94</v>
      </c>
      <c r="D12" s="77">
        <v>0</v>
      </c>
      <c r="E12" s="77">
        <v>0</v>
      </c>
      <c r="F12" s="77">
        <v>0</v>
      </c>
    </row>
    <row r="13" spans="1:6" x14ac:dyDescent="0.25">
      <c r="A13" s="46"/>
      <c r="B13" s="27">
        <v>5</v>
      </c>
      <c r="C13" s="36" t="s">
        <v>95</v>
      </c>
      <c r="D13" s="77">
        <v>79609.202000000005</v>
      </c>
      <c r="E13" s="77">
        <v>81639.67</v>
      </c>
      <c r="F13" s="77">
        <v>6368.7361600000004</v>
      </c>
    </row>
    <row r="14" spans="1:6" x14ac:dyDescent="0.25">
      <c r="A14" s="46"/>
      <c r="B14" s="27">
        <v>6</v>
      </c>
      <c r="C14" s="25" t="s">
        <v>96</v>
      </c>
      <c r="D14" s="77">
        <v>338.88676499999997</v>
      </c>
      <c r="E14" s="77">
        <v>287.20393999999999</v>
      </c>
      <c r="F14" s="77">
        <v>27.110941199999999</v>
      </c>
    </row>
    <row r="15" spans="1:6" x14ac:dyDescent="0.25">
      <c r="A15" s="46"/>
      <c r="B15" s="27">
        <v>7</v>
      </c>
      <c r="C15" s="36" t="s">
        <v>90</v>
      </c>
      <c r="D15" s="77">
        <v>144.057354</v>
      </c>
      <c r="E15" s="77">
        <v>135.642</v>
      </c>
      <c r="F15" s="77">
        <v>11.524588320000001</v>
      </c>
    </row>
    <row r="16" spans="1:6" x14ac:dyDescent="0.25">
      <c r="A16" s="46"/>
      <c r="B16" s="27">
        <v>8</v>
      </c>
      <c r="C16" s="36" t="s">
        <v>97</v>
      </c>
      <c r="D16" s="77"/>
      <c r="E16" s="77"/>
      <c r="F16" s="77">
        <v>0</v>
      </c>
    </row>
    <row r="17" spans="1:6" x14ac:dyDescent="0.25">
      <c r="A17" s="46"/>
      <c r="B17" s="27" t="s">
        <v>45</v>
      </c>
      <c r="C17" s="36" t="s">
        <v>98</v>
      </c>
      <c r="D17" s="77">
        <v>9.4811099999999993</v>
      </c>
      <c r="E17" s="77">
        <v>2.2320000000000002</v>
      </c>
      <c r="F17" s="77">
        <v>0.75848879999999996</v>
      </c>
    </row>
    <row r="18" spans="1:6" x14ac:dyDescent="0.25">
      <c r="A18" s="46"/>
      <c r="B18" s="27" t="s">
        <v>99</v>
      </c>
      <c r="C18" s="36" t="s">
        <v>100</v>
      </c>
      <c r="D18" s="77">
        <v>148.26260099999999</v>
      </c>
      <c r="E18" s="77">
        <v>135.77593999999999</v>
      </c>
      <c r="F18" s="77">
        <v>11.86100808</v>
      </c>
    </row>
    <row r="19" spans="1:6" x14ac:dyDescent="0.25">
      <c r="A19" s="46"/>
      <c r="B19" s="27">
        <v>9</v>
      </c>
      <c r="C19" s="36" t="s">
        <v>101</v>
      </c>
      <c r="D19" s="77">
        <v>37.085700000000003</v>
      </c>
      <c r="E19" s="77">
        <v>13.554</v>
      </c>
      <c r="F19" s="77">
        <v>2.9668560000000004</v>
      </c>
    </row>
    <row r="20" spans="1:6" x14ac:dyDescent="0.25">
      <c r="A20" s="46"/>
      <c r="B20" s="27">
        <v>10</v>
      </c>
      <c r="C20" s="36" t="s">
        <v>199</v>
      </c>
      <c r="D20" s="78"/>
      <c r="E20" s="78"/>
      <c r="F20" s="78">
        <v>0</v>
      </c>
    </row>
    <row r="21" spans="1:6" x14ac:dyDescent="0.25">
      <c r="A21" s="46"/>
      <c r="B21" s="27">
        <v>11</v>
      </c>
      <c r="C21" s="36" t="s">
        <v>199</v>
      </c>
      <c r="D21" s="78"/>
      <c r="E21" s="78"/>
      <c r="F21" s="78">
        <v>0</v>
      </c>
    </row>
    <row r="22" spans="1:6" x14ac:dyDescent="0.25">
      <c r="A22" s="46"/>
      <c r="B22" s="27">
        <v>12</v>
      </c>
      <c r="C22" s="36" t="s">
        <v>199</v>
      </c>
      <c r="D22" s="78"/>
      <c r="E22" s="78"/>
      <c r="F22" s="78">
        <v>0</v>
      </c>
    </row>
    <row r="23" spans="1:6" x14ac:dyDescent="0.25">
      <c r="A23" s="46"/>
      <c r="B23" s="27">
        <v>13</v>
      </c>
      <c r="C23" s="36" t="s">
        <v>199</v>
      </c>
      <c r="D23" s="78"/>
      <c r="E23" s="78"/>
      <c r="F23" s="78">
        <v>0</v>
      </c>
    </row>
    <row r="24" spans="1:6" x14ac:dyDescent="0.25">
      <c r="A24" s="46"/>
      <c r="B24" s="27">
        <v>14</v>
      </c>
      <c r="C24" s="36" t="s">
        <v>199</v>
      </c>
      <c r="D24" s="78"/>
      <c r="E24" s="78"/>
      <c r="F24" s="78">
        <v>0</v>
      </c>
    </row>
    <row r="25" spans="1:6" x14ac:dyDescent="0.25">
      <c r="A25" s="46"/>
      <c r="B25" s="27">
        <v>15</v>
      </c>
      <c r="C25" s="25" t="s">
        <v>102</v>
      </c>
      <c r="D25" s="77">
        <v>0</v>
      </c>
      <c r="E25" s="77">
        <v>0</v>
      </c>
      <c r="F25" s="77">
        <v>0</v>
      </c>
    </row>
    <row r="26" spans="1:6" x14ac:dyDescent="0.25">
      <c r="A26" s="46"/>
      <c r="B26" s="27">
        <v>16</v>
      </c>
      <c r="C26" s="25" t="s">
        <v>103</v>
      </c>
      <c r="D26" s="77">
        <v>0</v>
      </c>
      <c r="E26" s="77">
        <v>0</v>
      </c>
      <c r="F26" s="77">
        <v>0</v>
      </c>
    </row>
    <row r="27" spans="1:6" x14ac:dyDescent="0.25">
      <c r="A27" s="46"/>
      <c r="B27" s="27">
        <v>17</v>
      </c>
      <c r="C27" s="36" t="s">
        <v>104</v>
      </c>
      <c r="D27" s="77"/>
      <c r="E27" s="77"/>
      <c r="F27" s="77">
        <v>0</v>
      </c>
    </row>
    <row r="28" spans="1:6" x14ac:dyDescent="0.25">
      <c r="A28" s="46"/>
      <c r="B28" s="27">
        <v>18</v>
      </c>
      <c r="C28" s="36" t="s">
        <v>105</v>
      </c>
      <c r="D28" s="77"/>
      <c r="E28" s="77"/>
      <c r="F28" s="77">
        <v>0</v>
      </c>
    </row>
    <row r="29" spans="1:6" x14ac:dyDescent="0.25">
      <c r="A29" s="46"/>
      <c r="B29" s="27">
        <v>19</v>
      </c>
      <c r="C29" s="36" t="s">
        <v>106</v>
      </c>
      <c r="D29" s="77"/>
      <c r="E29" s="77"/>
      <c r="F29" s="77">
        <v>0</v>
      </c>
    </row>
    <row r="30" spans="1:6" x14ac:dyDescent="0.25">
      <c r="A30" s="46"/>
      <c r="B30" s="27" t="s">
        <v>107</v>
      </c>
      <c r="C30" s="36" t="s">
        <v>200</v>
      </c>
      <c r="D30" s="77"/>
      <c r="E30" s="77"/>
      <c r="F30" s="77">
        <v>0</v>
      </c>
    </row>
    <row r="31" spans="1:6" x14ac:dyDescent="0.25">
      <c r="A31" s="46"/>
      <c r="B31" s="27">
        <v>20</v>
      </c>
      <c r="C31" s="25" t="s">
        <v>109</v>
      </c>
      <c r="D31" s="77">
        <v>0</v>
      </c>
      <c r="E31" s="77">
        <v>0</v>
      </c>
      <c r="F31" s="77">
        <v>0</v>
      </c>
    </row>
    <row r="32" spans="1:6" x14ac:dyDescent="0.25">
      <c r="A32" s="46"/>
      <c r="B32" s="27">
        <v>21</v>
      </c>
      <c r="C32" s="36" t="s">
        <v>90</v>
      </c>
      <c r="D32" s="77"/>
      <c r="E32" s="77"/>
      <c r="F32" s="77">
        <v>0</v>
      </c>
    </row>
    <row r="33" spans="1:6" x14ac:dyDescent="0.25">
      <c r="A33" s="46"/>
      <c r="B33" s="27">
        <v>22</v>
      </c>
      <c r="C33" s="36" t="s">
        <v>110</v>
      </c>
      <c r="D33" s="77"/>
      <c r="E33" s="77"/>
      <c r="F33" s="77">
        <v>0</v>
      </c>
    </row>
    <row r="34" spans="1:6" x14ac:dyDescent="0.25">
      <c r="A34" s="46"/>
      <c r="B34" s="27" t="s">
        <v>111</v>
      </c>
      <c r="C34" s="25" t="s">
        <v>112</v>
      </c>
      <c r="D34" s="77">
        <v>0</v>
      </c>
      <c r="E34" s="77">
        <v>0</v>
      </c>
      <c r="F34" s="77">
        <v>0</v>
      </c>
    </row>
    <row r="35" spans="1:6" x14ac:dyDescent="0.25">
      <c r="A35" s="46"/>
      <c r="B35" s="27">
        <v>23</v>
      </c>
      <c r="C35" s="25" t="s">
        <v>113</v>
      </c>
      <c r="D35" s="77">
        <v>4131.4210000000003</v>
      </c>
      <c r="E35" s="77">
        <v>3341.5457000000001</v>
      </c>
      <c r="F35" s="77">
        <v>330.51368000000002</v>
      </c>
    </row>
    <row r="36" spans="1:6" x14ac:dyDescent="0.25">
      <c r="A36" s="46"/>
      <c r="B36" s="27" t="s">
        <v>114</v>
      </c>
      <c r="C36" s="36" t="s">
        <v>115</v>
      </c>
      <c r="D36" s="77"/>
      <c r="E36" s="77"/>
      <c r="F36" s="77">
        <v>0</v>
      </c>
    </row>
    <row r="37" spans="1:6" x14ac:dyDescent="0.25">
      <c r="A37" s="46"/>
      <c r="B37" s="27" t="s">
        <v>116</v>
      </c>
      <c r="C37" s="36" t="s">
        <v>117</v>
      </c>
      <c r="D37" s="77">
        <v>4779.8814929999999</v>
      </c>
      <c r="E37" s="77">
        <v>3341.5457000000001</v>
      </c>
      <c r="F37" s="77">
        <v>382.39051943999999</v>
      </c>
    </row>
    <row r="38" spans="1:6" x14ac:dyDescent="0.25">
      <c r="A38" s="46"/>
      <c r="B38" s="27" t="s">
        <v>118</v>
      </c>
      <c r="C38" s="36" t="s">
        <v>119</v>
      </c>
      <c r="D38" s="77"/>
      <c r="E38" s="77"/>
      <c r="F38" s="77">
        <v>0</v>
      </c>
    </row>
    <row r="39" spans="1:6" ht="30" x14ac:dyDescent="0.25">
      <c r="A39" s="46"/>
      <c r="B39" s="70">
        <v>24</v>
      </c>
      <c r="C39" s="37" t="s">
        <v>120</v>
      </c>
      <c r="D39" s="77">
        <v>0</v>
      </c>
      <c r="E39" s="77">
        <v>0</v>
      </c>
      <c r="F39" s="77">
        <v>0</v>
      </c>
    </row>
    <row r="40" spans="1:6" x14ac:dyDescent="0.25">
      <c r="A40" s="46"/>
      <c r="B40" s="27">
        <v>25</v>
      </c>
      <c r="C40" s="36" t="s">
        <v>199</v>
      </c>
      <c r="D40" s="78"/>
      <c r="E40" s="78"/>
      <c r="F40" s="78">
        <v>0</v>
      </c>
    </row>
    <row r="41" spans="1:6" x14ac:dyDescent="0.25">
      <c r="A41" s="46"/>
      <c r="B41" s="27">
        <v>26</v>
      </c>
      <c r="C41" s="36" t="s">
        <v>199</v>
      </c>
      <c r="D41" s="78"/>
      <c r="E41" s="78"/>
      <c r="F41" s="78">
        <v>0</v>
      </c>
    </row>
    <row r="42" spans="1:6" x14ac:dyDescent="0.25">
      <c r="A42" s="46"/>
      <c r="B42" s="27">
        <v>27</v>
      </c>
      <c r="C42" s="36" t="s">
        <v>199</v>
      </c>
      <c r="D42" s="78"/>
      <c r="E42" s="78"/>
      <c r="F42" s="78">
        <v>0</v>
      </c>
    </row>
    <row r="43" spans="1:6" x14ac:dyDescent="0.25">
      <c r="A43" s="46"/>
      <c r="B43" s="27">
        <v>28</v>
      </c>
      <c r="C43" s="36" t="s">
        <v>199</v>
      </c>
      <c r="D43" s="78"/>
      <c r="E43" s="78"/>
      <c r="F43" s="78">
        <v>0</v>
      </c>
    </row>
    <row r="44" spans="1:6" x14ac:dyDescent="0.25">
      <c r="A44" s="46"/>
      <c r="B44" s="70">
        <v>29</v>
      </c>
      <c r="C44" s="37" t="s">
        <v>122</v>
      </c>
      <c r="D44" s="77">
        <v>86457.321356000015</v>
      </c>
      <c r="E44" s="77">
        <v>87468.53701700001</v>
      </c>
      <c r="F44" s="77">
        <v>6916.5857084800009</v>
      </c>
    </row>
    <row r="46" spans="1:6" x14ac:dyDescent="0.25">
      <c r="D46" s="53"/>
    </row>
  </sheetData>
  <mergeCells count="2">
    <mergeCell ref="B2:F2"/>
    <mergeCell ref="D5:E5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BDEE-841C-4407-BF6E-5BA98A60A2B7}">
  <sheetPr>
    <tabColor rgb="FF00A976"/>
  </sheetPr>
  <dimension ref="B1:L17"/>
  <sheetViews>
    <sheetView showGridLines="0" zoomScaleNormal="100" zoomScaleSheetLayoutView="100" workbookViewId="0">
      <selection activeCell="D20" sqref="D20"/>
    </sheetView>
  </sheetViews>
  <sheetFormatPr defaultColWidth="8" defaultRowHeight="15" x14ac:dyDescent="0.25"/>
  <cols>
    <col min="1" max="2" width="3.125" style="33" customWidth="1"/>
    <col min="3" max="3" width="65.125" style="33" customWidth="1"/>
    <col min="4" max="4" width="28.125" style="33" bestFit="1" customWidth="1"/>
    <col min="5" max="5" width="24.75" style="33" bestFit="1" customWidth="1"/>
    <col min="6" max="6" width="14.25" style="33" customWidth="1"/>
    <col min="7" max="16384" width="8" style="33"/>
  </cols>
  <sheetData>
    <row r="1" spans="2:12" ht="9.9499999999999993" customHeight="1" x14ac:dyDescent="0.25"/>
    <row r="2" spans="2:12" ht="20.25" x14ac:dyDescent="0.3">
      <c r="B2" s="234" t="s">
        <v>123</v>
      </c>
      <c r="C2" s="234"/>
      <c r="D2" s="234"/>
      <c r="E2" s="56"/>
      <c r="F2" s="56"/>
      <c r="G2" s="42"/>
      <c r="H2" s="42"/>
      <c r="I2" s="42"/>
      <c r="J2" s="42"/>
      <c r="K2" s="42"/>
      <c r="L2" s="42"/>
    </row>
    <row r="3" spans="2:12" ht="20.25" customHeight="1" x14ac:dyDescent="0.25">
      <c r="B3" s="234"/>
      <c r="C3" s="234"/>
      <c r="D3" s="234"/>
    </row>
    <row r="6" spans="2:12" x14ac:dyDescent="0.25">
      <c r="B6" s="57"/>
      <c r="C6" s="57"/>
      <c r="D6" s="40" t="s">
        <v>124</v>
      </c>
    </row>
    <row r="7" spans="2:12" x14ac:dyDescent="0.25">
      <c r="C7" s="57"/>
      <c r="D7" s="68" t="s">
        <v>14</v>
      </c>
    </row>
    <row r="8" spans="2:12" x14ac:dyDescent="0.25">
      <c r="B8" s="40">
        <v>1</v>
      </c>
      <c r="C8" s="41" t="s">
        <v>125</v>
      </c>
      <c r="D8" s="71">
        <v>67934767376.513924</v>
      </c>
    </row>
    <row r="9" spans="2:12" x14ac:dyDescent="0.25">
      <c r="B9" s="68">
        <v>2</v>
      </c>
      <c r="C9" s="35" t="s">
        <v>126</v>
      </c>
      <c r="D9" s="71">
        <v>-290591499.05988777</v>
      </c>
    </row>
    <row r="10" spans="2:12" x14ac:dyDescent="0.25">
      <c r="B10" s="68">
        <v>3</v>
      </c>
      <c r="C10" s="35" t="s">
        <v>127</v>
      </c>
      <c r="D10" s="71">
        <v>-268987405.83397484</v>
      </c>
    </row>
    <row r="11" spans="2:12" x14ac:dyDescent="0.25">
      <c r="B11" s="68">
        <v>4</v>
      </c>
      <c r="C11" s="35" t="s">
        <v>128</v>
      </c>
      <c r="D11" s="71">
        <v>0</v>
      </c>
    </row>
    <row r="12" spans="2:12" x14ac:dyDescent="0.25">
      <c r="B12" s="68">
        <v>5</v>
      </c>
      <c r="C12" s="35" t="s">
        <v>129</v>
      </c>
      <c r="D12" s="71"/>
    </row>
    <row r="13" spans="2:12" x14ac:dyDescent="0.25">
      <c r="B13" s="68">
        <v>6</v>
      </c>
      <c r="C13" s="35" t="s">
        <v>130</v>
      </c>
      <c r="D13" s="71"/>
    </row>
    <row r="14" spans="2:12" x14ac:dyDescent="0.25">
      <c r="B14" s="68">
        <v>7</v>
      </c>
      <c r="C14" s="35" t="s">
        <v>131</v>
      </c>
      <c r="D14" s="71">
        <v>2398.6337190206445</v>
      </c>
    </row>
    <row r="15" spans="2:12" x14ac:dyDescent="0.25">
      <c r="B15" s="68">
        <v>8</v>
      </c>
      <c r="C15" s="35" t="s">
        <v>132</v>
      </c>
      <c r="D15" s="71"/>
    </row>
    <row r="16" spans="2:12" x14ac:dyDescent="0.25">
      <c r="B16" s="40">
        <v>9</v>
      </c>
      <c r="C16" s="41" t="s">
        <v>133</v>
      </c>
      <c r="D16" s="71">
        <v>67375190870.254692</v>
      </c>
    </row>
    <row r="17" spans="2:3" x14ac:dyDescent="0.25">
      <c r="B17" s="45"/>
      <c r="C17" s="45"/>
    </row>
  </sheetData>
  <mergeCells count="1">
    <mergeCell ref="B2:D3"/>
  </mergeCells>
  <pageMargins left="0.7" right="0.7" top="0.75" bottom="0.7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1927758B91648BE5B8DCE49F212EC" ma:contentTypeVersion="8" ma:contentTypeDescription="Create a new document." ma:contentTypeScope="" ma:versionID="25515d0e072f7eb5d5bde0bb07f7a853">
  <xsd:schema xmlns:xsd="http://www.w3.org/2001/XMLSchema" xmlns:xs="http://www.w3.org/2001/XMLSchema" xmlns:p="http://schemas.microsoft.com/office/2006/metadata/properties" xmlns:ns2="61f1934f-009b-4a1f-8aae-cfc45491d33e" xmlns:ns3="e3fffbaf-28ce-4e1c-a12a-637320f9f0a9" targetNamespace="http://schemas.microsoft.com/office/2006/metadata/properties" ma:root="true" ma:fieldsID="a55d444a2a42f8d954b90d41867fdacd" ns2:_="" ns3:_="">
    <xsd:import namespace="61f1934f-009b-4a1f-8aae-cfc45491d33e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1934f-009b-4a1f-8aae-cfc45491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6BC92-F8B8-431C-BB05-E3BD57BC0A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A539B-3E2C-4C38-9820-473F9E58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1934f-009b-4a1f-8aae-cfc45491d33e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6003A2-AC07-4FC4-BBB2-3FAD5AED9D9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f1934f-009b-4a1f-8aae-cfc45491d33e"/>
    <ds:schemaRef ds:uri="http://schemas.openxmlformats.org/package/2006/metadata/core-properties"/>
    <ds:schemaRef ds:uri="e3fffbaf-28ce-4e1c-a12a-637320f9f0a9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 of tables</vt:lpstr>
      <vt:lpstr>EU KM1</vt:lpstr>
      <vt:lpstr>EU OV1</vt:lpstr>
      <vt:lpstr>EU CR8</vt:lpstr>
      <vt:lpstr>EU LIQ1</vt:lpstr>
      <vt:lpstr>EU LIQB</vt:lpstr>
      <vt:lpstr>JYSKE REALKREDIT</vt:lpstr>
      <vt:lpstr>EU OV1 JR</vt:lpstr>
      <vt:lpstr>EU CR8 JR</vt:lpstr>
      <vt:lpstr>EU LIQ1 JR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Liedtke</dc:creator>
  <cp:keywords/>
  <dc:description/>
  <cp:lastModifiedBy>Mathias Liedtke</cp:lastModifiedBy>
  <cp:revision/>
  <dcterms:created xsi:type="dcterms:W3CDTF">2023-03-01T12:47:37Z</dcterms:created>
  <dcterms:modified xsi:type="dcterms:W3CDTF">2024-10-28T13:56:47Z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55bac5-e079-4ce0-aea4-e42b8f191dac_Enabled">
    <vt:lpwstr>true</vt:lpwstr>
  </property>
  <property fmtid="{D5CDD505-2E9C-101B-9397-08002B2CF9AE}" pid="3" name="MSIP_Label_9655bac5-e079-4ce0-aea4-e42b8f191dac_SetDate">
    <vt:lpwstr>2023-03-01T13:38:38Z</vt:lpwstr>
  </property>
  <property fmtid="{D5CDD505-2E9C-101B-9397-08002B2CF9AE}" pid="4" name="MSIP_Label_9655bac5-e079-4ce0-aea4-e42b8f191dac_Method">
    <vt:lpwstr>Privileged</vt:lpwstr>
  </property>
  <property fmtid="{D5CDD505-2E9C-101B-9397-08002B2CF9AE}" pid="5" name="MSIP_Label_9655bac5-e079-4ce0-aea4-e42b8f191dac_Name">
    <vt:lpwstr>Fortrolig</vt:lpwstr>
  </property>
  <property fmtid="{D5CDD505-2E9C-101B-9397-08002B2CF9AE}" pid="6" name="MSIP_Label_9655bac5-e079-4ce0-aea4-e42b8f191dac_SiteId">
    <vt:lpwstr>df5e7718-2989-44ed-a2fd-5f63e2865f17</vt:lpwstr>
  </property>
  <property fmtid="{D5CDD505-2E9C-101B-9397-08002B2CF9AE}" pid="7" name="MSIP_Label_9655bac5-e079-4ce0-aea4-e42b8f191dac_ActionId">
    <vt:lpwstr>a90b098b-a4dc-46d8-b871-b4ca1db96599</vt:lpwstr>
  </property>
  <property fmtid="{D5CDD505-2E9C-101B-9397-08002B2CF9AE}" pid="8" name="MSIP_Label_9655bac5-e079-4ce0-aea4-e42b8f191dac_ContentBits">
    <vt:lpwstr>0</vt:lpwstr>
  </property>
  <property fmtid="{D5CDD505-2E9C-101B-9397-08002B2CF9AE}" pid="9" name="ContentTypeId">
    <vt:lpwstr>0x010100FFD1927758B91648BE5B8DCE49F212EC</vt:lpwstr>
  </property>
</Properties>
</file>