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b6327\Desktop\Q3 drift\"/>
    </mc:Choice>
  </mc:AlternateContent>
  <xr:revisionPtr revIDLastSave="0" documentId="13_ncr:1_{7375AA94-DDDB-41B9-94E9-8A65A48807B2}" xr6:coauthVersionLast="47" xr6:coauthVersionMax="47" xr10:uidLastSave="{00000000-0000-0000-0000-000000000000}"/>
  <bookViews>
    <workbookView xWindow="57480" yWindow="-120" windowWidth="29040" windowHeight="15840" firstSheet="4" activeTab="9" xr2:uid="{ACBD8469-FB91-425F-85D2-637FCD106EE8}"/>
  </bookViews>
  <sheets>
    <sheet name="Overview of tables" sheetId="1" r:id="rId1"/>
    <sheet name="EU KM1" sheetId="2" r:id="rId2"/>
    <sheet name="EU OV1" sheetId="3" r:id="rId3"/>
    <sheet name="EU CR8" sheetId="4" r:id="rId4"/>
    <sheet name="EU LIQ1" sheetId="15" r:id="rId5"/>
    <sheet name="EU LIQB" sheetId="6" r:id="rId6"/>
    <sheet name="JYSKE REALKREDIT →" sheetId="13" r:id="rId7"/>
    <sheet name="EU OV1 JR" sheetId="10" r:id="rId8"/>
    <sheet name="EU CR8 JR" sheetId="11" r:id="rId9"/>
    <sheet name="EU LIQ1 JR" sheetId="14" r:id="rId10"/>
  </sheets>
  <definedNames>
    <definedName name="chf" localSheetId="4">#REF!</definedName>
    <definedName name="chf">#REF!</definedName>
    <definedName name="czk" localSheetId="4">#REF!</definedName>
    <definedName name="czk">#REF!</definedName>
    <definedName name="dkk" localSheetId="4">#REF!</definedName>
    <definedName name="dkk">#REF!</definedName>
    <definedName name="eur">#REF!</definedName>
    <definedName name="jpy">#REF!</definedName>
    <definedName name="nok">#REF!</definedName>
    <definedName name="sek">#REF!</definedName>
    <definedName name="SKEMA32_01_COL10">#REF!</definedName>
    <definedName name="SKEMA32_01_COL40">#REF!</definedName>
    <definedName name="SKEMA32_01_COL60">#REF!</definedName>
    <definedName name="SKEMA32_01_COL90">#REF!</definedName>
    <definedName name="SKEMA32_02_COL10">#REF!</definedName>
    <definedName name="SKEMA32_02_COL40">#REF!</definedName>
    <definedName name="SKEMA32_03_COL20">#REF!</definedName>
    <definedName name="SKEMA32_04_COL10">#REF!</definedName>
    <definedName name="SKEMA32_04_COL30">#REF!</definedName>
    <definedName name="usd" localSheetId="4">#REF!</definedName>
    <definedName name="us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 l="1"/>
  <c r="D27" i="2"/>
  <c r="D24" i="2"/>
  <c r="E20" i="2"/>
  <c r="D32" i="2" l="1"/>
  <c r="D9" i="2" l="1"/>
  <c r="D8" i="2"/>
  <c r="D7" i="2"/>
  <c r="F22" i="3" l="1"/>
  <c r="F35" i="3" l="1"/>
  <c r="F36" i="3"/>
  <c r="F33" i="3"/>
  <c r="E19" i="3"/>
  <c r="D19" i="3"/>
  <c r="F9" i="3"/>
  <c r="F13" i="3"/>
  <c r="F14" i="3"/>
  <c r="F18" i="3"/>
  <c r="F19" i="3"/>
  <c r="F20" i="3"/>
  <c r="F21" i="3"/>
  <c r="F26" i="3"/>
  <c r="F27" i="3"/>
  <c r="F28" i="3"/>
  <c r="F29" i="3"/>
  <c r="F30" i="3"/>
  <c r="F31" i="3"/>
  <c r="F32" i="3"/>
  <c r="F34" i="3"/>
  <c r="F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tc={27E10913-638A-45C7-81A9-C0CD2B1EA719}</author>
  </authors>
  <commentList>
    <comment ref="D21" authorId="0" shapeId="0" xr:uid="{27E10913-638A-45C7-81A9-C0CD2B1EA719}">
      <text>
        <t>[Threaded comment]
Your version of Excel allows you to read this threaded comment; however, any edits to it will get removed if the file is opened in a newer version of Excel. Learn more: https://go.microsoft.com/fwlink/?linkid=870924
Comment:
    For entities without a small trading book
Securitisations that are exclusively in the banking book can be captured through the following:
{C 14.01, c0440, s0030} where {C 14.00, c0470, s0030} = empty 
However, this row needs to include, in addition, the RWEA calculated in accordance with Chapter 5 of Title II of Part Three CRR (i.e. thr RWEA calculated in accordance with the credit risk framework = the banking book part) for securitisation positions which are partically held in the banking book and partially held in the trading book.
However, the data included in C 14.00 and C 14.01 is not granular enough to identify which share of the RWEA of a securitisation partially held in both books is pertaining to the banking book part.
This issue does not arise in case of entities who have a small trading book and therefore apply the credit risk framework also to positions allocated to the trading book. Such entities can simply extract the data for all securitisation positions that they report in the SEC-IRBA sheet of C 14.01.</t>
      </text>
    </comment>
  </commentList>
</comments>
</file>

<file path=xl/sharedStrings.xml><?xml version="1.0" encoding="utf-8"?>
<sst xmlns="http://schemas.openxmlformats.org/spreadsheetml/2006/main" count="331" uniqueCount="203">
  <si>
    <t>Jyske Bank Disclosure Q4 2022</t>
  </si>
  <si>
    <t>Reference date 2023-03-31</t>
  </si>
  <si>
    <t>Jyske Bank Group</t>
  </si>
  <si>
    <t>Composition of capital</t>
  </si>
  <si>
    <t>EU KM1 - Key metrics template</t>
  </si>
  <si>
    <t>Risk Exposure Amount</t>
  </si>
  <si>
    <t>EU OV1 - Overview of total risk exposure amounts</t>
  </si>
  <si>
    <t>Credit risk</t>
  </si>
  <si>
    <t xml:space="preserve">EU CR8 –  RWEA flow statements of credit risk exposures under the IRB approach </t>
  </si>
  <si>
    <t>Liquidity Coverage Ratio</t>
  </si>
  <si>
    <t>EU LIQ1 - Quantitative information of LCR</t>
  </si>
  <si>
    <t>EU LIQB - Qualitative information on LCR, complementary to LIQ1</t>
  </si>
  <si>
    <t>Jyske Realkredit</t>
  </si>
  <si>
    <t>Template EU KM1 - Key metrics template</t>
  </si>
  <si>
    <t>Currency and units (DKK million)</t>
  </si>
  <si>
    <t>a</t>
  </si>
  <si>
    <t>b</t>
  </si>
  <si>
    <t>c</t>
  </si>
  <si>
    <t>d</t>
  </si>
  <si>
    <t>e</t>
  </si>
  <si>
    <t>Return to index</t>
  </si>
  <si>
    <t>T</t>
  </si>
  <si>
    <t>T-1</t>
  </si>
  <si>
    <t>T-2</t>
  </si>
  <si>
    <t>T-3</t>
  </si>
  <si>
    <t>T-4</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</si>
  <si>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</si>
  <si>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</si>
  <si>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</si>
  <si>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</si>
  <si>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</si>
  <si>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</si>
  <si>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</si>
  <si>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r>
      <t>Common Equity Tier</t>
    </r>
    <r>
      <rPr>
        <sz val="11"/>
        <color theme="1"/>
        <rFont val="Effra"/>
        <family val="2"/>
      </rPr>
      <t> </t>
    </r>
    <r>
      <rPr>
        <sz val="11"/>
        <color rgb="FF000000"/>
        <rFont val="Effra"/>
        <family val="2"/>
      </rPr>
      <t>1 ratio (%)</t>
    </r>
  </si>
  <si>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</si>
  <si>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</si>
  <si>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</si>
  <si>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</si>
  <si>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</si>
  <si>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</si>
  <si>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</si>
  <si>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</si>
  <si>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</si>
  <si>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</si>
  <si>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</si>
  <si>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</si>
  <si>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</si>
  <si>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</si>
  <si>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</si>
  <si>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</si>
  <si>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</si>
  <si>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</si>
  <si>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</si>
  <si>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</si>
  <si>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</si>
  <si>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</si>
  <si>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</si>
  <si>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</si>
  <si>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</si>
  <si>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</si>
  <si>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</si>
  <si>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</si>
  <si>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</si>
  <si>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</si>
  <si>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</si>
  <si>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</si>
  <si>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</si>
  <si>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</si>
  <si>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</si>
  <si>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</si>
  <si>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</si>
  <si>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 xml:space="preserve">
EU 14e</t>
  </si>
  <si>
    <t>Overall leverage ratio requirements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</si>
  <si>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</si>
  <si>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</si>
  <si>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</si>
  <si>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</si>
  <si>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</si>
  <si>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</si>
  <si>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</si>
  <si>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</si>
  <si>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</si>
  <si>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</si>
  <si>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</si>
  <si>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Template EU OV1 – Overview of total risk exposure amounts</t>
  </si>
  <si>
    <t>Risk weighted exposure amounts (RWEAs)</t>
  </si>
  <si>
    <t>Total own funds requirements</t>
  </si>
  <si>
    <t>31.03.2023</t>
  </si>
  <si>
    <t>31.12.2022</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</si>
  <si>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</si>
  <si>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</si>
  <si>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</si>
  <si>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</si>
  <si>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</si>
  <si>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</si>
  <si>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</si>
  <si>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</si>
  <si>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</si>
  <si>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</si>
  <si>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</si>
  <si>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</si>
  <si>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</si>
  <si>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</si>
  <si>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</si>
  <si>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</si>
  <si>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</si>
  <si>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</si>
  <si>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</si>
  <si>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</si>
  <si>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</si>
  <si>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</si>
  <si>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</si>
  <si>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</si>
  <si>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</si>
  <si>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</si>
  <si>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</si>
  <si>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</si>
  <si>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</si>
  <si>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</si>
  <si>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</si>
  <si>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</si>
  <si>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Other</t>
  </si>
  <si>
    <t>Total</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</si>
  <si>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</si>
  <si>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</si>
  <si>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</si>
  <si>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</si>
  <si>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</si>
  <si>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</si>
  <si>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</si>
  <si>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</si>
  <si>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</si>
  <si>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</si>
  <si>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</si>
  <si>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EU LIQ1 - Quantitative information of LCR</t>
  </si>
  <si>
    <t>Scope of consolidation (consolidated)</t>
  </si>
  <si>
    <t xml:space="preserve">Total unweighted value </t>
  </si>
  <si>
    <t xml:space="preserve">Total weighted value </t>
  </si>
  <si>
    <t>Quarter ending</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</si>
  <si>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</si>
  <si>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</si>
  <si>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</si>
  <si>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</si>
  <si>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</si>
  <si>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</si>
  <si>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</si>
  <si>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</si>
  <si>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</si>
  <si>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</si>
  <si>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</si>
  <si>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</si>
  <si>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</si>
  <si>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</si>
  <si>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</si>
  <si>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</si>
  <si>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</si>
  <si>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</si>
  <si>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</si>
  <si>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</si>
  <si>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</si>
  <si>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</si>
  <si>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</si>
  <si>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</si>
  <si>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</si>
  <si>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</si>
  <si>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</si>
  <si>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</si>
  <si>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</si>
  <si>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</si>
  <si>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</si>
  <si>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</si>
  <si>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</si>
  <si>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</si>
  <si>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Total adjusted value</t>
  </si>
  <si>
    <t>LIQUIDITY BUFFER</t>
  </si>
  <si>
    <t>TOTAL NET CASH OUTFLOWS</t>
  </si>
  <si>
    <t>LIQUIDITY COVERAGE RATIO (%)</t>
  </si>
  <si>
    <r>
      <rPr>
        <sz val="10"/>
        <rFont val="Jyske Sauna"/>
      </rPr>
      <t>1)</t>
    </r>
    <r>
      <rPr>
        <sz val="11"/>
        <rFont val="Jyske Sauna"/>
      </rPr>
      <t xml:space="preserve">  Numbers are calculated according to EBA/GL/2017/01. The method used is a simple average and observations are end of month data  from the period april 2018 to december 2019.</t>
    </r>
  </si>
  <si>
    <t>Template EU LIQB - Qualitative information - Free format</t>
  </si>
  <si>
    <t>on qualitative information on LCR, which complements template EU LIQ1. in accordance with Article 451a(2) CRR</t>
  </si>
  <si>
    <t>Row number</t>
  </si>
  <si>
    <t>Qualitative information - Free format</t>
  </si>
  <si>
    <t>(a)</t>
  </si>
  <si>
    <t>Explanations on the main drivers of LCR results and the evolution of the contribution of inputs to the LCR’s calculation over time</t>
  </si>
  <si>
    <t xml:space="preserve">Timing of maturing and issuances of CP is a large driver to LCR net-outflow. </t>
  </si>
  <si>
    <t>(b)</t>
  </si>
  <si>
    <t>Explanations on the changes in the LCR over time</t>
  </si>
  <si>
    <t>See section 'Liquidity risk legislation and supervisory diamond' in 'Risk and Capital Manegement 2021'</t>
  </si>
  <si>
    <t>(c)</t>
  </si>
  <si>
    <t>Explanations on the actual concentration of funding sources</t>
  </si>
  <si>
    <t>See section 'Group funding structure' in 'Risk and Capital Mangement 2021'</t>
  </si>
  <si>
    <t>(d)</t>
  </si>
  <si>
    <t>High-level description of the composition of the institution`s liquidity buffer.</t>
  </si>
  <si>
    <t>See section 'The Group's liquidity buffer' in 'Risk and Capital Management 2021'</t>
  </si>
  <si>
    <t>(e)</t>
  </si>
  <si>
    <t>Derivative exposures and potential collateral calls</t>
  </si>
  <si>
    <t>The impact of an adverse market scenario is calculated using the Historical Look Back Approach (HLBA).</t>
  </si>
  <si>
    <t>(f)</t>
  </si>
  <si>
    <t>Currency mismatch in the LCR</t>
  </si>
  <si>
    <t>Jyske Bank Group complies with the requirements set forth by the Danish FSA to have a minimum LCR of 100% for Euro.</t>
  </si>
  <si>
    <t>(g)</t>
  </si>
  <si>
    <t>Other items in the LCR calculation that are not captured in the LCR disclosure template but that the institution considers relevant for its liquidity profile</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</si>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</sst>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00000"/>
    <numFmt numFmtId="167" formatCode="#,##0.000"/>
    <numFmt numFmtId="168" formatCode="_-* #,##0.00\ _k_r_._-;\-* #,##0.00\ _k_r_._-;_-* &quot;-&quot;??\ _k_r_._-;_-@_-"/>
  </numFmts>
  <fonts count="53" x14ac:knownFonts="1">
    <font>
      <sz val="11"/>
      <color theme="1"/>
      <name val="Effra"/>
      <family val="2"/>
    </font>
    <font>
      <sz val="11"/>
      <color theme="1"/>
      <name val="Effra"/>
      <family val="2"/>
    </font>
    <font>
      <sz val="11"/>
      <color theme="0"/>
      <name val="Effra"/>
      <family val="2"/>
    </font>
    <font>
      <u/>
      <sz val="11"/>
      <color theme="10"/>
      <name val="Effra"/>
      <family val="2"/>
    </font>
    <font>
      <b/>
      <sz val="20"/>
      <color theme="0"/>
      <name val="Effra"/>
      <family val="2"/>
    </font>
    <font>
      <b/>
      <sz val="16"/>
      <color theme="0"/>
      <name val="Effra"/>
      <family val="2"/>
    </font>
    <font>
      <sz val="10"/>
      <color theme="1"/>
      <name val="Effra"/>
      <family val="2"/>
    </font>
    <font>
      <b/>
      <sz val="16"/>
      <color theme="1"/>
      <name val="Effra"/>
      <family val="2"/>
    </font>
    <font>
      <u/>
      <sz val="11"/>
      <name val="Effra"/>
      <family val="2"/>
    </font>
    <font>
      <b/>
      <sz val="10"/>
      <color theme="1"/>
      <name val="Effra"/>
      <family val="2"/>
    </font>
    <font>
      <b/>
      <u/>
      <sz val="10"/>
      <color theme="1"/>
      <name val="Effra"/>
      <family val="2"/>
    </font>
    <font>
      <u/>
      <sz val="10"/>
      <color theme="1"/>
      <name val="Effra"/>
      <family val="2"/>
    </font>
    <font>
      <u/>
      <sz val="10"/>
      <color theme="10"/>
      <name val="Effra"/>
      <family val="2"/>
    </font>
    <font>
      <b/>
      <sz val="14"/>
      <color theme="1"/>
      <name val="Effra"/>
      <family val="2"/>
    </font>
    <font>
      <b/>
      <sz val="11"/>
      <color theme="1"/>
      <name val="Calibri"/>
      <family val="2"/>
      <scheme val="minor"/>
    </font>
    <font>
      <sz val="11"/>
      <color rgb="FF000000"/>
      <name val="Calibri"/>
      <family val="2"/>
      <scheme val="minor"/>
    </font>
    <font>
      <b/>
      <sz val="11"/>
      <color rgb="FF000000"/>
      <name val="Calibri"/>
      <family val="2"/>
      <scheme val="minor"/>
    </font>
    <font>
      <b/>
      <sz val="11"/>
      <color theme="9" tint="-0.249977111117893"/>
      <name val="Calibri"/>
      <family val="2"/>
      <scheme val="minor"/>
    </font>
    <font>
      <sz val="11"/>
      <name val="Calibri"/>
      <family val="2"/>
      <scheme val="minor"/>
    </font>
    <font>
      <strike/>
      <sz val="11"/>
      <color rgb="FFC00000"/>
      <name val="Calibri"/>
      <family val="2"/>
      <scheme val="minor"/>
    </font>
    <font>
      <b/>
      <sz val="11"/>
      <name val="Calibri"/>
      <family val="2"/>
      <scheme val="minor"/>
    </font>
    <font>
      <sz val="11"/>
      <color theme="1"/>
      <name val="Calibri"/>
      <family val="2"/>
      <charset val="238"/>
      <scheme val="minor"/>
    </font>
    <font>
      <u/>
      <sz val="8"/>
      <color rgb="FF005C3C"/>
      <name val="Effra"/>
      <family val="2"/>
    </font>
    <font>
      <sz val="11"/>
      <color rgb="FF005C3C"/>
      <name val="Effra"/>
      <family val="2"/>
    </font>
    <font>
      <b/>
      <sz val="16"/>
      <color theme="0"/>
      <name val="Arial"/>
      <family val="2"/>
    </font>
    <font>
      <sz val="11"/>
      <color theme="1"/>
      <name val="Calibri"/>
      <family val="2"/>
      <scheme val="minor"/>
    </font>
    <font>
      <sz val="16"/>
      <color theme="0"/>
      <name val="Effra"/>
      <family val="2"/>
    </font>
    <font>
      <b/>
      <sz val="16"/>
      <color rgb="FFFFFFFF"/>
      <name val="Effra"/>
      <family val="2"/>
    </font>
    <font>
      <sz val="11"/>
      <name val="Effra"/>
      <family val="2"/>
    </font>
    <font>
      <sz val="11"/>
      <color rgb="FFFFFFFF"/>
      <name val="Effra"/>
      <family val="2"/>
    </font>
    <font>
      <b/>
      <sz val="10"/>
      <color rgb="FFFFFFFF"/>
      <name val="Effra"/>
      <family val="2"/>
    </font>
    <font>
      <b/>
      <sz val="11"/>
      <color rgb="FFFFFFFF"/>
      <name val="Effra"/>
      <family val="2"/>
    </font>
    <font>
      <sz val="11"/>
      <color rgb="FF000000"/>
      <name val="Effra"/>
      <family val="2"/>
    </font>
    <font>
      <b/>
      <sz val="11"/>
      <color theme="1"/>
      <name val="Effra"/>
      <family val="2"/>
    </font>
    <font>
      <b/>
      <sz val="11"/>
      <color theme="0"/>
      <name val="Effra"/>
      <family val="2"/>
    </font>
    <font>
      <sz val="11"/>
      <color theme="1"/>
      <name val="Jyske Sauna"/>
    </font>
    <font>
      <sz val="11"/>
      <color rgb="FF00B050"/>
      <name val="Effra"/>
      <family val="2"/>
    </font>
    <font>
      <b/>
      <sz val="12"/>
      <name val="Arial"/>
      <family val="2"/>
    </font>
    <font>
      <sz val="10"/>
      <name val="Arial"/>
      <family val="2"/>
    </font>
    <font>
      <sz val="11"/>
      <name val="Jyske Sauna"/>
    </font>
    <font>
      <sz val="10"/>
      <name val="Jyske Sauna"/>
    </font>
    <font>
      <b/>
      <sz val="11"/>
      <color rgb="FF000000"/>
      <name val="Effra"/>
      <family val="2"/>
    </font>
    <font>
      <b/>
      <sz val="11"/>
      <name val="Effra"/>
      <family val="2"/>
    </font>
    <font>
      <b/>
      <i/>
      <sz val="11"/>
      <color theme="1"/>
      <name val="Effra"/>
      <family val="2"/>
    </font>
    <font>
      <i/>
      <sz val="11"/>
      <color theme="1"/>
      <name val="Effra"/>
      <family val="2"/>
    </font>
    <font>
      <b/>
      <sz val="14"/>
      <color theme="0"/>
      <name val="Effra"/>
      <family val="2"/>
    </font>
    <font>
      <b/>
      <sz val="16"/>
      <color theme="1"/>
      <name val="Jyske Sauna"/>
    </font>
    <font>
      <b/>
      <sz val="12"/>
      <color theme="0"/>
      <name val="Jyske Sauna"/>
    </font>
    <font>
      <b/>
      <sz val="11"/>
      <color theme="0"/>
      <name val="Jyske Sauna"/>
    </font>
    <font>
      <b/>
      <sz val="11"/>
      <name val="Jyske Sauna"/>
    </font>
    <font>
      <b/>
      <sz val="11"/>
      <color theme="1"/>
      <name val="Jyske Sauna"/>
    </font>
    <font>
      <i/>
      <sz val="11"/>
      <color theme="1"/>
      <name val="Jyske Sauna"/>
    </font>
    <font>
      <b/>
      <i/>
      <sz val="11"/>
      <color theme="1"/>
      <name val="Jyske Sauna"/>
    </font>
  </fonts>
  <fills count="11">
    <fill>
      <patternFill patternType="none"/>
    </fill>
    <fill>
      <patternFill patternType="gray125"/>
    </fill>
    <fill>
      <patternFill patternType="solid">
        <fgColor rgb="FF005C3C"/>
        <bgColor indexed="64"/>
      </patternFill>
    </fill>
    <fill>
      <patternFill patternType="solid">
        <fgColor theme="0"/>
        <bgColor indexed="64"/>
      </patternFill>
    </fill>
    <fill>
      <patternFill patternType="solid">
        <fgColor rgb="FF00523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tint="-0.499984740745262"/>
        <bgColor indexed="64"/>
      </patternFill>
    </fill>
    <fill>
      <patternFill patternType="solid">
        <fgColor theme="2"/>
        <bgColor indexed="64"/>
      </patternFill>
    </fill>
    <fill>
      <patternFill patternType="solid">
        <fgColor rgb="FFFFFFFF"/>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0">
    <xf numFmtId="0" fontId="0" fillId="0" borderId="0"/>
    <xf numFmtId="0" fontId="3" fillId="0" borderId="0" applyNumberFormat="0" applyFill="0" applyBorder="0" applyAlignment="0" applyProtection="0"/>
    <xf numFmtId="0" fontId="21" fillId="0" borderId="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xf numFmtId="0" fontId="38" fillId="0" borderId="0">
      <alignment vertical="center"/>
    </xf>
    <xf numFmtId="3" fontId="38" fillId="7" borderId="7" applyFont="0">
      <alignment horizontal="right" vertical="center"/>
      <protection locked="0"/>
    </xf>
    <xf numFmtId="0" fontId="25" fillId="0" borderId="0"/>
    <xf numFmtId="9" fontId="25" fillId="0" borderId="0" applyFont="0" applyFill="0" applyBorder="0" applyAlignment="0" applyProtection="0"/>
  </cellStyleXfs>
  <cellXfs count="292">
    <xf numFmtId="0" fontId="0" fillId="0" borderId="0" xfId="0"/>
    <xf numFmtId="0" fontId="5" fillId="0" borderId="0" xfId="0" applyFont="1" applyAlignment="1">
      <alignment vertical="center"/>
    </xf>
    <xf numFmtId="0" fontId="1" fillId="3" borderId="0" xfId="0" applyFont="1" applyFill="1"/>
    <xf numFmtId="0" fontId="1" fillId="3" borderId="1" xfId="0" applyFont="1" applyFill="1" applyBorder="1"/>
    <xf numFmtId="0" fontId="1" fillId="3" borderId="2" xfId="0" applyFont="1" applyFill="1" applyBorder="1"/>
    <xf numFmtId="0" fontId="6" fillId="3" borderId="2" xfId="0" applyFont="1" applyFill="1" applyBorder="1" applyAlignment="1">
      <alignment horizontal="left"/>
    </xf>
    <xf numFmtId="0" fontId="8" fillId="3" borderId="0" xfId="0" applyFont="1" applyFill="1"/>
    <xf numFmtId="0" fontId="6" fillId="3" borderId="2" xfId="0" applyFont="1" applyFill="1" applyBorder="1"/>
    <xf numFmtId="0" fontId="6" fillId="3" borderId="1" xfId="0" applyFont="1" applyFill="1" applyBorder="1"/>
    <xf numFmtId="0" fontId="11" fillId="3" borderId="2" xfId="0" applyFont="1" applyFill="1" applyBorder="1"/>
    <xf numFmtId="0" fontId="3" fillId="3" borderId="2" xfId="1" applyFill="1" applyBorder="1"/>
    <xf numFmtId="0" fontId="8" fillId="3" borderId="2" xfId="0" applyFont="1" applyFill="1" applyBorder="1"/>
    <xf numFmtId="0" fontId="12" fillId="3" borderId="2" xfId="1" applyFont="1" applyFill="1" applyBorder="1"/>
    <xf numFmtId="0" fontId="3" fillId="3" borderId="0" xfId="1" applyFill="1" applyBorder="1"/>
    <xf numFmtId="0" fontId="3" fillId="3" borderId="0" xfId="1" quotePrefix="1" applyFill="1" applyBorder="1"/>
    <xf numFmtId="0" fontId="6" fillId="3" borderId="3" xfId="0" applyFont="1" applyFill="1" applyBorder="1"/>
    <xf numFmtId="0" fontId="3" fillId="3" borderId="4" xfId="1" applyFill="1" applyBorder="1"/>
    <xf numFmtId="0" fontId="3" fillId="3" borderId="5" xfId="1" applyFill="1" applyBorder="1"/>
    <xf numFmtId="0" fontId="6" fillId="3" borderId="0" xfId="0" applyFont="1" applyFill="1"/>
    <xf numFmtId="0" fontId="3" fillId="3" borderId="0" xfId="1" quotePrefix="1" applyFill="1"/>
    <xf numFmtId="0" fontId="3" fillId="3" borderId="0" xfId="1" applyFill="1"/>
    <xf numFmtId="0" fontId="8" fillId="3" borderId="0" xfId="1" applyFont="1" applyFill="1"/>
    <xf numFmtId="0" fontId="5" fillId="3" borderId="0" xfId="0" applyFont="1" applyFill="1" applyAlignment="1">
      <alignment vertical="center"/>
    </xf>
    <xf numFmtId="0" fontId="0" fillId="3" borderId="0" xfId="0" applyFill="1"/>
    <xf numFmtId="0" fontId="23" fillId="3" borderId="0" xfId="0" applyFont="1" applyFill="1"/>
    <xf numFmtId="0" fontId="0" fillId="3" borderId="0" xfId="0" applyFill="1" applyAlignment="1">
      <alignment horizontal="center" vertical="center" wrapText="1"/>
    </xf>
    <xf numFmtId="0" fontId="14" fillId="3" borderId="0" xfId="0" applyFont="1" applyFill="1" applyAlignment="1">
      <alignment horizontal="left" vertical="center" wrapText="1"/>
    </xf>
    <xf numFmtId="0" fontId="15" fillId="3" borderId="0" xfId="0" applyFont="1" applyFill="1" applyAlignment="1">
      <alignment horizontal="center" vertical="center" wrapText="1"/>
    </xf>
    <xf numFmtId="0" fontId="16" fillId="3" borderId="0" xfId="0" applyFont="1" applyFill="1" applyAlignment="1">
      <alignment horizontal="left" vertical="center" wrapText="1"/>
    </xf>
    <xf numFmtId="0" fontId="17" fillId="3" borderId="0" xfId="0" applyFont="1" applyFill="1" applyAlignment="1">
      <alignment horizontal="left" vertical="center" wrapText="1"/>
    </xf>
    <xf numFmtId="0" fontId="19" fillId="3" borderId="0" xfId="0" applyFont="1" applyFill="1" applyAlignment="1">
      <alignment horizontal="center" vertical="center" wrapText="1"/>
    </xf>
    <xf numFmtId="0" fontId="18" fillId="3" borderId="0" xfId="0" applyFont="1" applyFill="1" applyAlignment="1">
      <alignment horizontal="center" vertical="center" wrapText="1"/>
    </xf>
    <xf numFmtId="0" fontId="20" fillId="3" borderId="0" xfId="0" applyFont="1" applyFill="1" applyAlignment="1">
      <alignment horizontal="left" vertical="center" wrapText="1"/>
    </xf>
    <xf numFmtId="0" fontId="22" fillId="3" borderId="0" xfId="1" applyFont="1" applyFill="1" applyAlignment="1">
      <alignment horizontal="center" vertical="center" wrapText="1"/>
    </xf>
    <xf numFmtId="0" fontId="24" fillId="2" borderId="0" xfId="0" applyFont="1" applyFill="1"/>
    <xf numFmtId="0" fontId="2" fillId="2" borderId="0" xfId="0" applyFont="1" applyFill="1"/>
    <xf numFmtId="0" fontId="0" fillId="3" borderId="0" xfId="0" applyFill="1" applyAlignment="1">
      <alignment horizontal="center"/>
    </xf>
    <xf numFmtId="0" fontId="0" fillId="2" borderId="0" xfId="0" applyFill="1"/>
    <xf numFmtId="0" fontId="2" fillId="2" borderId="0" xfId="0" applyFont="1" applyFill="1" applyAlignment="1">
      <alignment horizontal="center"/>
    </xf>
    <xf numFmtId="0" fontId="22" fillId="3" borderId="0" xfId="1" applyFont="1" applyFill="1" applyAlignment="1">
      <alignment horizontal="center" vertical="top" wrapText="1"/>
    </xf>
    <xf numFmtId="0" fontId="26" fillId="2" borderId="0" xfId="0" applyFont="1" applyFill="1"/>
    <xf numFmtId="0" fontId="29" fillId="3" borderId="0" xfId="0" applyFont="1" applyFill="1"/>
    <xf numFmtId="0" fontId="30" fillId="3" borderId="0" xfId="0" applyFont="1" applyFill="1" applyAlignment="1">
      <alignment vertical="top"/>
    </xf>
    <xf numFmtId="0" fontId="31" fillId="3" borderId="0" xfId="0" applyFont="1" applyFill="1" applyAlignment="1">
      <alignment vertical="top" wrapText="1"/>
    </xf>
    <xf numFmtId="0" fontId="32" fillId="3" borderId="7" xfId="0" applyFont="1" applyFill="1" applyBorder="1" applyAlignment="1">
      <alignment horizontal="center" vertical="center" wrapText="1"/>
    </xf>
    <xf numFmtId="0" fontId="28" fillId="3" borderId="7" xfId="0" applyFont="1" applyFill="1" applyBorder="1" applyAlignment="1">
      <alignment vertical="center" wrapText="1"/>
    </xf>
    <xf numFmtId="0" fontId="32" fillId="3" borderId="17" xfId="0" applyFont="1" applyFill="1" applyBorder="1" applyAlignment="1">
      <alignment vertical="center" wrapText="1"/>
    </xf>
    <xf numFmtId="0" fontId="28" fillId="3" borderId="7" xfId="0" applyFont="1" applyFill="1" applyBorder="1" applyAlignment="1">
      <alignment horizontal="center" vertical="center"/>
    </xf>
    <xf numFmtId="0" fontId="32" fillId="3" borderId="12" xfId="0" applyFont="1" applyFill="1" applyBorder="1" applyAlignment="1">
      <alignment vertical="center" wrapText="1"/>
    </xf>
    <xf numFmtId="0" fontId="6" fillId="3" borderId="16" xfId="0" applyFont="1" applyFill="1" applyBorder="1" applyAlignment="1">
      <alignment horizontal="left"/>
    </xf>
    <xf numFmtId="0" fontId="7" fillId="3" borderId="0" xfId="0" applyFont="1" applyFill="1"/>
    <xf numFmtId="0" fontId="9" fillId="3" borderId="0" xfId="0" applyFont="1" applyFill="1"/>
    <xf numFmtId="0" fontId="10" fillId="3" borderId="0" xfId="0" applyFont="1" applyFill="1"/>
    <xf numFmtId="0" fontId="13" fillId="3" borderId="0" xfId="0" applyFont="1" applyFill="1"/>
    <xf numFmtId="0" fontId="1" fillId="3" borderId="0" xfId="0" applyFont="1" applyFill="1" applyAlignment="1">
      <alignment vertical="center"/>
    </xf>
    <xf numFmtId="0" fontId="8" fillId="3" borderId="0" xfId="0" applyFont="1" applyFill="1" applyAlignment="1">
      <alignment vertical="center"/>
    </xf>
    <xf numFmtId="0" fontId="3" fillId="3" borderId="0" xfId="1" applyFill="1" applyBorder="1" applyAlignment="1">
      <alignment vertical="center"/>
    </xf>
    <xf numFmtId="0" fontId="3" fillId="3" borderId="0" xfId="1" quotePrefix="1" applyFill="1" applyBorder="1" applyAlignment="1">
      <alignment vertical="center"/>
    </xf>
    <xf numFmtId="10" fontId="28" fillId="0" borderId="7" xfId="0" applyNumberFormat="1" applyFont="1" applyBorder="1" applyAlignment="1">
      <alignment horizontal="right" vertical="center" wrapText="1"/>
    </xf>
    <xf numFmtId="3" fontId="32" fillId="3" borderId="7" xfId="0" applyNumberFormat="1" applyFont="1" applyFill="1" applyBorder="1" applyAlignment="1">
      <alignment horizontal="right" vertical="center" wrapText="1"/>
    </xf>
    <xf numFmtId="10" fontId="28" fillId="3" borderId="7" xfId="0" applyNumberFormat="1" applyFont="1" applyFill="1" applyBorder="1" applyAlignment="1">
      <alignment horizontal="right" vertical="center" wrapText="1"/>
    </xf>
    <xf numFmtId="10" fontId="32" fillId="3" borderId="7" xfId="0" applyNumberFormat="1" applyFont="1" applyFill="1" applyBorder="1" applyAlignment="1">
      <alignment horizontal="right" vertical="center" wrapText="1"/>
    </xf>
    <xf numFmtId="9" fontId="28" fillId="3" borderId="7" xfId="4" applyFont="1" applyFill="1" applyBorder="1" applyAlignment="1">
      <alignment horizontal="right" vertical="center" wrapText="1"/>
    </xf>
    <xf numFmtId="9" fontId="32" fillId="3" borderId="7" xfId="4" applyFont="1" applyFill="1" applyBorder="1" applyAlignment="1">
      <alignment horizontal="center" vertical="center" wrapText="1"/>
    </xf>
    <xf numFmtId="3" fontId="28" fillId="0" borderId="7" xfId="0" applyNumberFormat="1" applyFont="1" applyBorder="1" applyAlignment="1">
      <alignment horizontal="center" vertical="center" wrapText="1"/>
    </xf>
    <xf numFmtId="3" fontId="32" fillId="0" borderId="7" xfId="0" applyNumberFormat="1" applyFont="1" applyBorder="1" applyAlignment="1">
      <alignment horizontal="center" vertical="center" wrapText="1"/>
    </xf>
    <xf numFmtId="3" fontId="32" fillId="3" borderId="7" xfId="0" applyNumberFormat="1" applyFont="1" applyFill="1" applyBorder="1" applyAlignment="1">
      <alignment horizontal="center" vertical="center" wrapText="1"/>
    </xf>
    <xf numFmtId="9" fontId="32" fillId="0" borderId="7" xfId="4" applyFont="1" applyBorder="1" applyAlignment="1">
      <alignment horizontal="center" vertical="center" wrapText="1"/>
    </xf>
    <xf numFmtId="9" fontId="32" fillId="0" borderId="7" xfId="0" applyNumberFormat="1" applyFont="1" applyBorder="1" applyAlignment="1">
      <alignment horizontal="center" vertical="center" wrapText="1"/>
    </xf>
    <xf numFmtId="9" fontId="32" fillId="3" borderId="7" xfId="0" applyNumberFormat="1" applyFont="1" applyFill="1" applyBorder="1" applyAlignment="1">
      <alignment horizontal="center" vertical="center" wrapText="1"/>
    </xf>
    <xf numFmtId="3" fontId="0" fillId="3" borderId="0" xfId="0" applyNumberFormat="1" applyFill="1"/>
    <xf numFmtId="10" fontId="0" fillId="3" borderId="0" xfId="4" applyNumberFormat="1" applyFont="1" applyFill="1"/>
    <xf numFmtId="166" fontId="0" fillId="3" borderId="0" xfId="0" applyNumberFormat="1" applyFill="1"/>
    <xf numFmtId="167" fontId="0" fillId="3" borderId="0" xfId="0" applyNumberFormat="1" applyFill="1"/>
    <xf numFmtId="3" fontId="28" fillId="3" borderId="7" xfId="0" applyNumberFormat="1" applyFont="1" applyFill="1" applyBorder="1" applyAlignment="1">
      <alignment horizontal="center" vertical="center" wrapText="1"/>
    </xf>
    <xf numFmtId="0" fontId="28" fillId="3" borderId="7" xfId="0" applyFont="1" applyFill="1" applyBorder="1" applyAlignment="1">
      <alignment horizontal="center" vertical="center" wrapText="1"/>
    </xf>
    <xf numFmtId="0" fontId="35" fillId="3" borderId="0" xfId="8" applyFont="1" applyFill="1"/>
    <xf numFmtId="0" fontId="25" fillId="3" borderId="0" xfId="8" applyFill="1"/>
    <xf numFmtId="0" fontId="25" fillId="0" borderId="0" xfId="8"/>
    <xf numFmtId="0" fontId="25" fillId="3" borderId="23" xfId="8" applyFill="1" applyBorder="1"/>
    <xf numFmtId="3" fontId="25" fillId="3" borderId="0" xfId="8" applyNumberFormat="1" applyFill="1"/>
    <xf numFmtId="0" fontId="33" fillId="0" borderId="7" xfId="0" applyFont="1" applyBorder="1" applyAlignment="1">
      <alignment horizontal="center" vertical="center" wrapText="1"/>
    </xf>
    <xf numFmtId="0" fontId="33" fillId="0" borderId="7" xfId="0" applyFont="1" applyBorder="1" applyAlignment="1">
      <alignment horizontal="justify" vertical="center" wrapText="1"/>
    </xf>
    <xf numFmtId="164" fontId="28" fillId="0" borderId="7" xfId="3" applyNumberFormat="1" applyFont="1" applyFill="1" applyBorder="1" applyAlignment="1">
      <alignment horizontal="center" vertical="center" wrapText="1"/>
    </xf>
    <xf numFmtId="0" fontId="0" fillId="3" borderId="7" xfId="0" applyFill="1" applyBorder="1" applyAlignment="1">
      <alignment horizontal="center" vertical="center" wrapText="1"/>
    </xf>
    <xf numFmtId="0" fontId="33" fillId="3" borderId="7" xfId="0" applyFont="1" applyFill="1" applyBorder="1" applyAlignment="1">
      <alignment vertical="center" wrapText="1"/>
    </xf>
    <xf numFmtId="0" fontId="32" fillId="3" borderId="7" xfId="0" applyFont="1" applyFill="1" applyBorder="1" applyAlignment="1">
      <alignment vertical="center" wrapText="1"/>
    </xf>
    <xf numFmtId="43" fontId="32" fillId="3" borderId="7" xfId="0" applyNumberFormat="1" applyFont="1" applyFill="1" applyBorder="1" applyAlignment="1">
      <alignment horizontal="center" vertical="center" wrapText="1"/>
    </xf>
    <xf numFmtId="164" fontId="32" fillId="3" borderId="7" xfId="0" applyNumberFormat="1" applyFont="1" applyFill="1" applyBorder="1" applyAlignment="1">
      <alignment horizontal="center" vertical="center" wrapText="1"/>
    </xf>
    <xf numFmtId="0" fontId="41" fillId="3" borderId="7" xfId="0" applyFont="1" applyFill="1" applyBorder="1" applyAlignment="1">
      <alignment horizontal="center" vertical="center" wrapText="1"/>
    </xf>
    <xf numFmtId="164" fontId="32" fillId="3" borderId="7" xfId="3" applyNumberFormat="1" applyFont="1" applyFill="1" applyBorder="1" applyAlignment="1">
      <alignment horizontal="center" vertical="center" wrapText="1"/>
    </xf>
    <xf numFmtId="10" fontId="32" fillId="3" borderId="7" xfId="4" applyNumberFormat="1" applyFont="1" applyFill="1" applyBorder="1" applyAlignment="1">
      <alignment horizontal="center" vertical="center" wrapText="1"/>
    </xf>
    <xf numFmtId="165" fontId="32" fillId="3" borderId="7" xfId="0" applyNumberFormat="1" applyFont="1" applyFill="1" applyBorder="1" applyAlignment="1">
      <alignment horizontal="center" vertical="center" wrapText="1"/>
    </xf>
    <xf numFmtId="0" fontId="33" fillId="3" borderId="7" xfId="0" applyFont="1" applyFill="1" applyBorder="1" applyAlignment="1">
      <alignment horizontal="center" vertical="center" wrapText="1"/>
    </xf>
    <xf numFmtId="10" fontId="32" fillId="3" borderId="7" xfId="0" applyNumberFormat="1" applyFont="1" applyFill="1" applyBorder="1" applyAlignment="1">
      <alignment horizontal="center" vertical="center" wrapText="1"/>
    </xf>
    <xf numFmtId="165" fontId="28" fillId="3" borderId="7" xfId="0" applyNumberFormat="1" applyFont="1" applyFill="1" applyBorder="1" applyAlignment="1">
      <alignment horizontal="center" vertical="center" wrapText="1"/>
    </xf>
    <xf numFmtId="165" fontId="28" fillId="0" borderId="7" xfId="0" applyNumberFormat="1" applyFont="1" applyBorder="1" applyAlignment="1">
      <alignment horizontal="center" vertical="center" wrapText="1"/>
    </xf>
    <xf numFmtId="0" fontId="28" fillId="3" borderId="7" xfId="0" applyFont="1" applyFill="1" applyBorder="1" applyAlignment="1">
      <alignment horizontal="justify" vertical="center" wrapText="1"/>
    </xf>
    <xf numFmtId="9" fontId="28" fillId="3" borderId="7" xfId="0" applyNumberFormat="1" applyFont="1" applyFill="1" applyBorder="1" applyAlignment="1">
      <alignment horizontal="center" vertical="center" wrapText="1"/>
    </xf>
    <xf numFmtId="0" fontId="28" fillId="3" borderId="10" xfId="0" applyFont="1" applyFill="1" applyBorder="1" applyAlignment="1">
      <alignment vertical="center" wrapText="1"/>
    </xf>
    <xf numFmtId="164" fontId="28" fillId="3" borderId="7" xfId="0" applyNumberFormat="1" applyFont="1" applyFill="1" applyBorder="1" applyAlignment="1">
      <alignment horizontal="center" vertical="center" wrapText="1"/>
    </xf>
    <xf numFmtId="0" fontId="0" fillId="3" borderId="7" xfId="0" applyFill="1" applyBorder="1" applyAlignment="1">
      <alignment horizontal="justify" vertical="center" wrapText="1"/>
    </xf>
    <xf numFmtId="164" fontId="0" fillId="3" borderId="7" xfId="0" applyNumberFormat="1" applyFill="1" applyBorder="1" applyAlignment="1">
      <alignment horizontal="center" vertical="center" wrapText="1"/>
    </xf>
    <xf numFmtId="0" fontId="32" fillId="3" borderId="7" xfId="0" applyFont="1" applyFill="1" applyBorder="1" applyAlignment="1">
      <alignment horizontal="justify" vertical="center" wrapText="1"/>
    </xf>
    <xf numFmtId="0" fontId="42" fillId="3" borderId="7" xfId="0" applyFont="1" applyFill="1" applyBorder="1" applyAlignment="1">
      <alignment horizontal="center" vertical="center" wrapText="1"/>
    </xf>
    <xf numFmtId="0" fontId="32" fillId="3" borderId="7" xfId="0" applyFont="1" applyFill="1" applyBorder="1" applyAlignment="1">
      <alignment horizontal="left" wrapText="1"/>
    </xf>
    <xf numFmtId="14" fontId="32" fillId="3" borderId="7" xfId="0" applyNumberFormat="1" applyFont="1" applyFill="1" applyBorder="1" applyAlignment="1">
      <alignment horizontal="left" wrapText="1"/>
    </xf>
    <xf numFmtId="0" fontId="28" fillId="3" borderId="7" xfId="0" applyFont="1" applyFill="1" applyBorder="1" applyAlignment="1">
      <alignment horizontal="left" wrapText="1"/>
    </xf>
    <xf numFmtId="43" fontId="28" fillId="3" borderId="7" xfId="3" applyFont="1" applyFill="1" applyBorder="1" applyAlignment="1">
      <alignment horizontal="left" wrapText="1"/>
    </xf>
    <xf numFmtId="43" fontId="0" fillId="3" borderId="0" xfId="3" applyFont="1" applyFill="1" applyAlignment="1">
      <alignment horizontal="left"/>
    </xf>
    <xf numFmtId="43" fontId="28" fillId="0" borderId="7" xfId="3" applyFont="1" applyFill="1" applyBorder="1" applyAlignment="1">
      <alignment horizontal="left" wrapText="1"/>
    </xf>
    <xf numFmtId="43" fontId="36" fillId="3" borderId="7" xfId="3" applyFont="1" applyFill="1" applyBorder="1" applyAlignment="1">
      <alignment horizontal="left" wrapText="1"/>
    </xf>
    <xf numFmtId="0" fontId="42" fillId="3" borderId="7" xfId="0" applyFont="1" applyFill="1" applyBorder="1" applyAlignment="1">
      <alignment horizontal="left" wrapText="1"/>
    </xf>
    <xf numFmtId="43" fontId="0" fillId="0" borderId="7" xfId="3" applyFont="1" applyBorder="1" applyAlignment="1">
      <alignment horizontal="left" wrapText="1"/>
    </xf>
    <xf numFmtId="0" fontId="0" fillId="3" borderId="0" xfId="0" applyFill="1" applyAlignment="1">
      <alignment horizontal="right"/>
    </xf>
    <xf numFmtId="0" fontId="43" fillId="3" borderId="0" xfId="0" applyFont="1" applyFill="1"/>
    <xf numFmtId="0" fontId="33" fillId="3" borderId="7" xfId="0" applyFont="1" applyFill="1" applyBorder="1" applyAlignment="1">
      <alignment horizontal="center" vertical="center"/>
    </xf>
    <xf numFmtId="0" fontId="0" fillId="3" borderId="7" xfId="0" applyFill="1" applyBorder="1" applyAlignment="1">
      <alignment horizontal="center" vertical="center"/>
    </xf>
    <xf numFmtId="0" fontId="33" fillId="3" borderId="7" xfId="0" applyFont="1" applyFill="1" applyBorder="1" applyAlignment="1">
      <alignment vertical="center"/>
    </xf>
    <xf numFmtId="164" fontId="28" fillId="3" borderId="12" xfId="3" applyNumberFormat="1" applyFont="1" applyFill="1" applyBorder="1" applyAlignment="1">
      <alignment horizontal="center" vertical="center" wrapText="1"/>
    </xf>
    <xf numFmtId="0" fontId="0" fillId="3" borderId="7" xfId="0" applyFill="1" applyBorder="1" applyAlignment="1">
      <alignment vertical="center"/>
    </xf>
    <xf numFmtId="0" fontId="43" fillId="3" borderId="0" xfId="0" applyFont="1" applyFill="1" applyAlignment="1">
      <alignment horizontal="right"/>
    </xf>
    <xf numFmtId="14" fontId="34" fillId="4" borderId="23" xfId="5" applyNumberFormat="1" applyFont="1" applyFill="1" applyBorder="1" applyAlignment="1">
      <alignment horizontal="center"/>
    </xf>
    <xf numFmtId="0" fontId="34" fillId="4" borderId="23" xfId="5" applyFont="1" applyFill="1" applyBorder="1" applyAlignment="1">
      <alignment horizontal="center"/>
    </xf>
    <xf numFmtId="0" fontId="34" fillId="4" borderId="19" xfId="5" applyFont="1" applyFill="1" applyBorder="1" applyAlignment="1">
      <alignment horizontal="center"/>
    </xf>
    <xf numFmtId="0" fontId="42" fillId="5" borderId="10" xfId="6" applyFont="1" applyFill="1" applyBorder="1">
      <alignment vertical="center"/>
    </xf>
    <xf numFmtId="0" fontId="42" fillId="5" borderId="7" xfId="6" applyFont="1" applyFill="1" applyBorder="1">
      <alignment vertical="center"/>
    </xf>
    <xf numFmtId="0" fontId="42" fillId="5" borderId="7" xfId="6" applyFont="1" applyFill="1" applyBorder="1" applyAlignment="1">
      <alignment horizontal="center" vertical="center"/>
    </xf>
    <xf numFmtId="0" fontId="5" fillId="2" borderId="0" xfId="0" applyFont="1" applyFill="1"/>
    <xf numFmtId="0" fontId="42" fillId="5" borderId="24" xfId="6" applyFont="1" applyFill="1" applyBorder="1">
      <alignment vertical="center"/>
    </xf>
    <xf numFmtId="0" fontId="42" fillId="5" borderId="9" xfId="6" applyFont="1" applyFill="1" applyBorder="1">
      <alignment vertical="center"/>
    </xf>
    <xf numFmtId="0" fontId="42" fillId="5" borderId="20" xfId="6" applyFont="1" applyFill="1" applyBorder="1">
      <alignment vertical="center"/>
    </xf>
    <xf numFmtId="0" fontId="33" fillId="6" borderId="23" xfId="8" applyFont="1" applyFill="1" applyBorder="1" applyAlignment="1">
      <alignment horizontal="right" vertical="center"/>
    </xf>
    <xf numFmtId="0" fontId="33" fillId="6" borderId="6" xfId="8" applyFont="1" applyFill="1" applyBorder="1" applyAlignment="1">
      <alignment vertical="center"/>
    </xf>
    <xf numFmtId="3" fontId="1" fillId="0" borderId="10" xfId="8" applyNumberFormat="1" applyFont="1" applyBorder="1" applyAlignment="1">
      <alignment horizontal="center"/>
    </xf>
    <xf numFmtId="3" fontId="1" fillId="0" borderId="19" xfId="8" applyNumberFormat="1" applyFont="1" applyBorder="1" applyAlignment="1">
      <alignment horizontal="center"/>
    </xf>
    <xf numFmtId="0" fontId="42" fillId="5" borderId="21" xfId="6" applyFont="1" applyFill="1" applyBorder="1">
      <alignment vertical="center"/>
    </xf>
    <xf numFmtId="0" fontId="42" fillId="5" borderId="17" xfId="6" applyFont="1" applyFill="1" applyBorder="1">
      <alignment vertical="center"/>
    </xf>
    <xf numFmtId="0" fontId="42" fillId="5" borderId="18" xfId="6" applyFont="1" applyFill="1" applyBorder="1">
      <alignment vertical="center"/>
    </xf>
    <xf numFmtId="0" fontId="33" fillId="6" borderId="10" xfId="8" applyFont="1" applyFill="1" applyBorder="1" applyAlignment="1">
      <alignment horizontal="right" vertical="center"/>
    </xf>
    <xf numFmtId="0" fontId="33" fillId="6" borderId="12" xfId="8" applyFont="1" applyFill="1" applyBorder="1" applyAlignment="1">
      <alignment vertical="center"/>
    </xf>
    <xf numFmtId="3" fontId="1" fillId="9" borderId="10" xfId="8" applyNumberFormat="1" applyFont="1" applyFill="1" applyBorder="1" applyAlignment="1">
      <alignment horizontal="center"/>
    </xf>
    <xf numFmtId="3" fontId="1" fillId="9" borderId="7" xfId="8" applyNumberFormat="1" applyFont="1" applyFill="1" applyBorder="1" applyAlignment="1">
      <alignment horizontal="center"/>
    </xf>
    <xf numFmtId="0" fontId="1" fillId="3" borderId="10" xfId="8" applyFont="1" applyFill="1" applyBorder="1" applyAlignment="1">
      <alignment horizontal="right" vertical="center"/>
    </xf>
    <xf numFmtId="0" fontId="44" fillId="3" borderId="12" xfId="8" applyFont="1" applyFill="1" applyBorder="1" applyAlignment="1">
      <alignment vertical="center"/>
    </xf>
    <xf numFmtId="3" fontId="1" fillId="3" borderId="10" xfId="8" applyNumberFormat="1" applyFont="1" applyFill="1" applyBorder="1" applyAlignment="1">
      <alignment horizontal="center"/>
    </xf>
    <xf numFmtId="3" fontId="1" fillId="3" borderId="7" xfId="8" applyNumberFormat="1" applyFont="1" applyFill="1" applyBorder="1" applyAlignment="1">
      <alignment horizontal="center"/>
    </xf>
    <xf numFmtId="0" fontId="33" fillId="6" borderId="21" xfId="8" applyFont="1" applyFill="1" applyBorder="1" applyAlignment="1">
      <alignment horizontal="right" vertical="center"/>
    </xf>
    <xf numFmtId="0" fontId="33" fillId="9" borderId="17" xfId="8" applyFont="1" applyFill="1" applyBorder="1" applyAlignment="1">
      <alignment vertical="center"/>
    </xf>
    <xf numFmtId="0" fontId="44" fillId="3" borderId="12" xfId="8" applyFont="1" applyFill="1" applyBorder="1" applyAlignment="1">
      <alignment vertical="center" wrapText="1"/>
    </xf>
    <xf numFmtId="3" fontId="1" fillId="0" borderId="7" xfId="8" applyNumberFormat="1" applyFont="1" applyBorder="1" applyAlignment="1">
      <alignment horizontal="center"/>
    </xf>
    <xf numFmtId="0" fontId="33" fillId="9" borderId="12" xfId="8" applyFont="1" applyFill="1" applyBorder="1" applyAlignment="1">
      <alignment vertical="center"/>
    </xf>
    <xf numFmtId="3" fontId="1" fillId="9" borderId="21" xfId="8" applyNumberFormat="1" applyFont="1" applyFill="1" applyBorder="1" applyAlignment="1">
      <alignment horizontal="center"/>
    </xf>
    <xf numFmtId="0" fontId="33" fillId="9" borderId="6" xfId="8" applyFont="1" applyFill="1" applyBorder="1" applyAlignment="1">
      <alignment vertical="center"/>
    </xf>
    <xf numFmtId="0" fontId="42" fillId="5" borderId="12" xfId="6" applyFont="1" applyFill="1" applyBorder="1">
      <alignment vertical="center"/>
    </xf>
    <xf numFmtId="0" fontId="33" fillId="6" borderId="17" xfId="8" applyFont="1" applyFill="1" applyBorder="1" applyAlignment="1">
      <alignment vertical="center" wrapText="1"/>
    </xf>
    <xf numFmtId="0" fontId="1" fillId="9" borderId="18" xfId="8" applyFont="1" applyFill="1" applyBorder="1" applyAlignment="1">
      <alignment horizontal="center"/>
    </xf>
    <xf numFmtId="0" fontId="1" fillId="9" borderId="7" xfId="8" applyFont="1" applyFill="1" applyBorder="1" applyAlignment="1">
      <alignment horizontal="center"/>
    </xf>
    <xf numFmtId="0" fontId="33" fillId="6" borderId="17" xfId="8" applyFont="1" applyFill="1" applyBorder="1" applyAlignment="1">
      <alignment vertical="center"/>
    </xf>
    <xf numFmtId="0" fontId="43" fillId="3" borderId="10" xfId="8" applyFont="1" applyFill="1" applyBorder="1" applyAlignment="1">
      <alignment horizontal="right" vertical="center"/>
    </xf>
    <xf numFmtId="0" fontId="43" fillId="3" borderId="12" xfId="8" applyFont="1" applyFill="1" applyBorder="1" applyAlignment="1">
      <alignment vertical="center"/>
    </xf>
    <xf numFmtId="0" fontId="43" fillId="3" borderId="21" xfId="8" applyFont="1" applyFill="1" applyBorder="1" applyAlignment="1">
      <alignment horizontal="right" vertical="center"/>
    </xf>
    <xf numFmtId="0" fontId="43" fillId="3" borderId="17" xfId="8" applyFont="1" applyFill="1" applyBorder="1" applyAlignment="1">
      <alignment vertical="center"/>
    </xf>
    <xf numFmtId="0" fontId="1" fillId="3" borderId="23" xfId="8" applyFont="1" applyFill="1" applyBorder="1" applyAlignment="1">
      <alignment horizontal="right"/>
    </xf>
    <xf numFmtId="0" fontId="1" fillId="3" borderId="0" xfId="8" applyFont="1" applyFill="1"/>
    <xf numFmtId="3" fontId="33" fillId="9" borderId="7" xfId="8" applyNumberFormat="1" applyFont="1" applyFill="1" applyBorder="1" applyAlignment="1">
      <alignment horizontal="center"/>
    </xf>
    <xf numFmtId="9" fontId="33" fillId="9" borderId="7" xfId="9" applyFont="1" applyFill="1" applyBorder="1" applyAlignment="1">
      <alignment horizontal="center"/>
    </xf>
    <xf numFmtId="3" fontId="28" fillId="10" borderId="7" xfId="0" applyNumberFormat="1" applyFont="1" applyFill="1" applyBorder="1" applyAlignment="1">
      <alignment horizontal="center" vertical="center" wrapText="1"/>
    </xf>
    <xf numFmtId="164" fontId="28" fillId="10" borderId="7" xfId="0" applyNumberFormat="1" applyFont="1" applyFill="1" applyBorder="1" applyAlignment="1">
      <alignment horizontal="center" vertical="center" wrapText="1"/>
    </xf>
    <xf numFmtId="3" fontId="0" fillId="10" borderId="7" xfId="0" applyNumberFormat="1" applyFill="1" applyBorder="1" applyAlignment="1">
      <alignment horizontal="center" vertical="center" wrapText="1"/>
    </xf>
    <xf numFmtId="164" fontId="0" fillId="10" borderId="7" xfId="0" applyNumberFormat="1" applyFill="1" applyBorder="1" applyAlignment="1">
      <alignment horizontal="center" vertical="center" wrapText="1"/>
    </xf>
    <xf numFmtId="164" fontId="28" fillId="10" borderId="7" xfId="3" applyNumberFormat="1" applyFont="1" applyFill="1" applyBorder="1" applyAlignment="1">
      <alignment horizontal="center" vertical="center" wrapText="1"/>
    </xf>
    <xf numFmtId="9" fontId="28" fillId="10" borderId="7" xfId="0" applyNumberFormat="1" applyFont="1" applyFill="1" applyBorder="1" applyAlignment="1">
      <alignment horizontal="center" vertical="center" wrapText="1"/>
    </xf>
    <xf numFmtId="43" fontId="0" fillId="3" borderId="0" xfId="0" applyNumberFormat="1" applyFill="1"/>
    <xf numFmtId="168" fontId="0" fillId="3" borderId="0" xfId="0" applyNumberFormat="1" applyFill="1"/>
    <xf numFmtId="165" fontId="32" fillId="3" borderId="7" xfId="4" applyNumberFormat="1" applyFont="1" applyFill="1" applyBorder="1" applyAlignment="1">
      <alignment horizontal="center" vertical="center" wrapText="1"/>
    </xf>
    <xf numFmtId="10" fontId="28" fillId="0" borderId="7" xfId="0" applyNumberFormat="1" applyFont="1" applyBorder="1" applyAlignment="1">
      <alignment horizontal="center" vertical="center" wrapText="1"/>
    </xf>
    <xf numFmtId="164" fontId="28" fillId="3" borderId="7" xfId="0" applyNumberFormat="1" applyFont="1" applyFill="1" applyBorder="1" applyAlignment="1">
      <alignment horizontal="right" vertical="center" wrapText="1"/>
    </xf>
    <xf numFmtId="164" fontId="0" fillId="3" borderId="7" xfId="3" applyNumberFormat="1" applyFont="1" applyFill="1" applyBorder="1" applyAlignment="1">
      <alignment horizontal="center" wrapText="1"/>
    </xf>
    <xf numFmtId="164" fontId="0" fillId="0" borderId="7" xfId="3" applyNumberFormat="1" applyFont="1" applyBorder="1" applyAlignment="1">
      <alignment horizontal="center" wrapText="1"/>
    </xf>
    <xf numFmtId="165" fontId="0" fillId="3" borderId="0" xfId="4" applyNumberFormat="1" applyFont="1" applyFill="1" applyAlignment="1">
      <alignment horizontal="center" vertical="center"/>
    </xf>
    <xf numFmtId="10" fontId="32" fillId="0" borderId="7" xfId="4" applyNumberFormat="1" applyFont="1" applyFill="1" applyBorder="1" applyAlignment="1">
      <alignment horizontal="center" vertical="center" wrapText="1"/>
    </xf>
    <xf numFmtId="165" fontId="32" fillId="0" borderId="7" xfId="4" applyNumberFormat="1" applyFont="1" applyFill="1" applyBorder="1" applyAlignment="1">
      <alignment horizontal="center" vertical="center" wrapText="1"/>
    </xf>
    <xf numFmtId="14" fontId="48" fillId="4" borderId="23" xfId="5" applyNumberFormat="1" applyFont="1" applyFill="1" applyBorder="1" applyAlignment="1">
      <alignment horizontal="center"/>
    </xf>
    <xf numFmtId="0" fontId="48" fillId="4" borderId="23" xfId="5" applyFont="1" applyFill="1" applyBorder="1" applyAlignment="1">
      <alignment horizontal="center"/>
    </xf>
    <xf numFmtId="0" fontId="48" fillId="4" borderId="19" xfId="5" applyFont="1" applyFill="1" applyBorder="1" applyAlignment="1">
      <alignment horizontal="center"/>
    </xf>
    <xf numFmtId="0" fontId="49" fillId="5" borderId="24" xfId="6" applyFont="1" applyFill="1" applyBorder="1">
      <alignment vertical="center"/>
    </xf>
    <xf numFmtId="0" fontId="49" fillId="5" borderId="9" xfId="6" applyFont="1" applyFill="1" applyBorder="1">
      <alignment vertical="center"/>
    </xf>
    <xf numFmtId="0" fontId="49" fillId="5" borderId="20" xfId="6" applyFont="1" applyFill="1" applyBorder="1">
      <alignment vertical="center"/>
    </xf>
    <xf numFmtId="0" fontId="50" fillId="6" borderId="23" xfId="8" applyFont="1" applyFill="1" applyBorder="1" applyAlignment="1">
      <alignment horizontal="right" vertical="center"/>
    </xf>
    <xf numFmtId="0" fontId="50" fillId="6" borderId="6" xfId="8" applyFont="1" applyFill="1" applyBorder="1" applyAlignment="1">
      <alignment vertical="center"/>
    </xf>
    <xf numFmtId="3" fontId="35" fillId="0" borderId="10" xfId="8" applyNumberFormat="1" applyFont="1" applyBorder="1" applyAlignment="1">
      <alignment horizontal="center"/>
    </xf>
    <xf numFmtId="3" fontId="35" fillId="0" borderId="19" xfId="8" applyNumberFormat="1" applyFont="1" applyBorder="1" applyAlignment="1">
      <alignment horizontal="center"/>
    </xf>
    <xf numFmtId="0" fontId="49" fillId="5" borderId="21" xfId="6" applyFont="1" applyFill="1" applyBorder="1">
      <alignment vertical="center"/>
    </xf>
    <xf numFmtId="0" fontId="49" fillId="5" borderId="17" xfId="6" applyFont="1" applyFill="1" applyBorder="1">
      <alignment vertical="center"/>
    </xf>
    <xf numFmtId="0" fontId="49" fillId="5" borderId="18" xfId="6" applyFont="1" applyFill="1" applyBorder="1">
      <alignment vertical="center"/>
    </xf>
    <xf numFmtId="0" fontId="50" fillId="6" borderId="10" xfId="8" applyFont="1" applyFill="1" applyBorder="1" applyAlignment="1">
      <alignment horizontal="right" vertical="center"/>
    </xf>
    <xf numFmtId="0" fontId="50" fillId="6" borderId="12" xfId="8" applyFont="1" applyFill="1" applyBorder="1" applyAlignment="1">
      <alignment vertical="center"/>
    </xf>
    <xf numFmtId="3" fontId="35" fillId="9" borderId="10" xfId="8" applyNumberFormat="1" applyFont="1" applyFill="1" applyBorder="1" applyAlignment="1">
      <alignment horizontal="center"/>
    </xf>
    <xf numFmtId="3" fontId="35" fillId="9" borderId="7" xfId="8" applyNumberFormat="1" applyFont="1" applyFill="1" applyBorder="1" applyAlignment="1">
      <alignment horizontal="center"/>
    </xf>
    <xf numFmtId="0" fontId="35" fillId="3" borderId="10" xfId="8" applyFont="1" applyFill="1" applyBorder="1" applyAlignment="1">
      <alignment horizontal="right" vertical="center"/>
    </xf>
    <xf numFmtId="0" fontId="51" fillId="3" borderId="12" xfId="8" applyFont="1" applyFill="1" applyBorder="1" applyAlignment="1">
      <alignment vertical="center"/>
    </xf>
    <xf numFmtId="3" fontId="35" fillId="3" borderId="10" xfId="8" applyNumberFormat="1" applyFont="1" applyFill="1" applyBorder="1" applyAlignment="1">
      <alignment horizontal="center"/>
    </xf>
    <xf numFmtId="3" fontId="35" fillId="3" borderId="7" xfId="8" applyNumberFormat="1" applyFont="1" applyFill="1" applyBorder="1" applyAlignment="1">
      <alignment horizontal="center"/>
    </xf>
    <xf numFmtId="0" fontId="50" fillId="6" borderId="21" xfId="8" applyFont="1" applyFill="1" applyBorder="1" applyAlignment="1">
      <alignment horizontal="right" vertical="center"/>
    </xf>
    <xf numFmtId="0" fontId="50" fillId="9" borderId="17" xfId="8" applyFont="1" applyFill="1" applyBorder="1" applyAlignment="1">
      <alignment vertical="center"/>
    </xf>
    <xf numFmtId="0" fontId="51" fillId="3" borderId="12" xfId="8" applyFont="1" applyFill="1" applyBorder="1" applyAlignment="1">
      <alignment vertical="center" wrapText="1"/>
    </xf>
    <xf numFmtId="3" fontId="35" fillId="0" borderId="7" xfId="8" applyNumberFormat="1" applyFont="1" applyBorder="1" applyAlignment="1">
      <alignment horizontal="center"/>
    </xf>
    <xf numFmtId="0" fontId="50" fillId="9" borderId="12" xfId="8" applyFont="1" applyFill="1" applyBorder="1" applyAlignment="1">
      <alignment vertical="center"/>
    </xf>
    <xf numFmtId="3" fontId="35" fillId="9" borderId="21" xfId="8" applyNumberFormat="1" applyFont="1" applyFill="1" applyBorder="1" applyAlignment="1">
      <alignment horizontal="center"/>
    </xf>
    <xf numFmtId="0" fontId="50" fillId="9" borderId="6" xfId="8" applyFont="1" applyFill="1" applyBorder="1" applyAlignment="1">
      <alignment vertical="center"/>
    </xf>
    <xf numFmtId="0" fontId="49" fillId="5" borderId="10" xfId="6" applyFont="1" applyFill="1" applyBorder="1">
      <alignment vertical="center"/>
    </xf>
    <xf numFmtId="0" fontId="49" fillId="5" borderId="12" xfId="6" applyFont="1" applyFill="1" applyBorder="1">
      <alignment vertical="center"/>
    </xf>
    <xf numFmtId="0" fontId="49" fillId="5" borderId="7" xfId="6" applyFont="1" applyFill="1" applyBorder="1">
      <alignment vertical="center"/>
    </xf>
    <xf numFmtId="0" fontId="49" fillId="5" borderId="7" xfId="6" applyFont="1" applyFill="1" applyBorder="1" applyAlignment="1">
      <alignment horizontal="center" vertical="center"/>
    </xf>
    <xf numFmtId="0" fontId="50" fillId="6" borderId="17" xfId="8" applyFont="1" applyFill="1" applyBorder="1" applyAlignment="1">
      <alignment vertical="center" wrapText="1"/>
    </xf>
    <xf numFmtId="0" fontId="35" fillId="9" borderId="18" xfId="8" applyFont="1" applyFill="1" applyBorder="1" applyAlignment="1">
      <alignment horizontal="center"/>
    </xf>
    <xf numFmtId="0" fontId="35" fillId="9" borderId="7" xfId="8" applyFont="1" applyFill="1" applyBorder="1" applyAlignment="1">
      <alignment horizontal="center"/>
    </xf>
    <xf numFmtId="0" fontId="50" fillId="6" borderId="17" xfId="8" applyFont="1" applyFill="1" applyBorder="1" applyAlignment="1">
      <alignment vertical="center"/>
    </xf>
    <xf numFmtId="0" fontId="52" fillId="3" borderId="10" xfId="8" applyFont="1" applyFill="1" applyBorder="1" applyAlignment="1">
      <alignment horizontal="right" vertical="center"/>
    </xf>
    <xf numFmtId="0" fontId="52" fillId="3" borderId="12" xfId="8" applyFont="1" applyFill="1" applyBorder="1" applyAlignment="1">
      <alignment vertical="center"/>
    </xf>
    <xf numFmtId="0" fontId="52" fillId="3" borderId="21" xfId="8" applyFont="1" applyFill="1" applyBorder="1" applyAlignment="1">
      <alignment horizontal="right" vertical="center"/>
    </xf>
    <xf numFmtId="0" fontId="52" fillId="3" borderId="17" xfId="8" applyFont="1" applyFill="1" applyBorder="1" applyAlignment="1">
      <alignment vertical="center"/>
    </xf>
    <xf numFmtId="0" fontId="35" fillId="3" borderId="23" xfId="8" applyFont="1" applyFill="1" applyBorder="1" applyAlignment="1">
      <alignment horizontal="right"/>
    </xf>
    <xf numFmtId="3" fontId="50" fillId="9" borderId="7" xfId="8" applyNumberFormat="1" applyFont="1" applyFill="1" applyBorder="1" applyAlignment="1">
      <alignment horizontal="center"/>
    </xf>
    <xf numFmtId="9" fontId="50" fillId="9" borderId="7" xfId="9" applyFont="1" applyFill="1" applyBorder="1" applyAlignment="1">
      <alignment horizont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2" fillId="3" borderId="10" xfId="0" applyFont="1" applyFill="1" applyBorder="1" applyAlignment="1">
      <alignment horizontal="left" vertical="center" wrapText="1"/>
    </xf>
    <xf numFmtId="0" fontId="42" fillId="3" borderId="11" xfId="0" applyFont="1" applyFill="1" applyBorder="1" applyAlignment="1">
      <alignment horizontal="left" vertical="center" wrapText="1"/>
    </xf>
    <xf numFmtId="0" fontId="42" fillId="3" borderId="12" xfId="0" applyFont="1" applyFill="1" applyBorder="1" applyAlignment="1">
      <alignment horizontal="left" vertical="center" wrapText="1"/>
    </xf>
    <xf numFmtId="0" fontId="41" fillId="3" borderId="10" xfId="0" applyFont="1" applyFill="1" applyBorder="1" applyAlignment="1">
      <alignment horizontal="left" vertical="center" wrapText="1"/>
    </xf>
    <xf numFmtId="0" fontId="41" fillId="3" borderId="11" xfId="0" applyFont="1" applyFill="1" applyBorder="1" applyAlignment="1">
      <alignment horizontal="left" vertical="center" wrapText="1"/>
    </xf>
    <xf numFmtId="0" fontId="41" fillId="3" borderId="12" xfId="0" applyFont="1" applyFill="1" applyBorder="1" applyAlignment="1">
      <alignment horizontal="left" vertical="center" wrapText="1"/>
    </xf>
    <xf numFmtId="0" fontId="0" fillId="3" borderId="0" xfId="0" applyFill="1" applyAlignment="1">
      <alignment horizontal="right" wrapText="1"/>
    </xf>
    <xf numFmtId="0" fontId="0" fillId="3" borderId="6" xfId="0" applyFill="1" applyBorder="1" applyAlignment="1">
      <alignment horizontal="right" wrapText="1"/>
    </xf>
    <xf numFmtId="0" fontId="0" fillId="3" borderId="8" xfId="0" applyFill="1" applyBorder="1" applyAlignment="1">
      <alignment horizontal="right" wrapText="1"/>
    </xf>
    <xf numFmtId="0" fontId="0" fillId="3" borderId="9" xfId="0" applyFill="1" applyBorder="1" applyAlignment="1">
      <alignment horizontal="right" wrapText="1"/>
    </xf>
    <xf numFmtId="0" fontId="33" fillId="3" borderId="10" xfId="0" applyFont="1" applyFill="1" applyBorder="1" applyAlignment="1">
      <alignment horizontal="left" vertical="center" wrapText="1"/>
    </xf>
    <xf numFmtId="0" fontId="33" fillId="3" borderId="11" xfId="0" applyFont="1" applyFill="1" applyBorder="1" applyAlignment="1">
      <alignment horizontal="left" vertical="center" wrapText="1"/>
    </xf>
    <xf numFmtId="0" fontId="33" fillId="3" borderId="12" xfId="0" applyFont="1" applyFill="1" applyBorder="1" applyAlignment="1">
      <alignment horizontal="left" vertical="center" wrapText="1"/>
    </xf>
    <xf numFmtId="0" fontId="32" fillId="3" borderId="7" xfId="0" applyFont="1" applyFill="1" applyBorder="1" applyAlignment="1">
      <alignment horizontal="left" wrapText="1"/>
    </xf>
    <xf numFmtId="0" fontId="45" fillId="2" borderId="0" xfId="0" applyFont="1" applyFill="1" applyAlignment="1">
      <alignment horizontal="left" vertical="center" wrapText="1"/>
    </xf>
    <xf numFmtId="0" fontId="46" fillId="3" borderId="0" xfId="8" applyFont="1" applyFill="1" applyAlignment="1"/>
    <xf numFmtId="0" fontId="47" fillId="4" borderId="21" xfId="5" applyFont="1" applyFill="1" applyBorder="1" applyAlignment="1">
      <alignment horizontal="left"/>
    </xf>
    <xf numFmtId="0" fontId="47" fillId="4" borderId="17" xfId="5" applyFont="1" applyFill="1" applyBorder="1" applyAlignment="1">
      <alignment horizontal="left"/>
    </xf>
    <xf numFmtId="0" fontId="47" fillId="4" borderId="21" xfId="5" applyFont="1" applyFill="1" applyBorder="1" applyAlignment="1">
      <alignment horizontal="center" vertical="center"/>
    </xf>
    <xf numFmtId="0" fontId="47" fillId="4" borderId="22" xfId="5" applyFont="1" applyFill="1" applyBorder="1" applyAlignment="1">
      <alignment horizontal="center" vertical="center"/>
    </xf>
    <xf numFmtId="0" fontId="47" fillId="4" borderId="17" xfId="5" applyFont="1" applyFill="1" applyBorder="1" applyAlignment="1">
      <alignment horizontal="center" vertical="center"/>
    </xf>
    <xf numFmtId="0" fontId="47" fillId="4" borderId="24" xfId="5" applyFont="1" applyFill="1" applyBorder="1" applyAlignment="1">
      <alignment horizontal="center" vertical="center"/>
    </xf>
    <xf numFmtId="0" fontId="47" fillId="4" borderId="8" xfId="5" applyFont="1" applyFill="1" applyBorder="1" applyAlignment="1">
      <alignment horizontal="center" vertical="center"/>
    </xf>
    <xf numFmtId="0" fontId="47" fillId="4" borderId="9" xfId="5" applyFont="1" applyFill="1" applyBorder="1" applyAlignment="1">
      <alignment horizontal="center" vertical="center"/>
    </xf>
    <xf numFmtId="0" fontId="47" fillId="4" borderId="23" xfId="5" applyFont="1" applyFill="1" applyBorder="1" applyAlignment="1">
      <alignment horizontal="left"/>
    </xf>
    <xf numFmtId="0" fontId="47" fillId="4" borderId="6" xfId="5" applyFont="1" applyFill="1" applyBorder="1" applyAlignment="1">
      <alignment horizontal="left"/>
    </xf>
    <xf numFmtId="0" fontId="39" fillId="3" borderId="22" xfId="8" applyFont="1" applyFill="1" applyBorder="1" applyAlignment="1">
      <alignment horizontal="left"/>
    </xf>
    <xf numFmtId="3" fontId="39" fillId="8" borderId="10" xfId="7" applyFont="1" applyFill="1" applyBorder="1" applyAlignment="1">
      <alignment horizontal="center" vertical="center"/>
      <protection locked="0"/>
    </xf>
    <xf numFmtId="3" fontId="39" fillId="8" borderId="11" xfId="7" applyFont="1" applyFill="1" applyBorder="1" applyAlignment="1">
      <alignment horizontal="center" vertical="center"/>
      <protection locked="0"/>
    </xf>
    <xf numFmtId="3" fontId="39" fillId="8" borderId="12" xfId="7" applyFont="1" applyFill="1" applyBorder="1" applyAlignment="1">
      <alignment horizontal="center" vertical="center"/>
      <protection locked="0"/>
    </xf>
    <xf numFmtId="0" fontId="47" fillId="4" borderId="10" xfId="5" applyFont="1" applyFill="1" applyBorder="1" applyAlignment="1">
      <alignment horizontal="center" vertical="center"/>
    </xf>
    <xf numFmtId="0" fontId="47" fillId="4" borderId="11" xfId="5" applyFont="1" applyFill="1" applyBorder="1" applyAlignment="1">
      <alignment horizontal="center" vertical="center"/>
    </xf>
    <xf numFmtId="0" fontId="47" fillId="4" borderId="12" xfId="5" applyFont="1" applyFill="1" applyBorder="1" applyAlignment="1">
      <alignment horizontal="center" vertical="center"/>
    </xf>
    <xf numFmtId="0" fontId="49" fillId="5" borderId="10" xfId="6" applyFont="1" applyFill="1" applyBorder="1" applyAlignment="1">
      <alignment horizontal="center" vertical="center"/>
    </xf>
    <xf numFmtId="0" fontId="49" fillId="5" borderId="11" xfId="6" applyFont="1" applyFill="1" applyBorder="1" applyAlignment="1">
      <alignment horizontal="center" vertical="center"/>
    </xf>
    <xf numFmtId="0" fontId="49" fillId="5" borderId="12" xfId="6" applyFont="1" applyFill="1" applyBorder="1" applyAlignment="1">
      <alignment horizontal="center" vertical="center"/>
    </xf>
    <xf numFmtId="0" fontId="32" fillId="3" borderId="10"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27" fillId="2" borderId="0" xfId="0" applyFont="1" applyFill="1" applyAlignment="1">
      <alignment horizontal="left" vertical="top" wrapText="1"/>
    </xf>
    <xf numFmtId="0" fontId="32" fillId="3" borderId="0" xfId="0" applyFont="1" applyFill="1" applyAlignment="1">
      <alignment horizontal="center" vertical="center" wrapText="1"/>
    </xf>
    <xf numFmtId="0" fontId="32" fillId="3" borderId="6"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2" fillId="3" borderId="7" xfId="0" applyFont="1" applyFill="1" applyBorder="1" applyAlignment="1">
      <alignment horizontal="center" vertical="center" wrapText="1"/>
    </xf>
    <xf numFmtId="3" fontId="28" fillId="8" borderId="10" xfId="7" applyFont="1" applyFill="1" applyBorder="1" applyAlignment="1">
      <alignment horizontal="center" vertical="center"/>
      <protection locked="0"/>
    </xf>
    <xf numFmtId="3" fontId="28" fillId="8" borderId="11" xfId="7" applyFont="1" applyFill="1" applyBorder="1" applyAlignment="1">
      <alignment horizontal="center" vertical="center"/>
      <protection locked="0"/>
    </xf>
    <xf numFmtId="3" fontId="28" fillId="8" borderId="12" xfId="7" applyFont="1" applyFill="1" applyBorder="1" applyAlignment="1">
      <alignment horizontal="center" vertical="center"/>
      <protection locked="0"/>
    </xf>
    <xf numFmtId="0" fontId="34" fillId="4" borderId="21" xfId="5" applyFont="1" applyFill="1" applyBorder="1" applyAlignment="1">
      <alignment horizontal="left"/>
    </xf>
    <xf numFmtId="0" fontId="34" fillId="4" borderId="17" xfId="5" applyFont="1" applyFill="1" applyBorder="1" applyAlignment="1">
      <alignment horizontal="left"/>
    </xf>
    <xf numFmtId="0" fontId="34" fillId="4" borderId="21" xfId="5" applyFont="1" applyFill="1" applyBorder="1" applyAlignment="1">
      <alignment horizontal="center" vertical="center"/>
    </xf>
    <xf numFmtId="0" fontId="34" fillId="4" borderId="22" xfId="5" applyFont="1" applyFill="1" applyBorder="1" applyAlignment="1">
      <alignment horizontal="center" vertical="center"/>
    </xf>
    <xf numFmtId="0" fontId="34" fillId="4" borderId="17" xfId="5" applyFont="1" applyFill="1" applyBorder="1" applyAlignment="1">
      <alignment horizontal="center" vertical="center"/>
    </xf>
    <xf numFmtId="0" fontId="34" fillId="4" borderId="24" xfId="5" applyFont="1" applyFill="1" applyBorder="1" applyAlignment="1">
      <alignment horizontal="center" vertical="center"/>
    </xf>
    <xf numFmtId="0" fontId="34" fillId="4" borderId="8" xfId="5" applyFont="1" applyFill="1" applyBorder="1" applyAlignment="1">
      <alignment horizontal="center" vertical="center"/>
    </xf>
    <xf numFmtId="0" fontId="34" fillId="4" borderId="9" xfId="5" applyFont="1" applyFill="1" applyBorder="1" applyAlignment="1">
      <alignment horizontal="center" vertical="center"/>
    </xf>
    <xf numFmtId="0" fontId="34" fillId="4" borderId="23" xfId="5" applyFont="1" applyFill="1" applyBorder="1" applyAlignment="1">
      <alignment horizontal="left"/>
    </xf>
    <xf numFmtId="0" fontId="34" fillId="4" borderId="6" xfId="5" applyFont="1" applyFill="1" applyBorder="1" applyAlignment="1">
      <alignment horizontal="left"/>
    </xf>
    <xf numFmtId="0" fontId="42" fillId="5" borderId="10" xfId="6" applyFont="1" applyFill="1" applyBorder="1" applyAlignment="1">
      <alignment horizontal="center" vertical="center"/>
    </xf>
    <xf numFmtId="0" fontId="42" fillId="5" borderId="11" xfId="6" applyFont="1" applyFill="1" applyBorder="1" applyAlignment="1">
      <alignment horizontal="center" vertical="center"/>
    </xf>
    <xf numFmtId="0" fontId="42" fillId="5" borderId="12" xfId="6" applyFont="1" applyFill="1" applyBorder="1" applyAlignment="1">
      <alignment horizontal="center" vertical="center"/>
    </xf>
    <xf numFmtId="0" fontId="34" fillId="4" borderId="10" xfId="5" applyFont="1" applyFill="1" applyBorder="1" applyAlignment="1">
      <alignment horizontal="center" vertical="center"/>
    </xf>
    <xf numFmtId="0" fontId="34" fillId="4" borderId="11" xfId="5" applyFont="1" applyFill="1" applyBorder="1" applyAlignment="1">
      <alignment horizontal="center" vertical="center"/>
    </xf>
    <xf numFmtId="0" fontId="34" fillId="4" borderId="12" xfId="5" applyFont="1" applyFill="1" applyBorder="1" applyAlignment="1">
      <alignment horizontal="center" vertical="center"/>
    </xf>
  </cellXfs>
  <cellStyles count="10">
    <cellStyle name="=C:\WINNT35\SYSTEM32\COMMAND.COM" xfId="6" xr:uid="{AA70DB9C-EBD1-4971-929E-78CB75BB0E69}"/>
    <cellStyle name="Comma" xfId="3" builtinId="3"/>
    <cellStyle name="Heading 2 2" xfId="5" xr:uid="{6D109F62-ADDC-41A4-AE6F-77E5D9754058}"/>
    <cellStyle name="Hyperlink" xfId="1" builtinId="8"/>
    <cellStyle name="Normal" xfId="0" builtinId="0"/>
    <cellStyle name="Normal 2" xfId="8" xr:uid="{744B2A8C-CF6A-4F4C-8D86-FABC90BB6CB5}"/>
    <cellStyle name="Normal 2 2" xfId="2" xr:uid="{A041AE88-C4B0-4422-BDE0-2DEA7B0E5779}"/>
    <cellStyle name="optionalExposure" xfId="7" xr:uid="{C88EC495-C72C-434F-B332-0D04BC959DCF}"/>
    <cellStyle name="Percent" xfId="4" builtinId="5"/>
    <cellStyle name="Procent 2" xfId="9" xr:uid="{4C806DD1-F8F2-4CFB-8CA3-50B7588576D8}"/>
  </cellStyles>
  <dxfs count="0"/>
  <tableStyles count="0" defaultTableStyle="TableStyleMedium2" defaultPivotStyle="PivotStyleLight16"/>
  <colors>
    <mruColors>
      <color rgb="FF005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Overview of table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Overview of tables'!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Overview of tables'!A1"/></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Overview of table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EU OV1 JR'!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Overview of tables'!A1"/></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5247529</xdr:colOff>
      <xdr:row>5</xdr:row>
      <xdr:rowOff>106572</xdr:rowOff>
    </xdr:to>
    <xdr:pic>
      <xdr:nvPicPr>
        <xdr:cNvPr id="6" name="Billede 5">
          <a:extLst>
            <a:ext uri="{FF2B5EF4-FFF2-40B4-BE49-F238E27FC236}">
              <a16:creationId xmlns:a16="http://schemas.microsoft.com/office/drawing/2014/main" id="{B244B489-F9FE-4B8F-A9BD-3442FB30C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412" y="179294"/>
          <a:ext cx="5743763" cy="820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247453</xdr:colOff>
      <xdr:row>3</xdr:row>
      <xdr:rowOff>73254</xdr:rowOff>
    </xdr:from>
    <xdr:to>
      <xdr:col>13</xdr:col>
      <xdr:colOff>243287</xdr:colOff>
      <xdr:row>8</xdr:row>
      <xdr:rowOff>49196</xdr:rowOff>
    </xdr:to>
    <xdr:pic>
      <xdr:nvPicPr>
        <xdr:cNvPr id="2" name="Billede 1">
          <a:hlinkClick xmlns:r="http://schemas.openxmlformats.org/officeDocument/2006/relationships" r:id="rId1"/>
          <a:extLst>
            <a:ext uri="{FF2B5EF4-FFF2-40B4-BE49-F238E27FC236}">
              <a16:creationId xmlns:a16="http://schemas.microsoft.com/office/drawing/2014/main" id="{6668046E-324D-483B-B775-9827765768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23394" y="711989"/>
          <a:ext cx="1026775" cy="1029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370377</xdr:colOff>
      <xdr:row>2</xdr:row>
      <xdr:rowOff>33154</xdr:rowOff>
    </xdr:from>
    <xdr:to>
      <xdr:col>10</xdr:col>
      <xdr:colOff>66019</xdr:colOff>
      <xdr:row>6</xdr:row>
      <xdr:rowOff>268961</xdr:rowOff>
    </xdr:to>
    <xdr:pic>
      <xdr:nvPicPr>
        <xdr:cNvPr id="5" name="Billede 4">
          <a:hlinkClick xmlns:r="http://schemas.openxmlformats.org/officeDocument/2006/relationships" r:id="rId1"/>
          <a:extLst>
            <a:ext uri="{FF2B5EF4-FFF2-40B4-BE49-F238E27FC236}">
              <a16:creationId xmlns:a16="http://schemas.microsoft.com/office/drawing/2014/main" id="{8B639018-9216-40CF-A918-47ACBDDBE1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5442" y="478479"/>
          <a:ext cx="1034791" cy="1015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309888</xdr:colOff>
      <xdr:row>3</xdr:row>
      <xdr:rowOff>88861</xdr:rowOff>
    </xdr:from>
    <xdr:to>
      <xdr:col>8</xdr:col>
      <xdr:colOff>222131</xdr:colOff>
      <xdr:row>8</xdr:row>
      <xdr:rowOff>3174</xdr:rowOff>
    </xdr:to>
    <xdr:pic>
      <xdr:nvPicPr>
        <xdr:cNvPr id="3" name="Billede 2">
          <a:hlinkClick xmlns:r="http://schemas.openxmlformats.org/officeDocument/2006/relationships" r:id="rId1"/>
          <a:extLst>
            <a:ext uri="{FF2B5EF4-FFF2-40B4-BE49-F238E27FC236}">
              <a16:creationId xmlns:a16="http://schemas.microsoft.com/office/drawing/2014/main" id="{85302013-D778-4D68-9457-7D1A925D78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43495" y="728397"/>
          <a:ext cx="1024854" cy="10405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279952</xdr:colOff>
      <xdr:row>3</xdr:row>
      <xdr:rowOff>95664</xdr:rowOff>
    </xdr:from>
    <xdr:to>
      <xdr:col>6</xdr:col>
      <xdr:colOff>201267</xdr:colOff>
      <xdr:row>6</xdr:row>
      <xdr:rowOff>257175</xdr:rowOff>
    </xdr:to>
    <xdr:pic>
      <xdr:nvPicPr>
        <xdr:cNvPr id="2" name="Billede 1">
          <a:hlinkClick xmlns:r="http://schemas.openxmlformats.org/officeDocument/2006/relationships" r:id="rId1"/>
          <a:extLst>
            <a:ext uri="{FF2B5EF4-FFF2-40B4-BE49-F238E27FC236}">
              <a16:creationId xmlns:a16="http://schemas.microsoft.com/office/drawing/2014/main" id="{7A34822A-8AD0-4BB9-B6A9-2FF22CD1E2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0252" y="733839"/>
          <a:ext cx="1035740" cy="9235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454584</xdr:colOff>
      <xdr:row>3</xdr:row>
      <xdr:rowOff>89647</xdr:rowOff>
    </xdr:from>
    <xdr:to>
      <xdr:col>13</xdr:col>
      <xdr:colOff>198792</xdr:colOff>
      <xdr:row>7</xdr:row>
      <xdr:rowOff>141443</xdr:rowOff>
    </xdr:to>
    <xdr:pic>
      <xdr:nvPicPr>
        <xdr:cNvPr id="3" name="Billede 2">
          <a:hlinkClick xmlns:r="http://schemas.openxmlformats.org/officeDocument/2006/relationships" r:id="rId1"/>
          <a:extLst>
            <a:ext uri="{FF2B5EF4-FFF2-40B4-BE49-F238E27FC236}">
              <a16:creationId xmlns:a16="http://schemas.microsoft.com/office/drawing/2014/main" id="{1C0C6BCF-967C-4467-9506-BBD8C5EC14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58055" y="784412"/>
          <a:ext cx="1021679" cy="9290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289477</xdr:colOff>
      <xdr:row>2</xdr:row>
      <xdr:rowOff>86140</xdr:rowOff>
    </xdr:from>
    <xdr:to>
      <xdr:col>6</xdr:col>
      <xdr:colOff>210792</xdr:colOff>
      <xdr:row>4</xdr:row>
      <xdr:rowOff>450926</xdr:rowOff>
    </xdr:to>
    <xdr:pic>
      <xdr:nvPicPr>
        <xdr:cNvPr id="2" name="Billede 1">
          <a:hlinkClick xmlns:r="http://schemas.openxmlformats.org/officeDocument/2006/relationships" r:id="rId1"/>
          <a:extLst>
            <a:ext uri="{FF2B5EF4-FFF2-40B4-BE49-F238E27FC236}">
              <a16:creationId xmlns:a16="http://schemas.microsoft.com/office/drawing/2014/main" id="{F0F6014A-9A6F-415E-9F6B-069ECD9F41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4652" y="571915"/>
          <a:ext cx="1035740" cy="936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4" name="Billede 3">
          <a:hlinkClick xmlns:r="http://schemas.openxmlformats.org/officeDocument/2006/relationships" r:id="rId1"/>
          <a:extLst>
            <a:ext uri="{FF2B5EF4-FFF2-40B4-BE49-F238E27FC236}">
              <a16:creationId xmlns:a16="http://schemas.microsoft.com/office/drawing/2014/main" id="{75C044C6-01C7-4F02-BA29-03FF6E629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537127</xdr:colOff>
      <xdr:row>2</xdr:row>
      <xdr:rowOff>48040</xdr:rowOff>
    </xdr:from>
    <xdr:to>
      <xdr:col>8</xdr:col>
      <xdr:colOff>198092</xdr:colOff>
      <xdr:row>6</xdr:row>
      <xdr:rowOff>28651</xdr:rowOff>
    </xdr:to>
    <xdr:pic>
      <xdr:nvPicPr>
        <xdr:cNvPr id="3" name="Billede 2">
          <a:hlinkClick xmlns:r="http://schemas.openxmlformats.org/officeDocument/2006/relationships" r:id="rId1"/>
          <a:extLst>
            <a:ext uri="{FF2B5EF4-FFF2-40B4-BE49-F238E27FC236}">
              <a16:creationId xmlns:a16="http://schemas.microsoft.com/office/drawing/2014/main" id="{CA1C3369-89EB-413C-A1C9-18A6591C04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37902" y="686215"/>
          <a:ext cx="1035740" cy="11267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299002</xdr:colOff>
      <xdr:row>3</xdr:row>
      <xdr:rowOff>114714</xdr:rowOff>
    </xdr:from>
    <xdr:to>
      <xdr:col>6</xdr:col>
      <xdr:colOff>220317</xdr:colOff>
      <xdr:row>7</xdr:row>
      <xdr:rowOff>152399</xdr:rowOff>
    </xdr:to>
    <xdr:pic>
      <xdr:nvPicPr>
        <xdr:cNvPr id="2" name="Billede 1">
          <a:hlinkClick xmlns:r="http://schemas.openxmlformats.org/officeDocument/2006/relationships" r:id="rId1"/>
          <a:extLst>
            <a:ext uri="{FF2B5EF4-FFF2-40B4-BE49-F238E27FC236}">
              <a16:creationId xmlns:a16="http://schemas.microsoft.com/office/drawing/2014/main" id="{30F72EEE-6CD1-4F5B-A7C4-1ACAB9F48F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9302" y="752889"/>
          <a:ext cx="1035740" cy="8949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BA staff" id="{952FAEC3-83E1-493C-B34D-65572E5E7A65}" userId="EBA staff"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1" dT="2021-07-02T08:28:02.85" personId="{952FAEC3-83E1-493C-B34D-65572E5E7A65}" id="{27E10913-638A-45C7-81A9-C0CD2B1EA719}">
    <text>For entities without a small trading book
Securitisations that are exclusively in the banking book can be captured through the following:
{C 14.01, c0440, s0030} where {C 14.00, c0470, s0030} = empty 
However, this row needs to include, in addition, the RWEA calculated in accordance with Chapter 5 of Title II of Part Three CRR (i.e. thr RWEA calculated in accordance with the credit risk framework = the banking book part) for securitisation positions which are partically held in the banking book and partially held in the trading book.
However, the data included in C 14.00 and C 14.01 is not granular enough to identify which share of the RWEA of a securitisation partially held in both books is pertaining to the banking book part.
This issue does not arise in case of entities who have a small trading book and therefore apply the credit risk framework also to positions allocated to the trading book. Such entities can simply extract the data for all securitisation positions that they report in the SEC-IRBA sheet of C 14.01.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7FBC-A981-46DB-A817-D8B5BAFCDF5D}">
  <sheetPr>
    <tabColor rgb="FF005C3C"/>
  </sheetPr>
  <dimension ref="C7:T92"/>
  <sheetViews>
    <sheetView zoomScale="92" zoomScaleNormal="92" workbookViewId="0">
      <selection activeCell="E37" sqref="E37"/>
    </sheetView>
  </sheetViews>
  <sheetFormatPr defaultColWidth="8" defaultRowHeight="15" x14ac:dyDescent="0.25"/>
  <cols>
    <col min="1" max="1" width="2.375" style="2" customWidth="1"/>
    <col min="2" max="2" width="2.875" style="2" customWidth="1"/>
    <col min="3" max="3" width="2.375" style="2" customWidth="1"/>
    <col min="4" max="4" width="4.125" style="2" customWidth="1"/>
    <col min="5" max="5" width="69" style="2" customWidth="1"/>
    <col min="6" max="6" width="3.625" style="2" customWidth="1"/>
    <col min="7" max="16384" width="8" style="2"/>
  </cols>
  <sheetData>
    <row r="7" spans="3:20" ht="15.75" thickBot="1" x14ac:dyDescent="0.3"/>
    <row r="8" spans="3:20" ht="27.75" customHeight="1" thickBot="1" x14ac:dyDescent="0.3">
      <c r="C8" s="226" t="s">
        <v>0</v>
      </c>
      <c r="D8" s="227"/>
      <c r="E8" s="228"/>
      <c r="F8" s="22"/>
      <c r="G8" s="22"/>
      <c r="H8" s="1"/>
      <c r="I8" s="54"/>
      <c r="J8" s="54"/>
      <c r="K8" s="54"/>
      <c r="L8" s="54"/>
      <c r="M8" s="54"/>
      <c r="N8" s="54"/>
      <c r="O8" s="54"/>
      <c r="P8" s="54"/>
      <c r="Q8" s="54"/>
      <c r="R8" s="54"/>
      <c r="S8" s="54"/>
      <c r="T8" s="54"/>
    </row>
    <row r="9" spans="3:20" x14ac:dyDescent="0.25">
      <c r="C9" s="3"/>
      <c r="E9" s="4"/>
      <c r="G9" s="54"/>
      <c r="H9" s="54"/>
      <c r="I9" s="54"/>
      <c r="J9" s="54"/>
      <c r="K9" s="54"/>
      <c r="L9" s="54"/>
      <c r="M9" s="54"/>
      <c r="N9" s="54"/>
      <c r="O9" s="54"/>
      <c r="P9" s="54"/>
      <c r="Q9" s="54"/>
      <c r="R9" s="54"/>
      <c r="S9" s="54"/>
      <c r="T9" s="54"/>
    </row>
    <row r="10" spans="3:20" x14ac:dyDescent="0.25">
      <c r="C10" s="49" t="s">
        <v>1</v>
      </c>
      <c r="E10" s="5"/>
      <c r="G10" s="54"/>
      <c r="H10" s="54"/>
      <c r="I10" s="54"/>
      <c r="J10" s="54"/>
      <c r="K10" s="54"/>
      <c r="L10" s="54"/>
      <c r="M10" s="54"/>
      <c r="N10" s="54"/>
      <c r="O10" s="54"/>
      <c r="P10" s="54"/>
      <c r="Q10" s="54"/>
      <c r="R10" s="54"/>
      <c r="S10" s="54"/>
      <c r="T10" s="54"/>
    </row>
    <row r="11" spans="3:20" x14ac:dyDescent="0.25">
      <c r="C11" s="3"/>
      <c r="E11" s="4"/>
      <c r="G11" s="54"/>
      <c r="H11" s="54"/>
      <c r="I11" s="54"/>
      <c r="J11" s="54"/>
      <c r="K11" s="54"/>
      <c r="L11" s="54"/>
      <c r="M11" s="54"/>
      <c r="N11" s="54"/>
      <c r="O11" s="54"/>
      <c r="P11" s="54"/>
      <c r="Q11" s="54"/>
      <c r="R11" s="54"/>
      <c r="S11" s="54"/>
      <c r="T11" s="54"/>
    </row>
    <row r="12" spans="3:20" ht="20.25" x14ac:dyDescent="0.3">
      <c r="C12" s="3"/>
      <c r="D12" s="50" t="s">
        <v>2</v>
      </c>
      <c r="E12" s="4"/>
      <c r="F12" s="6"/>
      <c r="G12" s="55"/>
      <c r="H12" s="54"/>
      <c r="I12" s="54"/>
      <c r="J12" s="54"/>
      <c r="K12" s="54"/>
      <c r="L12" s="54"/>
      <c r="M12" s="54"/>
      <c r="N12" s="54"/>
      <c r="O12" s="54"/>
      <c r="P12" s="54"/>
      <c r="Q12" s="54"/>
      <c r="R12" s="54"/>
      <c r="S12" s="54"/>
      <c r="T12" s="54"/>
    </row>
    <row r="13" spans="3:20" ht="8.25" customHeight="1" x14ac:dyDescent="0.25">
      <c r="C13" s="3"/>
      <c r="D13" s="51"/>
      <c r="E13" s="7"/>
      <c r="F13" s="6"/>
      <c r="G13" s="55"/>
      <c r="H13" s="54"/>
      <c r="I13" s="54"/>
      <c r="J13" s="54"/>
      <c r="K13" s="54"/>
      <c r="L13" s="54"/>
      <c r="M13" s="54"/>
      <c r="N13" s="54"/>
      <c r="O13" s="54"/>
      <c r="P13" s="54"/>
      <c r="Q13" s="54"/>
      <c r="R13" s="54"/>
      <c r="S13" s="54"/>
      <c r="T13" s="54"/>
    </row>
    <row r="14" spans="3:20" x14ac:dyDescent="0.25">
      <c r="C14" s="8"/>
      <c r="D14" s="52" t="s">
        <v>3</v>
      </c>
      <c r="E14" s="9"/>
      <c r="F14" s="6"/>
      <c r="G14" s="55"/>
      <c r="H14" s="54"/>
      <c r="I14" s="54"/>
      <c r="J14" s="54"/>
      <c r="K14" s="54"/>
      <c r="L14" s="54"/>
      <c r="M14" s="54"/>
      <c r="N14" s="54"/>
      <c r="O14" s="54"/>
      <c r="P14" s="54"/>
      <c r="Q14" s="54"/>
      <c r="R14" s="54"/>
      <c r="S14" s="54"/>
      <c r="T14" s="54"/>
    </row>
    <row r="15" spans="3:20" x14ac:dyDescent="0.25">
      <c r="C15" s="8"/>
      <c r="D15" s="52"/>
      <c r="E15" s="10" t="s">
        <v>4</v>
      </c>
      <c r="F15" s="6"/>
      <c r="G15" s="54"/>
      <c r="H15" s="54"/>
      <c r="I15" s="54"/>
      <c r="J15" s="54"/>
      <c r="K15" s="54"/>
      <c r="L15" s="54"/>
      <c r="M15" s="54"/>
      <c r="N15" s="54"/>
      <c r="O15" s="54"/>
      <c r="P15" s="54"/>
      <c r="Q15" s="54"/>
      <c r="R15" s="54"/>
      <c r="S15" s="54"/>
      <c r="T15" s="54"/>
    </row>
    <row r="16" spans="3:20" x14ac:dyDescent="0.25">
      <c r="C16" s="8"/>
      <c r="D16" s="52"/>
      <c r="E16" s="10"/>
      <c r="F16" s="6"/>
      <c r="G16" s="54"/>
      <c r="H16" s="54"/>
      <c r="I16" s="54"/>
      <c r="J16" s="54"/>
      <c r="K16" s="54"/>
      <c r="L16" s="54"/>
      <c r="M16" s="54"/>
      <c r="N16" s="54"/>
      <c r="O16" s="54"/>
      <c r="P16" s="54"/>
      <c r="Q16" s="54"/>
      <c r="R16" s="54"/>
      <c r="S16" s="54"/>
      <c r="T16" s="54"/>
    </row>
    <row r="17" spans="3:20" x14ac:dyDescent="0.25">
      <c r="C17" s="8"/>
      <c r="D17" s="52" t="s">
        <v>5</v>
      </c>
      <c r="E17" s="12"/>
      <c r="G17" s="54"/>
      <c r="H17" s="54"/>
      <c r="I17" s="54"/>
      <c r="J17" s="54"/>
      <c r="K17" s="54"/>
      <c r="L17" s="54"/>
      <c r="M17" s="54"/>
      <c r="N17" s="54"/>
      <c r="O17" s="54"/>
      <c r="P17" s="54"/>
      <c r="Q17" s="54"/>
      <c r="R17" s="54"/>
      <c r="S17" s="54"/>
      <c r="T17" s="54"/>
    </row>
    <row r="18" spans="3:20" x14ac:dyDescent="0.25">
      <c r="C18" s="8"/>
      <c r="D18" s="52"/>
      <c r="E18" s="10" t="s">
        <v>6</v>
      </c>
      <c r="G18" s="54"/>
      <c r="H18" s="54"/>
      <c r="I18" s="54"/>
      <c r="J18" s="54"/>
      <c r="K18" s="54"/>
      <c r="L18" s="54"/>
      <c r="M18" s="54"/>
      <c r="N18" s="54"/>
      <c r="O18" s="54"/>
      <c r="P18" s="54"/>
      <c r="Q18" s="54"/>
      <c r="R18" s="54"/>
      <c r="S18" s="54"/>
      <c r="T18" s="54"/>
    </row>
    <row r="19" spans="3:20" x14ac:dyDescent="0.25">
      <c r="C19" s="8"/>
      <c r="D19" s="13"/>
      <c r="E19" s="11"/>
      <c r="G19" s="54"/>
      <c r="H19" s="54"/>
      <c r="I19" s="54"/>
      <c r="J19" s="54"/>
      <c r="K19" s="54"/>
      <c r="L19" s="54"/>
      <c r="M19" s="54"/>
      <c r="N19" s="54"/>
      <c r="O19" s="54"/>
      <c r="P19" s="54"/>
      <c r="Q19" s="54"/>
      <c r="R19" s="54"/>
      <c r="S19" s="54"/>
      <c r="T19" s="54"/>
    </row>
    <row r="20" spans="3:20" x14ac:dyDescent="0.25">
      <c r="C20" s="8"/>
      <c r="D20" s="52" t="s">
        <v>7</v>
      </c>
      <c r="E20" s="12"/>
      <c r="G20" s="54"/>
      <c r="H20" s="54"/>
      <c r="I20" s="54"/>
      <c r="J20" s="54"/>
      <c r="K20" s="54"/>
      <c r="L20" s="54"/>
      <c r="M20" s="54"/>
      <c r="N20" s="54"/>
      <c r="O20" s="54"/>
      <c r="P20" s="54"/>
      <c r="Q20" s="54"/>
      <c r="R20" s="54"/>
      <c r="S20" s="54"/>
      <c r="T20" s="54"/>
    </row>
    <row r="21" spans="3:20" x14ac:dyDescent="0.25">
      <c r="C21" s="8"/>
      <c r="D21" s="13"/>
      <c r="E21" s="10" t="s">
        <v>8</v>
      </c>
      <c r="G21" s="54"/>
      <c r="H21" s="54"/>
      <c r="I21" s="54"/>
      <c r="J21" s="54"/>
      <c r="K21" s="54"/>
      <c r="L21" s="54"/>
      <c r="M21" s="54"/>
      <c r="N21" s="54"/>
      <c r="O21" s="54"/>
      <c r="P21" s="54"/>
      <c r="Q21" s="54"/>
      <c r="R21" s="54"/>
      <c r="S21" s="54"/>
      <c r="T21" s="54"/>
    </row>
    <row r="22" spans="3:20" x14ac:dyDescent="0.25">
      <c r="C22" s="8"/>
      <c r="D22" s="13"/>
      <c r="E22" s="10"/>
      <c r="G22" s="54"/>
      <c r="H22" s="54"/>
      <c r="I22" s="54"/>
      <c r="J22" s="54"/>
      <c r="K22" s="54"/>
      <c r="L22" s="54"/>
      <c r="M22" s="54"/>
      <c r="N22" s="54"/>
      <c r="O22" s="54"/>
      <c r="P22" s="54"/>
      <c r="Q22" s="54"/>
      <c r="R22" s="54"/>
      <c r="S22" s="54"/>
      <c r="T22" s="54"/>
    </row>
    <row r="23" spans="3:20" x14ac:dyDescent="0.25">
      <c r="C23" s="8"/>
      <c r="D23" s="52" t="s">
        <v>9</v>
      </c>
      <c r="E23" s="12"/>
      <c r="G23" s="54"/>
      <c r="H23" s="54"/>
      <c r="I23" s="54"/>
      <c r="J23" s="54"/>
      <c r="K23" s="54"/>
      <c r="L23" s="54"/>
      <c r="M23" s="54"/>
      <c r="N23" s="54"/>
      <c r="O23" s="54"/>
      <c r="P23" s="54"/>
      <c r="Q23" s="54"/>
      <c r="R23" s="54"/>
      <c r="S23" s="54"/>
      <c r="T23" s="54"/>
    </row>
    <row r="24" spans="3:20" x14ac:dyDescent="0.25">
      <c r="C24" s="8"/>
      <c r="D24" s="13"/>
      <c r="E24" s="10" t="s">
        <v>10</v>
      </c>
      <c r="G24" s="54"/>
      <c r="H24" s="54"/>
      <c r="I24" s="54"/>
      <c r="J24" s="54"/>
      <c r="K24" s="54"/>
      <c r="L24" s="54"/>
      <c r="M24" s="54"/>
      <c r="N24" s="54"/>
      <c r="O24" s="54"/>
      <c r="P24" s="54"/>
      <c r="Q24" s="54"/>
      <c r="R24" s="54"/>
      <c r="S24" s="54"/>
      <c r="T24" s="54"/>
    </row>
    <row r="25" spans="3:20" x14ac:dyDescent="0.25">
      <c r="C25" s="8"/>
      <c r="D25" s="13"/>
      <c r="E25" s="10" t="s">
        <v>11</v>
      </c>
      <c r="G25" s="54"/>
      <c r="H25" s="54"/>
      <c r="I25" s="54"/>
      <c r="J25" s="54"/>
      <c r="K25" s="54"/>
      <c r="L25" s="54"/>
      <c r="M25" s="54"/>
      <c r="N25" s="54"/>
      <c r="O25" s="54"/>
      <c r="P25" s="54"/>
      <c r="Q25" s="54"/>
      <c r="R25" s="54"/>
      <c r="S25" s="54"/>
      <c r="T25" s="54"/>
    </row>
    <row r="26" spans="3:20" x14ac:dyDescent="0.25">
      <c r="C26" s="8"/>
      <c r="D26" s="13"/>
      <c r="E26" s="10"/>
      <c r="G26" s="54"/>
      <c r="H26" s="54"/>
      <c r="I26" s="54"/>
      <c r="J26" s="54"/>
      <c r="K26" s="54"/>
      <c r="L26" s="54"/>
      <c r="M26" s="54"/>
      <c r="N26" s="54"/>
      <c r="O26" s="54"/>
      <c r="P26" s="54"/>
      <c r="Q26" s="54"/>
      <c r="R26" s="54"/>
      <c r="S26" s="54"/>
      <c r="T26" s="54"/>
    </row>
    <row r="27" spans="3:20" x14ac:dyDescent="0.25">
      <c r="C27" s="8"/>
      <c r="D27" s="13"/>
      <c r="E27" s="4"/>
      <c r="G27" s="54"/>
      <c r="H27" s="54"/>
      <c r="I27" s="54"/>
      <c r="J27" s="56"/>
      <c r="K27" s="54"/>
      <c r="L27" s="54"/>
      <c r="M27" s="54"/>
      <c r="N27" s="54"/>
      <c r="O27" s="54"/>
      <c r="P27" s="54"/>
      <c r="Q27" s="54"/>
      <c r="R27" s="54"/>
      <c r="S27" s="54"/>
      <c r="T27" s="54"/>
    </row>
    <row r="28" spans="3:20" ht="20.25" x14ac:dyDescent="0.3">
      <c r="C28" s="8"/>
      <c r="D28" s="50" t="s">
        <v>12</v>
      </c>
      <c r="E28" s="4"/>
      <c r="G28" s="57"/>
      <c r="H28" s="54"/>
      <c r="I28" s="54"/>
      <c r="J28" s="54"/>
      <c r="K28" s="54"/>
      <c r="L28" s="54"/>
      <c r="M28" s="54"/>
      <c r="N28" s="54"/>
      <c r="O28" s="54"/>
      <c r="P28" s="54"/>
      <c r="Q28" s="54"/>
      <c r="R28" s="54"/>
      <c r="S28" s="54"/>
      <c r="T28" s="54"/>
    </row>
    <row r="29" spans="3:20" ht="18.75" x14ac:dyDescent="0.3">
      <c r="C29" s="8"/>
      <c r="D29" s="53"/>
      <c r="E29" s="4"/>
      <c r="G29" s="57"/>
      <c r="H29" s="54"/>
      <c r="I29" s="54"/>
      <c r="J29" s="54"/>
      <c r="K29" s="54"/>
      <c r="L29" s="54"/>
      <c r="M29" s="54"/>
      <c r="N29" s="54"/>
      <c r="O29" s="54"/>
      <c r="P29" s="54"/>
      <c r="Q29" s="54"/>
      <c r="R29" s="54"/>
      <c r="S29" s="54"/>
      <c r="T29" s="54"/>
    </row>
    <row r="30" spans="3:20" x14ac:dyDescent="0.25">
      <c r="C30" s="8"/>
      <c r="D30" s="52" t="s">
        <v>5</v>
      </c>
      <c r="E30" s="12"/>
      <c r="G30" s="57"/>
      <c r="H30" s="54"/>
      <c r="I30" s="54"/>
      <c r="J30" s="54"/>
      <c r="K30" s="54"/>
      <c r="L30" s="54"/>
      <c r="M30" s="54"/>
      <c r="N30" s="54"/>
      <c r="O30" s="54"/>
      <c r="P30" s="54"/>
      <c r="Q30" s="54"/>
      <c r="R30" s="54"/>
      <c r="S30" s="54"/>
      <c r="T30" s="54"/>
    </row>
    <row r="31" spans="3:20" x14ac:dyDescent="0.25">
      <c r="C31" s="8"/>
      <c r="E31" s="10" t="s">
        <v>6</v>
      </c>
      <c r="G31" s="54"/>
      <c r="H31" s="54"/>
      <c r="I31" s="54"/>
      <c r="J31" s="54"/>
      <c r="K31" s="54"/>
      <c r="L31" s="54"/>
      <c r="M31" s="54"/>
      <c r="N31" s="54"/>
      <c r="O31" s="54"/>
      <c r="P31" s="54"/>
      <c r="Q31" s="54"/>
      <c r="R31" s="54"/>
      <c r="S31" s="54"/>
      <c r="T31" s="54"/>
    </row>
    <row r="32" spans="3:20" x14ac:dyDescent="0.25">
      <c r="C32" s="8"/>
      <c r="D32" s="52"/>
      <c r="E32" s="10"/>
      <c r="G32" s="54"/>
      <c r="H32" s="54"/>
      <c r="I32" s="54"/>
      <c r="J32" s="54"/>
      <c r="K32" s="54"/>
      <c r="L32" s="54"/>
      <c r="M32" s="54"/>
      <c r="N32" s="54"/>
      <c r="O32" s="54"/>
      <c r="P32" s="54"/>
      <c r="Q32" s="54"/>
      <c r="R32" s="54"/>
      <c r="S32" s="54"/>
      <c r="T32" s="54"/>
    </row>
    <row r="33" spans="3:20" x14ac:dyDescent="0.25">
      <c r="C33" s="8"/>
      <c r="D33" s="52" t="s">
        <v>7</v>
      </c>
      <c r="E33" s="12"/>
      <c r="G33" s="54"/>
      <c r="H33" s="54"/>
      <c r="I33" s="54"/>
      <c r="J33" s="54"/>
      <c r="K33" s="54"/>
      <c r="L33" s="54"/>
      <c r="M33" s="54"/>
      <c r="N33" s="54"/>
      <c r="O33" s="54"/>
      <c r="P33" s="54"/>
      <c r="Q33" s="54"/>
      <c r="R33" s="54"/>
      <c r="S33" s="54"/>
      <c r="T33" s="54"/>
    </row>
    <row r="34" spans="3:20" x14ac:dyDescent="0.25">
      <c r="C34" s="8"/>
      <c r="D34" s="52"/>
      <c r="E34" s="10" t="s">
        <v>8</v>
      </c>
      <c r="G34" s="54"/>
      <c r="H34" s="54"/>
      <c r="I34" s="54"/>
      <c r="J34" s="54"/>
      <c r="K34" s="54"/>
      <c r="L34" s="54"/>
      <c r="M34" s="54"/>
      <c r="N34" s="54"/>
      <c r="O34" s="54"/>
      <c r="P34" s="54"/>
      <c r="Q34" s="54"/>
      <c r="R34" s="54"/>
      <c r="S34" s="54"/>
      <c r="T34" s="54"/>
    </row>
    <row r="35" spans="3:20" x14ac:dyDescent="0.25">
      <c r="C35" s="8"/>
      <c r="D35" s="52"/>
      <c r="E35" s="12"/>
      <c r="G35" s="54"/>
      <c r="H35" s="54"/>
      <c r="I35" s="54"/>
      <c r="J35" s="54"/>
      <c r="K35" s="54"/>
      <c r="L35" s="54"/>
      <c r="M35" s="54"/>
      <c r="N35" s="54"/>
      <c r="O35" s="54"/>
      <c r="P35" s="54"/>
      <c r="Q35" s="54"/>
      <c r="R35" s="54"/>
      <c r="S35" s="54"/>
      <c r="T35" s="54"/>
    </row>
    <row r="36" spans="3:20" x14ac:dyDescent="0.25">
      <c r="C36" s="8"/>
      <c r="D36" s="52" t="s">
        <v>9</v>
      </c>
      <c r="E36" s="12"/>
      <c r="G36" s="54"/>
      <c r="H36" s="54"/>
      <c r="I36" s="54"/>
      <c r="J36" s="54"/>
      <c r="K36" s="54"/>
      <c r="L36" s="54"/>
      <c r="M36" s="54"/>
      <c r="N36" s="54"/>
      <c r="O36" s="54"/>
      <c r="P36" s="54"/>
      <c r="Q36" s="54"/>
      <c r="R36" s="54"/>
      <c r="S36" s="54"/>
      <c r="T36" s="54"/>
    </row>
    <row r="37" spans="3:20" x14ac:dyDescent="0.25">
      <c r="C37" s="8"/>
      <c r="D37" s="13"/>
      <c r="E37" s="10" t="s">
        <v>10</v>
      </c>
      <c r="G37" s="54"/>
      <c r="H37" s="54"/>
      <c r="I37" s="54"/>
      <c r="J37" s="54"/>
      <c r="K37" s="54"/>
      <c r="L37" s="54"/>
      <c r="M37" s="54"/>
      <c r="N37" s="54"/>
      <c r="O37" s="54"/>
      <c r="P37" s="54"/>
      <c r="Q37" s="54"/>
      <c r="R37" s="54"/>
      <c r="S37" s="54"/>
      <c r="T37" s="54"/>
    </row>
    <row r="38" spans="3:20" ht="15.75" thickBot="1" x14ac:dyDescent="0.3">
      <c r="C38" s="15"/>
      <c r="D38" s="16"/>
      <c r="E38" s="17"/>
      <c r="G38" s="54"/>
      <c r="H38" s="54"/>
      <c r="I38" s="54"/>
      <c r="J38" s="54"/>
      <c r="K38" s="54"/>
      <c r="L38" s="54"/>
      <c r="M38" s="54"/>
      <c r="N38" s="54"/>
      <c r="O38" s="54"/>
      <c r="P38" s="54"/>
      <c r="Q38" s="54"/>
      <c r="R38" s="54"/>
      <c r="S38" s="54"/>
      <c r="T38" s="54"/>
    </row>
    <row r="39" spans="3:20" x14ac:dyDescent="0.25">
      <c r="C39" s="18"/>
      <c r="D39" s="13"/>
      <c r="E39" s="13"/>
    </row>
    <row r="40" spans="3:20" ht="15" customHeight="1" x14ac:dyDescent="0.25">
      <c r="C40" s="18"/>
      <c r="D40" s="14"/>
      <c r="E40" s="6"/>
    </row>
    <row r="41" spans="3:20" x14ac:dyDescent="0.25">
      <c r="C41" s="18"/>
      <c r="D41" s="19"/>
      <c r="E41" s="6"/>
    </row>
    <row r="42" spans="3:20" x14ac:dyDescent="0.25">
      <c r="C42" s="18"/>
      <c r="D42" s="20"/>
      <c r="E42" s="6"/>
    </row>
    <row r="43" spans="3:20" x14ac:dyDescent="0.25">
      <c r="C43" s="18"/>
      <c r="D43" s="19"/>
      <c r="E43" s="6"/>
    </row>
    <row r="44" spans="3:20" x14ac:dyDescent="0.25">
      <c r="C44" s="18"/>
      <c r="D44" s="20"/>
      <c r="E44" s="6"/>
    </row>
    <row r="45" spans="3:20" x14ac:dyDescent="0.25">
      <c r="C45" s="18"/>
      <c r="D45" s="20"/>
      <c r="E45" s="6"/>
    </row>
    <row r="46" spans="3:20" x14ac:dyDescent="0.25">
      <c r="C46" s="18"/>
      <c r="D46" s="20"/>
      <c r="E46" s="6"/>
    </row>
    <row r="47" spans="3:20" x14ac:dyDescent="0.25">
      <c r="C47" s="18"/>
      <c r="D47" s="19"/>
      <c r="E47" s="6"/>
    </row>
    <row r="48" spans="3:20" x14ac:dyDescent="0.25">
      <c r="C48" s="18"/>
      <c r="D48" s="20"/>
      <c r="E48" s="6"/>
    </row>
    <row r="49" spans="3:5" x14ac:dyDescent="0.25">
      <c r="C49" s="18"/>
      <c r="D49" s="20"/>
      <c r="E49" s="6"/>
    </row>
    <row r="50" spans="3:5" x14ac:dyDescent="0.25">
      <c r="C50" s="18"/>
      <c r="D50" s="20"/>
      <c r="E50" s="6"/>
    </row>
    <row r="51" spans="3:5" x14ac:dyDescent="0.25">
      <c r="C51" s="18"/>
      <c r="D51" s="20"/>
      <c r="E51" s="6"/>
    </row>
    <row r="52" spans="3:5" x14ac:dyDescent="0.25">
      <c r="C52" s="18"/>
      <c r="D52" s="20"/>
      <c r="E52" s="6"/>
    </row>
    <row r="53" spans="3:5" x14ac:dyDescent="0.25">
      <c r="C53" s="18"/>
      <c r="D53" s="20"/>
      <c r="E53" s="6"/>
    </row>
    <row r="54" spans="3:5" x14ac:dyDescent="0.25">
      <c r="C54" s="18"/>
      <c r="D54" s="20"/>
      <c r="E54" s="6"/>
    </row>
    <row r="55" spans="3:5" x14ac:dyDescent="0.25">
      <c r="C55" s="18"/>
      <c r="D55" s="20"/>
      <c r="E55" s="6"/>
    </row>
    <row r="56" spans="3:5" x14ac:dyDescent="0.25">
      <c r="C56" s="18"/>
      <c r="D56" s="21"/>
      <c r="E56" s="6"/>
    </row>
    <row r="57" spans="3:5" x14ac:dyDescent="0.25">
      <c r="C57" s="18"/>
      <c r="D57" s="21"/>
      <c r="E57" s="6"/>
    </row>
    <row r="58" spans="3:5" x14ac:dyDescent="0.25">
      <c r="C58" s="18"/>
      <c r="D58" s="21"/>
      <c r="E58" s="6"/>
    </row>
    <row r="59" spans="3:5" x14ac:dyDescent="0.25">
      <c r="C59" s="18"/>
      <c r="D59" s="21"/>
      <c r="E59" s="6"/>
    </row>
    <row r="60" spans="3:5" x14ac:dyDescent="0.25">
      <c r="C60" s="18"/>
      <c r="D60" s="21"/>
      <c r="E60" s="6"/>
    </row>
    <row r="61" spans="3:5" x14ac:dyDescent="0.25">
      <c r="C61" s="18"/>
      <c r="D61" s="21"/>
      <c r="E61" s="6"/>
    </row>
    <row r="62" spans="3:5" x14ac:dyDescent="0.25">
      <c r="C62" s="18"/>
      <c r="D62" s="21"/>
      <c r="E62" s="6"/>
    </row>
    <row r="63" spans="3:5" x14ac:dyDescent="0.25">
      <c r="C63" s="18"/>
      <c r="D63" s="21"/>
      <c r="E63" s="6"/>
    </row>
    <row r="64" spans="3:5" x14ac:dyDescent="0.25">
      <c r="C64" s="18"/>
      <c r="D64" s="21"/>
      <c r="E64" s="6"/>
    </row>
    <row r="65" spans="3:5" x14ac:dyDescent="0.25">
      <c r="C65" s="18"/>
      <c r="D65" s="21"/>
      <c r="E65" s="6"/>
    </row>
    <row r="66" spans="3:5" x14ac:dyDescent="0.25">
      <c r="C66" s="18"/>
      <c r="D66" s="21"/>
      <c r="E66" s="6"/>
    </row>
    <row r="67" spans="3:5" x14ac:dyDescent="0.25">
      <c r="C67" s="18"/>
      <c r="D67" s="21"/>
      <c r="E67" s="6"/>
    </row>
    <row r="68" spans="3:5" x14ac:dyDescent="0.25">
      <c r="C68" s="18"/>
      <c r="D68" s="21"/>
      <c r="E68" s="6"/>
    </row>
    <row r="69" spans="3:5" x14ac:dyDescent="0.25">
      <c r="C69" s="18"/>
      <c r="D69" s="21"/>
      <c r="E69" s="6"/>
    </row>
    <row r="70" spans="3:5" x14ac:dyDescent="0.25">
      <c r="C70" s="18"/>
      <c r="D70" s="21"/>
      <c r="E70" s="6"/>
    </row>
    <row r="71" spans="3:5" x14ac:dyDescent="0.25">
      <c r="C71" s="18"/>
      <c r="D71" s="21"/>
      <c r="E71" s="6"/>
    </row>
    <row r="72" spans="3:5" x14ac:dyDescent="0.25">
      <c r="D72" s="21"/>
      <c r="E72" s="6"/>
    </row>
    <row r="73" spans="3:5" x14ac:dyDescent="0.25">
      <c r="E73" s="6"/>
    </row>
    <row r="74" spans="3:5" x14ac:dyDescent="0.25">
      <c r="E74" s="6"/>
    </row>
    <row r="79" spans="3:5" x14ac:dyDescent="0.25">
      <c r="E79" s="6"/>
    </row>
    <row r="80" spans="3:5" x14ac:dyDescent="0.25">
      <c r="D80" s="20"/>
      <c r="E80" s="6"/>
    </row>
    <row r="81" spans="4:5" x14ac:dyDescent="0.25">
      <c r="D81" s="20"/>
      <c r="E81" s="6"/>
    </row>
    <row r="82" spans="4:5" x14ac:dyDescent="0.25">
      <c r="D82" s="20"/>
      <c r="E82" s="6"/>
    </row>
    <row r="83" spans="4:5" x14ac:dyDescent="0.25">
      <c r="D83" s="20"/>
      <c r="E83" s="6"/>
    </row>
    <row r="84" spans="4:5" x14ac:dyDescent="0.25">
      <c r="D84" s="20"/>
      <c r="E84" s="6"/>
    </row>
    <row r="85" spans="4:5" x14ac:dyDescent="0.25">
      <c r="D85" s="20"/>
      <c r="E85" s="6"/>
    </row>
    <row r="86" spans="4:5" x14ac:dyDescent="0.25">
      <c r="D86" s="20"/>
      <c r="E86" s="6"/>
    </row>
    <row r="87" spans="4:5" x14ac:dyDescent="0.25">
      <c r="D87" s="20"/>
      <c r="E87" s="6"/>
    </row>
    <row r="88" spans="4:5" x14ac:dyDescent="0.25">
      <c r="D88" s="20"/>
      <c r="E88" s="6"/>
    </row>
    <row r="89" spans="4:5" x14ac:dyDescent="0.25">
      <c r="D89" s="19"/>
      <c r="E89" s="6"/>
    </row>
    <row r="90" spans="4:5" x14ac:dyDescent="0.25">
      <c r="D90" s="19"/>
      <c r="E90" s="6"/>
    </row>
    <row r="91" spans="4:5" x14ac:dyDescent="0.25">
      <c r="D91" s="19"/>
      <c r="E91" s="6"/>
    </row>
    <row r="92" spans="4:5" x14ac:dyDescent="0.25">
      <c r="D92" s="19"/>
    </row>
  </sheetData>
  <mergeCells count="1">
    <mergeCell ref="C8:E8"/>
  </mergeCells>
  <hyperlinks>
    <hyperlink ref="E15" location="'EU KM1'!A1" display="EU KM1 - Key metrics template" xr:uid="{B7E13B42-C87E-40F5-8B94-FC9979B9161E}"/>
    <hyperlink ref="E18" location="'EU OV1'!A1" display="EU OV1 – Overview of total risk exposure amounts" xr:uid="{63525FDC-5C06-4A54-A253-1FE885067506}"/>
    <hyperlink ref="E21" location="'EU CR8'!A1" display="EU CR8 –  RWEA flow statements of credit risk exposures under the IRB approach " xr:uid="{4E960656-DDD3-49F9-A1C8-044DE0C32E3E}"/>
    <hyperlink ref="E31" location="'EU OV1 JR'!A1" display="EU OV1 - Overview of total risk exposure amounts" xr:uid="{BEBA1884-BF28-4193-BD6E-114B79430F45}"/>
    <hyperlink ref="E24" location="'EU LIQ1'!A1" display=" EU LIQ1 - Quantitative information of LCR" xr:uid="{A84FE5DA-5322-4226-9A8E-AD3F53681E04}"/>
    <hyperlink ref="E25" location="'EU LIQB'!A1" display=" EU LIQB - Qualitative information on LCR, complementary to LIQ1" xr:uid="{F477A373-D24D-49DE-BF98-B62B2CFC842A}"/>
    <hyperlink ref="E37" location="'EU LIQ1 JR'!A1" display=" EU LIQ1 - Quantitative information of LCR" xr:uid="{8C24843C-072D-452F-8B81-9D075E4AFB27}"/>
    <hyperlink ref="E34" location="'EU CR8 JR'!A1" display="EU CR8 –  RWEA flow statements of credit risk exposures under the IRB approach " xr:uid="{9C229360-81B4-4753-998A-6A7C837E53A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C054-0DC7-40EE-91C4-ABBF9D64BE9A}">
  <dimension ref="B2:R41"/>
  <sheetViews>
    <sheetView tabSelected="1" topLeftCell="A6" zoomScale="85" zoomScaleNormal="85" workbookViewId="0">
      <selection activeCell="M20" sqref="M20"/>
    </sheetView>
  </sheetViews>
  <sheetFormatPr defaultColWidth="8" defaultRowHeight="15" x14ac:dyDescent="0.25"/>
  <cols>
    <col min="1" max="1" width="3.125" style="77" customWidth="1"/>
    <col min="2" max="2" width="7" style="77" customWidth="1"/>
    <col min="3" max="3" width="70.125" style="77" bestFit="1" customWidth="1"/>
    <col min="4" max="4" width="13.75" style="77" customWidth="1"/>
    <col min="5" max="11" width="13.625" style="77" customWidth="1"/>
    <col min="12" max="12" width="5.625" style="77" customWidth="1"/>
    <col min="13" max="16384" width="8" style="77"/>
  </cols>
  <sheetData>
    <row r="2" spans="2:18" ht="20.25" x14ac:dyDescent="0.3">
      <c r="B2" s="128" t="s">
        <v>134</v>
      </c>
      <c r="C2" s="37"/>
      <c r="D2" s="37"/>
      <c r="E2" s="37"/>
      <c r="F2" s="37"/>
      <c r="G2" s="37"/>
      <c r="H2" s="37"/>
      <c r="I2" s="37"/>
      <c r="J2" s="37"/>
      <c r="K2" s="37"/>
      <c r="L2" s="76"/>
      <c r="M2" s="76"/>
      <c r="N2" s="76"/>
      <c r="O2" s="76"/>
      <c r="P2" s="76"/>
      <c r="Q2" s="76"/>
      <c r="R2" s="76"/>
    </row>
    <row r="3" spans="2:18" x14ac:dyDescent="0.25">
      <c r="B3" s="78"/>
      <c r="C3" s="76"/>
      <c r="D3" s="76"/>
      <c r="E3" s="76"/>
      <c r="F3" s="76"/>
      <c r="G3" s="76"/>
      <c r="H3" s="76"/>
      <c r="I3" s="76"/>
      <c r="J3" s="76"/>
      <c r="K3" s="76"/>
      <c r="L3" s="76"/>
      <c r="M3" s="76"/>
      <c r="N3" s="76"/>
      <c r="O3" s="76"/>
      <c r="P3" s="76"/>
      <c r="Q3" s="76"/>
      <c r="R3" s="76"/>
    </row>
    <row r="4" spans="2:18" x14ac:dyDescent="0.25">
      <c r="B4" s="276" t="s">
        <v>135</v>
      </c>
      <c r="C4" s="277"/>
      <c r="D4" s="278" t="s">
        <v>136</v>
      </c>
      <c r="E4" s="279"/>
      <c r="F4" s="279"/>
      <c r="G4" s="280"/>
      <c r="H4" s="278" t="s">
        <v>137</v>
      </c>
      <c r="I4" s="279"/>
      <c r="J4" s="279"/>
      <c r="K4" s="280"/>
      <c r="M4" s="23"/>
      <c r="N4" s="23"/>
    </row>
    <row r="5" spans="2:18" ht="22.5" x14ac:dyDescent="0.25">
      <c r="B5" s="284" t="s">
        <v>14</v>
      </c>
      <c r="C5" s="285"/>
      <c r="D5" s="281"/>
      <c r="E5" s="282"/>
      <c r="F5" s="282"/>
      <c r="G5" s="283"/>
      <c r="H5" s="281"/>
      <c r="I5" s="282"/>
      <c r="J5" s="282"/>
      <c r="K5" s="283"/>
      <c r="M5" s="39" t="s">
        <v>20</v>
      </c>
      <c r="N5" s="23"/>
    </row>
    <row r="6" spans="2:18" x14ac:dyDescent="0.25">
      <c r="B6" s="284" t="s">
        <v>138</v>
      </c>
      <c r="C6" s="285"/>
      <c r="D6" s="122">
        <v>45016</v>
      </c>
      <c r="E6" s="122">
        <v>44926</v>
      </c>
      <c r="F6" s="122">
        <v>44834</v>
      </c>
      <c r="G6" s="122">
        <v>44742</v>
      </c>
      <c r="H6" s="122">
        <v>45016</v>
      </c>
      <c r="I6" s="122">
        <v>44926</v>
      </c>
      <c r="J6" s="122">
        <v>44834</v>
      </c>
      <c r="K6" s="122">
        <v>44742</v>
      </c>
      <c r="L6" s="79"/>
      <c r="M6" s="23"/>
      <c r="N6" s="23"/>
    </row>
    <row r="7" spans="2:18" x14ac:dyDescent="0.25">
      <c r="B7" s="284" t="s">
        <v>139</v>
      </c>
      <c r="C7" s="285"/>
      <c r="D7" s="123">
        <v>12</v>
      </c>
      <c r="E7" s="124">
        <v>12</v>
      </c>
      <c r="F7" s="124">
        <v>12</v>
      </c>
      <c r="G7" s="123">
        <v>12</v>
      </c>
      <c r="H7" s="124">
        <v>12</v>
      </c>
      <c r="I7" s="124">
        <v>12</v>
      </c>
      <c r="J7" s="124">
        <v>12</v>
      </c>
      <c r="K7" s="124">
        <v>12</v>
      </c>
      <c r="M7" s="23"/>
      <c r="N7" s="23"/>
    </row>
    <row r="8" spans="2:18" x14ac:dyDescent="0.25">
      <c r="B8" s="129" t="s">
        <v>140</v>
      </c>
      <c r="C8" s="130"/>
      <c r="D8" s="129"/>
      <c r="E8" s="131"/>
      <c r="F8" s="131"/>
      <c r="G8" s="129"/>
      <c r="H8" s="131"/>
      <c r="I8" s="131"/>
      <c r="J8" s="131"/>
      <c r="K8" s="131"/>
    </row>
    <row r="9" spans="2:18" x14ac:dyDescent="0.25">
      <c r="B9" s="132">
        <v>1</v>
      </c>
      <c r="C9" s="133" t="s">
        <v>141</v>
      </c>
      <c r="D9" s="273"/>
      <c r="E9" s="274"/>
      <c r="F9" s="274"/>
      <c r="G9" s="275"/>
      <c r="H9" s="134">
        <v>14755.303200201914</v>
      </c>
      <c r="I9" s="135">
        <v>14440.492440174912</v>
      </c>
      <c r="J9" s="135">
        <v>15918.576609592092</v>
      </c>
      <c r="K9" s="135">
        <v>16458.598795754042</v>
      </c>
    </row>
    <row r="10" spans="2:18" x14ac:dyDescent="0.25">
      <c r="B10" s="136" t="s">
        <v>142</v>
      </c>
      <c r="C10" s="137"/>
      <c r="D10" s="286"/>
      <c r="E10" s="287"/>
      <c r="F10" s="287"/>
      <c r="G10" s="288"/>
      <c r="H10" s="138"/>
      <c r="I10" s="138"/>
      <c r="J10" s="138"/>
      <c r="K10" s="138"/>
    </row>
    <row r="11" spans="2:18" x14ac:dyDescent="0.25">
      <c r="B11" s="139">
        <v>2</v>
      </c>
      <c r="C11" s="140" t="s">
        <v>143</v>
      </c>
      <c r="D11" s="141">
        <v>0</v>
      </c>
      <c r="E11" s="141">
        <v>0</v>
      </c>
      <c r="F11" s="141">
        <v>0</v>
      </c>
      <c r="G11" s="141">
        <v>0</v>
      </c>
      <c r="H11" s="142">
        <v>0</v>
      </c>
      <c r="I11" s="142">
        <v>0</v>
      </c>
      <c r="J11" s="142">
        <v>0</v>
      </c>
      <c r="K11" s="142">
        <v>0</v>
      </c>
    </row>
    <row r="12" spans="2:18" x14ac:dyDescent="0.25">
      <c r="B12" s="143">
        <v>3</v>
      </c>
      <c r="C12" s="144" t="s">
        <v>144</v>
      </c>
      <c r="D12" s="145">
        <v>0</v>
      </c>
      <c r="E12" s="146">
        <v>0</v>
      </c>
      <c r="F12" s="146">
        <v>0</v>
      </c>
      <c r="G12" s="145">
        <v>0</v>
      </c>
      <c r="H12" s="146">
        <v>0</v>
      </c>
      <c r="I12" s="146">
        <v>0</v>
      </c>
      <c r="J12" s="146">
        <v>0</v>
      </c>
      <c r="K12" s="146">
        <v>0</v>
      </c>
    </row>
    <row r="13" spans="2:18" x14ac:dyDescent="0.25">
      <c r="B13" s="143">
        <v>4</v>
      </c>
      <c r="C13" s="144" t="s">
        <v>145</v>
      </c>
      <c r="D13" s="145">
        <v>0</v>
      </c>
      <c r="E13" s="146">
        <v>0</v>
      </c>
      <c r="F13" s="146">
        <v>0</v>
      </c>
      <c r="G13" s="145">
        <v>0</v>
      </c>
      <c r="H13" s="146">
        <v>0</v>
      </c>
      <c r="I13" s="146">
        <v>0</v>
      </c>
      <c r="J13" s="146">
        <v>0</v>
      </c>
      <c r="K13" s="146">
        <v>0</v>
      </c>
    </row>
    <row r="14" spans="2:18" x14ac:dyDescent="0.25">
      <c r="B14" s="147">
        <v>5</v>
      </c>
      <c r="C14" s="148" t="s">
        <v>146</v>
      </c>
      <c r="D14" s="141">
        <v>955.63532042888858</v>
      </c>
      <c r="E14" s="141">
        <v>1136.4383377749994</v>
      </c>
      <c r="F14" s="141">
        <v>1031.5083306633367</v>
      </c>
      <c r="G14" s="141">
        <v>0</v>
      </c>
      <c r="H14" s="142">
        <v>955.63532042888858</v>
      </c>
      <c r="I14" s="142">
        <v>1136.4383377749994</v>
      </c>
      <c r="J14" s="142">
        <v>1031.5083306633367</v>
      </c>
      <c r="K14" s="142">
        <v>0</v>
      </c>
    </row>
    <row r="15" spans="2:18" ht="30" x14ac:dyDescent="0.25">
      <c r="B15" s="143">
        <v>6</v>
      </c>
      <c r="C15" s="149" t="s">
        <v>147</v>
      </c>
      <c r="D15" s="145">
        <v>0</v>
      </c>
      <c r="E15" s="146">
        <v>0</v>
      </c>
      <c r="F15" s="146">
        <v>0</v>
      </c>
      <c r="G15" s="145">
        <v>0</v>
      </c>
      <c r="H15" s="134">
        <v>0</v>
      </c>
      <c r="I15" s="134">
        <v>0</v>
      </c>
      <c r="J15" s="134">
        <v>0</v>
      </c>
      <c r="K15" s="150">
        <v>0</v>
      </c>
    </row>
    <row r="16" spans="2:18" x14ac:dyDescent="0.25">
      <c r="B16" s="143">
        <v>7</v>
      </c>
      <c r="C16" s="144" t="s">
        <v>148</v>
      </c>
      <c r="D16" s="145">
        <v>0</v>
      </c>
      <c r="E16" s="146">
        <v>0</v>
      </c>
      <c r="F16" s="146">
        <v>0</v>
      </c>
      <c r="G16" s="145">
        <v>0</v>
      </c>
      <c r="H16" s="134">
        <v>0</v>
      </c>
      <c r="I16" s="134">
        <v>0</v>
      </c>
      <c r="J16" s="134">
        <v>0</v>
      </c>
      <c r="K16" s="150">
        <v>0</v>
      </c>
    </row>
    <row r="17" spans="2:13" x14ac:dyDescent="0.25">
      <c r="B17" s="143">
        <v>8</v>
      </c>
      <c r="C17" s="144" t="s">
        <v>149</v>
      </c>
      <c r="D17" s="145">
        <v>955.63532042888858</v>
      </c>
      <c r="E17" s="146">
        <v>1136.4383377749994</v>
      </c>
      <c r="F17" s="146">
        <v>1031.5083306633367</v>
      </c>
      <c r="G17" s="145">
        <v>0</v>
      </c>
      <c r="H17" s="134">
        <v>955.63532042888858</v>
      </c>
      <c r="I17" s="134">
        <v>1136.4383377749994</v>
      </c>
      <c r="J17" s="134">
        <v>1031.5083306633367</v>
      </c>
      <c r="K17" s="150">
        <v>0</v>
      </c>
    </row>
    <row r="18" spans="2:13" x14ac:dyDescent="0.25">
      <c r="B18" s="139">
        <v>9</v>
      </c>
      <c r="C18" s="151" t="s">
        <v>150</v>
      </c>
      <c r="D18" s="273"/>
      <c r="E18" s="274"/>
      <c r="F18" s="274"/>
      <c r="G18" s="275"/>
      <c r="H18" s="142">
        <v>0</v>
      </c>
      <c r="I18" s="142">
        <v>35.224218010799994</v>
      </c>
      <c r="J18" s="142">
        <v>35.218204634900005</v>
      </c>
      <c r="K18" s="142">
        <v>35.218204634900005</v>
      </c>
    </row>
    <row r="19" spans="2:13" x14ac:dyDescent="0.25">
      <c r="B19" s="147">
        <v>10</v>
      </c>
      <c r="C19" s="148" t="s">
        <v>151</v>
      </c>
      <c r="D19" s="152">
        <v>333.81607928761906</v>
      </c>
      <c r="E19" s="152">
        <v>259.72170606142856</v>
      </c>
      <c r="F19" s="152">
        <v>180.34713424714286</v>
      </c>
      <c r="G19" s="152">
        <v>155.78482657666666</v>
      </c>
      <c r="H19" s="142">
        <v>333.81607928761906</v>
      </c>
      <c r="I19" s="142">
        <v>259.72170606142856</v>
      </c>
      <c r="J19" s="142">
        <v>180.34713424714286</v>
      </c>
      <c r="K19" s="142">
        <v>155.78482657666666</v>
      </c>
    </row>
    <row r="20" spans="2:13" x14ac:dyDescent="0.25">
      <c r="B20" s="143">
        <v>11</v>
      </c>
      <c r="C20" s="144" t="s">
        <v>152</v>
      </c>
      <c r="D20" s="145">
        <v>333.81607928761906</v>
      </c>
      <c r="E20" s="145">
        <v>259.72170606142856</v>
      </c>
      <c r="F20" s="145">
        <v>180.34713424714286</v>
      </c>
      <c r="G20" s="145">
        <v>155.78482657666666</v>
      </c>
      <c r="H20" s="134">
        <v>333.81607928761906</v>
      </c>
      <c r="I20" s="134">
        <v>259.72170606142856</v>
      </c>
      <c r="J20" s="134">
        <v>180.34713424714286</v>
      </c>
      <c r="K20" s="150">
        <v>155.78482657666666</v>
      </c>
    </row>
    <row r="21" spans="2:13" x14ac:dyDescent="0.25">
      <c r="B21" s="143">
        <v>12</v>
      </c>
      <c r="C21" s="144" t="s">
        <v>153</v>
      </c>
      <c r="D21" s="145">
        <v>0</v>
      </c>
      <c r="E21" s="146">
        <v>0</v>
      </c>
      <c r="F21" s="146">
        <v>0</v>
      </c>
      <c r="G21" s="145">
        <v>0</v>
      </c>
      <c r="H21" s="134">
        <v>0</v>
      </c>
      <c r="I21" s="134">
        <v>0</v>
      </c>
      <c r="J21" s="134">
        <v>0</v>
      </c>
      <c r="K21" s="150">
        <v>0</v>
      </c>
      <c r="M21" s="80"/>
    </row>
    <row r="22" spans="2:13" x14ac:dyDescent="0.25">
      <c r="B22" s="143">
        <v>13</v>
      </c>
      <c r="C22" s="144" t="s">
        <v>154</v>
      </c>
      <c r="D22" s="145">
        <v>0</v>
      </c>
      <c r="E22" s="146">
        <v>0</v>
      </c>
      <c r="F22" s="146">
        <v>0</v>
      </c>
      <c r="G22" s="145">
        <v>0</v>
      </c>
      <c r="H22" s="134">
        <v>0</v>
      </c>
      <c r="I22" s="134">
        <v>0</v>
      </c>
      <c r="J22" s="134">
        <v>0</v>
      </c>
      <c r="K22" s="150">
        <v>0</v>
      </c>
    </row>
    <row r="23" spans="2:13" x14ac:dyDescent="0.25">
      <c r="B23" s="139">
        <v>14</v>
      </c>
      <c r="C23" s="151" t="s">
        <v>155</v>
      </c>
      <c r="D23" s="141">
        <v>1294.3069867191671</v>
      </c>
      <c r="E23" s="142">
        <v>1401.0031105449984</v>
      </c>
      <c r="F23" s="142">
        <v>1308.6825333308311</v>
      </c>
      <c r="G23" s="141">
        <v>1329.3966282399986</v>
      </c>
      <c r="H23" s="142">
        <v>1264.3069867191671</v>
      </c>
      <c r="I23" s="142">
        <v>1371.0031105449984</v>
      </c>
      <c r="J23" s="142">
        <v>1279.5158666641644</v>
      </c>
      <c r="K23" s="142">
        <v>1301.0632949066653</v>
      </c>
    </row>
    <row r="24" spans="2:13" x14ac:dyDescent="0.25">
      <c r="B24" s="132">
        <v>15</v>
      </c>
      <c r="C24" s="153" t="s">
        <v>156</v>
      </c>
      <c r="D24" s="141">
        <v>24.155207855</v>
      </c>
      <c r="E24" s="142">
        <v>25.078582054166663</v>
      </c>
      <c r="F24" s="142">
        <v>45.512761753333329</v>
      </c>
      <c r="G24" s="141">
        <v>114.6223442025</v>
      </c>
      <c r="H24" s="142">
        <v>1.7537603927499998</v>
      </c>
      <c r="I24" s="142">
        <v>1.7999291027083328</v>
      </c>
      <c r="J24" s="142">
        <v>4.8286380876666666</v>
      </c>
      <c r="K24" s="142">
        <v>15.190783876791665</v>
      </c>
    </row>
    <row r="25" spans="2:13" x14ac:dyDescent="0.25">
      <c r="B25" s="139">
        <v>16</v>
      </c>
      <c r="C25" s="151" t="s">
        <v>157</v>
      </c>
      <c r="D25" s="273"/>
      <c r="E25" s="274"/>
      <c r="F25" s="274"/>
      <c r="G25" s="275"/>
      <c r="H25" s="142">
        <v>2555.5121468284246</v>
      </c>
      <c r="I25" s="142">
        <v>2804.1873014949347</v>
      </c>
      <c r="J25" s="142">
        <v>2531.4181742972105</v>
      </c>
      <c r="K25" s="142">
        <v>1507.2571099950235</v>
      </c>
    </row>
    <row r="26" spans="2:13" x14ac:dyDescent="0.25">
      <c r="B26" s="125" t="s">
        <v>158</v>
      </c>
      <c r="C26" s="154"/>
      <c r="D26" s="125"/>
      <c r="E26" s="126"/>
      <c r="F26" s="126"/>
      <c r="G26" s="125"/>
      <c r="H26" s="127"/>
      <c r="I26" s="127"/>
      <c r="J26" s="127"/>
      <c r="K26" s="127"/>
    </row>
    <row r="27" spans="2:13" x14ac:dyDescent="0.25">
      <c r="B27" s="139">
        <v>17</v>
      </c>
      <c r="C27" s="140" t="s">
        <v>159</v>
      </c>
      <c r="D27" s="145">
        <v>4366.0813554228571</v>
      </c>
      <c r="E27" s="146">
        <v>4738.4642314766661</v>
      </c>
      <c r="F27" s="146">
        <v>5132.9772773541681</v>
      </c>
      <c r="G27" s="145">
        <v>6686.3099169224988</v>
      </c>
      <c r="H27" s="134">
        <v>347.31075154985712</v>
      </c>
      <c r="I27" s="134">
        <v>312.82001984346664</v>
      </c>
      <c r="J27" s="134">
        <v>339.15972906466669</v>
      </c>
      <c r="K27" s="150">
        <v>2702.1448159240163</v>
      </c>
    </row>
    <row r="28" spans="2:13" x14ac:dyDescent="0.25">
      <c r="B28" s="139">
        <v>18</v>
      </c>
      <c r="C28" s="140" t="s">
        <v>160</v>
      </c>
      <c r="D28" s="145">
        <v>1390.285733640497</v>
      </c>
      <c r="E28" s="146">
        <v>1631.9399628066622</v>
      </c>
      <c r="F28" s="146">
        <v>1337.689089919829</v>
      </c>
      <c r="G28" s="145">
        <v>932.10361095499024</v>
      </c>
      <c r="H28" s="134">
        <v>1051.4577067764965</v>
      </c>
      <c r="I28" s="134">
        <v>1275.1316124830898</v>
      </c>
      <c r="J28" s="134">
        <v>1085.2880392548282</v>
      </c>
      <c r="K28" s="150">
        <v>932.10361095499024</v>
      </c>
    </row>
    <row r="29" spans="2:13" x14ac:dyDescent="0.25">
      <c r="B29" s="139">
        <v>19</v>
      </c>
      <c r="C29" s="140" t="s">
        <v>161</v>
      </c>
      <c r="D29" s="145">
        <v>463.76166294375003</v>
      </c>
      <c r="E29" s="146">
        <v>390.14416690233332</v>
      </c>
      <c r="F29" s="146">
        <v>290.84249947084407</v>
      </c>
      <c r="G29" s="145">
        <v>120.73316773852274</v>
      </c>
      <c r="H29" s="134">
        <v>463.76166294375003</v>
      </c>
      <c r="I29" s="134">
        <v>390.14416690233332</v>
      </c>
      <c r="J29" s="134">
        <v>290.84249947084407</v>
      </c>
      <c r="K29" s="150">
        <v>120.73316773852274</v>
      </c>
    </row>
    <row r="30" spans="2:13" ht="45" x14ac:dyDescent="0.25">
      <c r="B30" s="147" t="s">
        <v>162</v>
      </c>
      <c r="C30" s="155" t="s">
        <v>163</v>
      </c>
      <c r="D30" s="273"/>
      <c r="E30" s="274"/>
      <c r="F30" s="274"/>
      <c r="G30" s="275"/>
      <c r="H30" s="156">
        <v>0</v>
      </c>
      <c r="I30" s="156">
        <v>0</v>
      </c>
      <c r="J30" s="156">
        <v>0</v>
      </c>
      <c r="K30" s="156">
        <v>0</v>
      </c>
    </row>
    <row r="31" spans="2:13" x14ac:dyDescent="0.25">
      <c r="B31" s="139" t="s">
        <v>164</v>
      </c>
      <c r="C31" s="140" t="s">
        <v>165</v>
      </c>
      <c r="D31" s="273"/>
      <c r="E31" s="274"/>
      <c r="F31" s="274"/>
      <c r="G31" s="275"/>
      <c r="H31" s="157">
        <v>0</v>
      </c>
      <c r="I31" s="157">
        <v>0</v>
      </c>
      <c r="J31" s="157">
        <v>0</v>
      </c>
      <c r="K31" s="157">
        <v>0</v>
      </c>
    </row>
    <row r="32" spans="2:13" x14ac:dyDescent="0.25">
      <c r="B32" s="147">
        <v>20</v>
      </c>
      <c r="C32" s="158" t="s">
        <v>166</v>
      </c>
      <c r="D32" s="152">
        <v>6220.1287520071037</v>
      </c>
      <c r="E32" s="152">
        <v>6760.5483611856616</v>
      </c>
      <c r="F32" s="152">
        <v>6761.5088667448408</v>
      </c>
      <c r="G32" s="152">
        <v>7739.146695616012</v>
      </c>
      <c r="H32" s="152">
        <v>1862.5301212701036</v>
      </c>
      <c r="I32" s="152">
        <v>1978.09579922889</v>
      </c>
      <c r="J32" s="152">
        <v>1715.2902677903389</v>
      </c>
      <c r="K32" s="152">
        <v>3754.9815946175295</v>
      </c>
    </row>
    <row r="33" spans="2:13" x14ac:dyDescent="0.25">
      <c r="B33" s="159" t="s">
        <v>167</v>
      </c>
      <c r="C33" s="160" t="s">
        <v>168</v>
      </c>
      <c r="D33" s="145">
        <v>0</v>
      </c>
      <c r="E33" s="145">
        <v>0</v>
      </c>
      <c r="F33" s="145">
        <v>0</v>
      </c>
      <c r="G33" s="145">
        <v>0</v>
      </c>
      <c r="H33" s="134">
        <v>0</v>
      </c>
      <c r="I33" s="134">
        <v>0</v>
      </c>
      <c r="J33" s="134">
        <v>0</v>
      </c>
      <c r="K33" s="150">
        <v>0</v>
      </c>
    </row>
    <row r="34" spans="2:13" x14ac:dyDescent="0.25">
      <c r="B34" s="161" t="s">
        <v>169</v>
      </c>
      <c r="C34" s="162" t="s">
        <v>170</v>
      </c>
      <c r="D34" s="145">
        <v>0</v>
      </c>
      <c r="E34" s="145">
        <v>0</v>
      </c>
      <c r="F34" s="145">
        <v>0</v>
      </c>
      <c r="G34" s="145">
        <v>0</v>
      </c>
      <c r="H34" s="134">
        <v>0</v>
      </c>
      <c r="I34" s="134">
        <v>0</v>
      </c>
      <c r="J34" s="134">
        <v>0</v>
      </c>
      <c r="K34" s="150">
        <v>0</v>
      </c>
    </row>
    <row r="35" spans="2:13" x14ac:dyDescent="0.25">
      <c r="B35" s="159" t="s">
        <v>171</v>
      </c>
      <c r="C35" s="160" t="s">
        <v>172</v>
      </c>
      <c r="D35" s="145">
        <v>0</v>
      </c>
      <c r="E35" s="145">
        <v>0</v>
      </c>
      <c r="F35" s="145">
        <v>0</v>
      </c>
      <c r="G35" s="145">
        <v>0</v>
      </c>
      <c r="H35" s="134">
        <v>0</v>
      </c>
      <c r="I35" s="134">
        <v>0</v>
      </c>
      <c r="J35" s="134">
        <v>0</v>
      </c>
      <c r="K35" s="150">
        <v>0</v>
      </c>
      <c r="M35" s="80"/>
    </row>
    <row r="36" spans="2:13" x14ac:dyDescent="0.25">
      <c r="B36" s="163"/>
      <c r="C36" s="164"/>
      <c r="D36" s="164"/>
      <c r="E36" s="164"/>
      <c r="F36" s="164"/>
      <c r="G36" s="164"/>
      <c r="H36" s="289" t="s">
        <v>173</v>
      </c>
      <c r="I36" s="290"/>
      <c r="J36" s="290"/>
      <c r="K36" s="291"/>
    </row>
    <row r="37" spans="2:13" x14ac:dyDescent="0.25">
      <c r="B37" s="139">
        <v>21</v>
      </c>
      <c r="C37" s="140" t="s">
        <v>174</v>
      </c>
      <c r="D37" s="273"/>
      <c r="E37" s="274"/>
      <c r="F37" s="274"/>
      <c r="G37" s="275"/>
      <c r="H37" s="165">
        <v>13300.725687688997</v>
      </c>
      <c r="I37" s="165">
        <v>12665.285657013135</v>
      </c>
      <c r="J37" s="165">
        <v>14143.369826430315</v>
      </c>
      <c r="K37" s="165">
        <v>14683.392012592265</v>
      </c>
      <c r="M37" s="80"/>
    </row>
    <row r="38" spans="2:13" x14ac:dyDescent="0.25">
      <c r="B38" s="139">
        <v>22</v>
      </c>
      <c r="C38" s="140" t="s">
        <v>175</v>
      </c>
      <c r="D38" s="273"/>
      <c r="E38" s="274"/>
      <c r="F38" s="274"/>
      <c r="G38" s="275"/>
      <c r="H38" s="165">
        <v>1053.0028477851099</v>
      </c>
      <c r="I38" s="165">
        <v>885.05124252316602</v>
      </c>
      <c r="J38" s="165">
        <v>685.0212875974787</v>
      </c>
      <c r="K38" s="165">
        <v>583.50520814024935</v>
      </c>
    </row>
    <row r="39" spans="2:13" x14ac:dyDescent="0.25">
      <c r="B39" s="139">
        <v>23</v>
      </c>
      <c r="C39" s="140" t="s">
        <v>176</v>
      </c>
      <c r="D39" s="273"/>
      <c r="E39" s="274"/>
      <c r="F39" s="274"/>
      <c r="G39" s="275"/>
      <c r="H39" s="166">
        <v>26.79073860242778</v>
      </c>
      <c r="I39" s="166">
        <v>25.832690111743801</v>
      </c>
      <c r="J39" s="166">
        <v>39.59650340382565</v>
      </c>
      <c r="K39" s="166">
        <v>49.669669837310742</v>
      </c>
    </row>
    <row r="40" spans="2:13" x14ac:dyDescent="0.25">
      <c r="B40" s="255" t="s">
        <v>177</v>
      </c>
      <c r="C40" s="255"/>
      <c r="D40" s="255"/>
      <c r="E40" s="255"/>
      <c r="F40" s="255"/>
      <c r="G40" s="255"/>
    </row>
    <row r="41" spans="2:13" x14ac:dyDescent="0.25">
      <c r="H41" s="80"/>
      <c r="I41" s="80"/>
      <c r="J41" s="80"/>
      <c r="K41" s="80"/>
    </row>
  </sheetData>
  <mergeCells count="17">
    <mergeCell ref="B40:G40"/>
    <mergeCell ref="D30:G30"/>
    <mergeCell ref="D31:G31"/>
    <mergeCell ref="H36:K36"/>
    <mergeCell ref="D37:G37"/>
    <mergeCell ref="D38:G38"/>
    <mergeCell ref="D39:G39"/>
    <mergeCell ref="D25:G25"/>
    <mergeCell ref="B4:C4"/>
    <mergeCell ref="D4:G5"/>
    <mergeCell ref="H4:K5"/>
    <mergeCell ref="B5:C5"/>
    <mergeCell ref="B6:C6"/>
    <mergeCell ref="B7:C7"/>
    <mergeCell ref="D9:G9"/>
    <mergeCell ref="D10:G10"/>
    <mergeCell ref="D18:G18"/>
  </mergeCells>
  <hyperlinks>
    <hyperlink ref="M5" location="Index!A1" display="Return to index" xr:uid="{005CEB22-179E-4A39-9171-AE753286372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0455-82B4-477A-8E6A-5851D0463A84}">
  <dimension ref="B2:P58"/>
  <sheetViews>
    <sheetView topLeftCell="A10" zoomScale="85" zoomScaleNormal="85" workbookViewId="0">
      <selection activeCell="D13" sqref="D13:D15"/>
    </sheetView>
  </sheetViews>
  <sheetFormatPr defaultColWidth="9" defaultRowHeight="15" x14ac:dyDescent="0.25"/>
  <cols>
    <col min="1" max="1" width="3.125" style="23" customWidth="1"/>
    <col min="2" max="2" width="8.375" style="23" customWidth="1"/>
    <col min="3" max="3" width="9" style="23" bestFit="1" customWidth="1"/>
    <col min="4" max="4" width="13.125" style="23" customWidth="1"/>
    <col min="5" max="5" width="12.375" style="23" bestFit="1" customWidth="1"/>
    <col min="6" max="6" width="11.875" style="23" bestFit="1" customWidth="1"/>
    <col min="7" max="7" width="11.5" style="23" bestFit="1" customWidth="1"/>
    <col min="8" max="8" width="11.875" style="23" bestFit="1" customWidth="1"/>
    <col min="9" max="9" width="5.625" style="23" customWidth="1"/>
    <col min="10" max="10" width="11.875" style="23" bestFit="1" customWidth="1"/>
    <col min="11" max="12" width="6.875" style="23" customWidth="1"/>
    <col min="13" max="16384" width="9" style="23"/>
  </cols>
  <sheetData>
    <row r="2" spans="2:12" ht="20.25" x14ac:dyDescent="0.3">
      <c r="B2" s="34" t="s">
        <v>13</v>
      </c>
      <c r="C2" s="35"/>
      <c r="D2" s="35"/>
      <c r="E2" s="35"/>
      <c r="F2" s="35"/>
      <c r="G2" s="35"/>
      <c r="H2" s="35"/>
      <c r="I2" s="24"/>
    </row>
    <row r="3" spans="2:12" ht="15.75" customHeight="1" x14ac:dyDescent="0.25">
      <c r="L3" s="33"/>
    </row>
    <row r="4" spans="2:12" ht="15.75" customHeight="1" x14ac:dyDescent="0.25">
      <c r="B4" s="235" t="s">
        <v>14</v>
      </c>
      <c r="C4" s="236"/>
      <c r="D4" s="84" t="s">
        <v>15</v>
      </c>
      <c r="E4" s="84" t="s">
        <v>16</v>
      </c>
      <c r="F4" s="84" t="s">
        <v>17</v>
      </c>
      <c r="G4" s="84" t="s">
        <v>18</v>
      </c>
      <c r="H4" s="84" t="s">
        <v>19</v>
      </c>
      <c r="I4" s="25"/>
      <c r="J4" s="33" t="s">
        <v>20</v>
      </c>
      <c r="L4" s="33"/>
    </row>
    <row r="5" spans="2:12" ht="15.75" customHeight="1" x14ac:dyDescent="0.25">
      <c r="B5" s="237"/>
      <c r="C5" s="238"/>
      <c r="D5" s="84" t="s">
        <v>21</v>
      </c>
      <c r="E5" s="84" t="s">
        <v>22</v>
      </c>
      <c r="F5" s="84" t="s">
        <v>23</v>
      </c>
      <c r="G5" s="84" t="s">
        <v>24</v>
      </c>
      <c r="H5" s="84" t="s">
        <v>25</v>
      </c>
      <c r="I5" s="25"/>
      <c r="L5" s="33"/>
    </row>
    <row r="6" spans="2:12" x14ac:dyDescent="0.25">
      <c r="B6" s="85"/>
      <c r="C6" s="239" t="s">
        <v>26</v>
      </c>
      <c r="D6" s="240"/>
      <c r="E6" s="240"/>
      <c r="F6" s="240"/>
      <c r="G6" s="240"/>
      <c r="H6" s="241"/>
      <c r="I6" s="26"/>
    </row>
    <row r="7" spans="2:12" ht="75" x14ac:dyDescent="0.25">
      <c r="B7" s="44">
        <v>1</v>
      </c>
      <c r="C7" s="86" t="s">
        <v>27</v>
      </c>
      <c r="D7" s="90">
        <f>34728215492/1000000</f>
        <v>34728.215492000003</v>
      </c>
      <c r="E7" s="87">
        <v>33556.33978432</v>
      </c>
      <c r="F7" s="88">
        <v>35366.894371219998</v>
      </c>
      <c r="G7" s="88">
        <v>34737.598844</v>
      </c>
      <c r="H7" s="88">
        <v>34004</v>
      </c>
      <c r="I7" s="27"/>
    </row>
    <row r="8" spans="2:12" ht="30" x14ac:dyDescent="0.25">
      <c r="B8" s="44">
        <v>2</v>
      </c>
      <c r="C8" s="86" t="s">
        <v>28</v>
      </c>
      <c r="D8" s="90">
        <f>37985490492/1000000</f>
        <v>37985.490491999997</v>
      </c>
      <c r="E8" s="87">
        <v>36827.914784319997</v>
      </c>
      <c r="F8" s="88">
        <v>38652.069371220001</v>
      </c>
      <c r="G8" s="88">
        <v>38034.718844000003</v>
      </c>
      <c r="H8" s="88">
        <v>37327</v>
      </c>
      <c r="I8" s="27"/>
    </row>
    <row r="9" spans="2:12" ht="30" x14ac:dyDescent="0.25">
      <c r="B9" s="44">
        <v>3</v>
      </c>
      <c r="C9" s="86" t="s">
        <v>29</v>
      </c>
      <c r="D9" s="90">
        <f>44063400492/1000000</f>
        <v>44063.400492000001</v>
      </c>
      <c r="E9" s="87">
        <v>43006.324784320001</v>
      </c>
      <c r="F9" s="88">
        <v>44845.659371220005</v>
      </c>
      <c r="G9" s="88">
        <v>43166.618843999997</v>
      </c>
      <c r="H9" s="88">
        <v>42531</v>
      </c>
      <c r="I9" s="27"/>
    </row>
    <row r="10" spans="2:12" x14ac:dyDescent="0.25">
      <c r="B10" s="89"/>
      <c r="C10" s="232" t="s">
        <v>30</v>
      </c>
      <c r="D10" s="233"/>
      <c r="E10" s="233"/>
      <c r="F10" s="233"/>
      <c r="G10" s="233"/>
      <c r="H10" s="234"/>
      <c r="I10" s="28"/>
    </row>
    <row r="11" spans="2:12" ht="75" x14ac:dyDescent="0.25">
      <c r="B11" s="44">
        <v>4</v>
      </c>
      <c r="C11" s="86" t="s">
        <v>31</v>
      </c>
      <c r="D11" s="90">
        <v>225080.201</v>
      </c>
      <c r="E11" s="90">
        <v>220921.97873351999</v>
      </c>
      <c r="F11" s="90">
        <v>190043.48534525</v>
      </c>
      <c r="G11" s="90">
        <v>194321.3</v>
      </c>
      <c r="H11" s="90">
        <v>197135</v>
      </c>
      <c r="I11" s="27"/>
    </row>
    <row r="12" spans="2:12" x14ac:dyDescent="0.25">
      <c r="B12" s="89"/>
      <c r="C12" s="232" t="s">
        <v>32</v>
      </c>
      <c r="D12" s="233"/>
      <c r="E12" s="233"/>
      <c r="F12" s="233"/>
      <c r="G12" s="233"/>
      <c r="H12" s="234"/>
      <c r="I12" s="28"/>
    </row>
    <row r="13" spans="2:12" ht="60" x14ac:dyDescent="0.25">
      <c r="B13" s="44">
        <v>5</v>
      </c>
      <c r="C13" s="86" t="s">
        <v>33</v>
      </c>
      <c r="D13" s="181">
        <v>0.15429262369999999</v>
      </c>
      <c r="E13" s="92">
        <v>0.15189226519999999</v>
      </c>
      <c r="F13" s="92">
        <v>0.18609895679999999</v>
      </c>
      <c r="G13" s="92">
        <v>0.17876372195945581</v>
      </c>
      <c r="H13" s="92">
        <v>0.17249999999999999</v>
      </c>
      <c r="I13" s="27"/>
    </row>
    <row r="14" spans="2:12" ht="30" x14ac:dyDescent="0.25">
      <c r="B14" s="44">
        <v>6</v>
      </c>
      <c r="C14" s="86" t="s">
        <v>34</v>
      </c>
      <c r="D14" s="181">
        <v>0.16876424300000001</v>
      </c>
      <c r="E14" s="92">
        <v>0.16670099999999999</v>
      </c>
      <c r="F14" s="92">
        <v>0.20338539520000001</v>
      </c>
      <c r="G14" s="92">
        <v>0.19573108477557533</v>
      </c>
      <c r="H14" s="92">
        <v>0.1893</v>
      </c>
      <c r="I14" s="27"/>
    </row>
    <row r="15" spans="2:12" ht="45" x14ac:dyDescent="0.25">
      <c r="B15" s="44">
        <v>7</v>
      </c>
      <c r="C15" s="86" t="s">
        <v>35</v>
      </c>
      <c r="D15" s="182">
        <v>0.19576755100000001</v>
      </c>
      <c r="E15" s="92">
        <v>0.1946674796</v>
      </c>
      <c r="F15" s="92">
        <v>0.23597577829999999</v>
      </c>
      <c r="G15" s="92">
        <v>0.22214043876816386</v>
      </c>
      <c r="H15" s="92">
        <v>0.2157</v>
      </c>
      <c r="I15" s="27"/>
    </row>
    <row r="16" spans="2:12" x14ac:dyDescent="0.25">
      <c r="B16" s="93"/>
      <c r="C16" s="239" t="s">
        <v>36</v>
      </c>
      <c r="D16" s="240"/>
      <c r="E16" s="240"/>
      <c r="F16" s="240"/>
      <c r="G16" s="240"/>
      <c r="H16" s="241"/>
      <c r="I16" s="29"/>
    </row>
    <row r="17" spans="2:16" ht="195" x14ac:dyDescent="0.25">
      <c r="B17" s="44" t="s">
        <v>37</v>
      </c>
      <c r="C17" s="45" t="s">
        <v>38</v>
      </c>
      <c r="D17" s="175">
        <v>2.9700000000000001E-2</v>
      </c>
      <c r="E17" s="92">
        <v>2.7699999999999999E-2</v>
      </c>
      <c r="F17" s="92">
        <v>3.324584890939844E-2</v>
      </c>
      <c r="G17" s="92">
        <v>3.1417922168079371E-2</v>
      </c>
      <c r="H17" s="92">
        <v>2.7200000000000002E-2</v>
      </c>
      <c r="I17" s="27"/>
    </row>
    <row r="18" spans="2:16" ht="120" x14ac:dyDescent="0.25">
      <c r="B18" s="44" t="s">
        <v>39</v>
      </c>
      <c r="C18" s="45" t="s">
        <v>40</v>
      </c>
      <c r="D18" s="91">
        <v>1.6706249999999999E-2</v>
      </c>
      <c r="E18" s="91">
        <v>1.558125E-2</v>
      </c>
      <c r="F18" s="92">
        <v>1.8700790011536621E-2</v>
      </c>
      <c r="G18" s="92">
        <v>1.7672581219544646E-2</v>
      </c>
      <c r="H18" s="92">
        <v>1.5300000000000001E-2</v>
      </c>
      <c r="I18" s="27"/>
    </row>
    <row r="19" spans="2:16" ht="105" x14ac:dyDescent="0.25">
      <c r="B19" s="44" t="s">
        <v>41</v>
      </c>
      <c r="C19" s="45" t="s">
        <v>42</v>
      </c>
      <c r="D19" s="91">
        <v>2.2275E-2</v>
      </c>
      <c r="E19" s="94">
        <v>2.0774999999999998E-2</v>
      </c>
      <c r="F19" s="92">
        <v>2.493438668204883E-2</v>
      </c>
      <c r="G19" s="92">
        <v>2.3563441626059528E-2</v>
      </c>
      <c r="H19" s="92">
        <v>2.0400000000000001E-2</v>
      </c>
      <c r="I19" s="27"/>
    </row>
    <row r="20" spans="2:16" ht="90" x14ac:dyDescent="0.25">
      <c r="B20" s="44" t="s">
        <v>43</v>
      </c>
      <c r="C20" s="86" t="s">
        <v>44</v>
      </c>
      <c r="D20" s="91">
        <v>0.10970000000000001</v>
      </c>
      <c r="E20" s="94">
        <f>+E17+8%</f>
        <v>0.1077</v>
      </c>
      <c r="F20" s="92">
        <v>0.11324584890939844</v>
      </c>
      <c r="G20" s="92">
        <v>0.11141792216807937</v>
      </c>
      <c r="H20" s="92">
        <v>0.1072</v>
      </c>
      <c r="I20" s="30"/>
    </row>
    <row r="21" spans="2:16" x14ac:dyDescent="0.25">
      <c r="B21" s="89"/>
      <c r="C21" s="232" t="s">
        <v>45</v>
      </c>
      <c r="D21" s="233"/>
      <c r="E21" s="233"/>
      <c r="F21" s="233"/>
      <c r="G21" s="233"/>
      <c r="H21" s="234"/>
      <c r="I21" s="30"/>
    </row>
    <row r="22" spans="2:16" ht="60" x14ac:dyDescent="0.25">
      <c r="B22" s="44">
        <v>8</v>
      </c>
      <c r="C22" s="86" t="s">
        <v>46</v>
      </c>
      <c r="D22" s="92">
        <v>2.5000000000000001E-2</v>
      </c>
      <c r="E22" s="92">
        <v>2.5000000000000001E-2</v>
      </c>
      <c r="F22" s="92">
        <v>2.5000000000000001E-2</v>
      </c>
      <c r="G22" s="92">
        <v>2.5000000000000001E-2</v>
      </c>
      <c r="H22" s="92">
        <v>2.5000000000000001E-2</v>
      </c>
      <c r="I22" s="30"/>
      <c r="J22" s="71"/>
    </row>
    <row r="23" spans="2:16" ht="210" x14ac:dyDescent="0.25">
      <c r="B23" s="44" t="s">
        <v>47</v>
      </c>
      <c r="C23" s="86" t="s">
        <v>48</v>
      </c>
      <c r="D23" s="92"/>
      <c r="E23" s="92"/>
      <c r="F23" s="44"/>
      <c r="G23" s="44"/>
      <c r="H23" s="44"/>
      <c r="I23" s="27"/>
    </row>
    <row r="24" spans="2:16" ht="90" x14ac:dyDescent="0.25">
      <c r="B24" s="44">
        <v>9</v>
      </c>
      <c r="C24" s="86" t="s">
        <v>49</v>
      </c>
      <c r="D24" s="180">
        <f>5366307866.65092/225080201804.11</f>
        <v>2.3841758731499994E-2</v>
      </c>
      <c r="E24" s="92">
        <v>1.9194156211499985E-2</v>
      </c>
      <c r="F24" s="94">
        <v>9.2748423949999999E-3</v>
      </c>
      <c r="G24" s="92">
        <v>1.34E-4</v>
      </c>
      <c r="H24" s="92">
        <v>8.2672382568905426E-5</v>
      </c>
      <c r="I24" s="28"/>
      <c r="J24" s="71"/>
    </row>
    <row r="25" spans="2:16" ht="45" x14ac:dyDescent="0.25">
      <c r="B25" s="44" t="s">
        <v>50</v>
      </c>
      <c r="C25" s="86" t="s">
        <v>51</v>
      </c>
      <c r="D25" s="92">
        <v>0</v>
      </c>
      <c r="E25" s="92">
        <v>0</v>
      </c>
      <c r="F25" s="92">
        <v>0</v>
      </c>
      <c r="G25" s="92">
        <v>0</v>
      </c>
      <c r="H25" s="92">
        <v>0</v>
      </c>
      <c r="I25" s="27"/>
    </row>
    <row r="26" spans="2:16" ht="120" x14ac:dyDescent="0.25">
      <c r="B26" s="44">
        <v>10</v>
      </c>
      <c r="C26" s="86" t="s">
        <v>52</v>
      </c>
      <c r="D26" s="92">
        <v>0</v>
      </c>
      <c r="E26" s="92">
        <v>0</v>
      </c>
      <c r="F26" s="92">
        <v>0</v>
      </c>
      <c r="G26" s="92">
        <v>0</v>
      </c>
      <c r="H26" s="92">
        <v>0</v>
      </c>
      <c r="I26" s="27"/>
    </row>
    <row r="27" spans="2:16" ht="105" x14ac:dyDescent="0.25">
      <c r="B27" s="44" t="s">
        <v>53</v>
      </c>
      <c r="C27" s="45" t="s">
        <v>54</v>
      </c>
      <c r="D27" s="92">
        <f>3376203027.09/225080201804.11</f>
        <v>1.5000000000125956E-2</v>
      </c>
      <c r="E27" s="92">
        <v>1.4999999999987327E-2</v>
      </c>
      <c r="F27" s="92">
        <v>1.5000000000006576E-2</v>
      </c>
      <c r="G27" s="92">
        <v>1.4999999999999999E-2</v>
      </c>
      <c r="H27" s="92">
        <v>1.4999999999999999E-2</v>
      </c>
      <c r="I27" s="27"/>
      <c r="J27" s="72"/>
      <c r="P27" s="70"/>
    </row>
    <row r="28" spans="2:16" ht="60" x14ac:dyDescent="0.25">
      <c r="B28" s="44">
        <v>11</v>
      </c>
      <c r="C28" s="45" t="s">
        <v>55</v>
      </c>
      <c r="D28" s="92">
        <f>14369515938.8437/225080201804.11</f>
        <v>6.3841758731626091E-2</v>
      </c>
      <c r="E28" s="94">
        <v>5.9194156211487492E-2</v>
      </c>
      <c r="F28" s="94">
        <v>4.9274842395006575E-2</v>
      </c>
      <c r="G28" s="92">
        <v>4.0133999999999996E-2</v>
      </c>
      <c r="H28" s="92">
        <v>0.04</v>
      </c>
      <c r="I28" s="27"/>
      <c r="J28" s="71"/>
    </row>
    <row r="29" spans="2:16" ht="60" x14ac:dyDescent="0.25">
      <c r="B29" s="44" t="s">
        <v>56</v>
      </c>
      <c r="C29" s="45" t="s">
        <v>57</v>
      </c>
      <c r="D29" s="95">
        <v>0.17399999999999999</v>
      </c>
      <c r="E29" s="95">
        <v>0.16689999999999999</v>
      </c>
      <c r="F29" s="95">
        <v>0.16300000000000001</v>
      </c>
      <c r="G29" s="95">
        <v>0.15155192216807939</v>
      </c>
      <c r="H29" s="95">
        <v>0.1472</v>
      </c>
      <c r="I29" s="27"/>
    </row>
    <row r="30" spans="2:16" ht="135" x14ac:dyDescent="0.25">
      <c r="B30" s="44">
        <v>12</v>
      </c>
      <c r="C30" s="45" t="s">
        <v>58</v>
      </c>
      <c r="D30" s="96">
        <v>2.833334307552015E-2</v>
      </c>
      <c r="E30" s="95">
        <v>3.2228220366574252E-2</v>
      </c>
      <c r="F30" s="95">
        <v>7.2999999999999995E-2</v>
      </c>
      <c r="G30" s="95">
        <v>7.595714073991118E-2</v>
      </c>
      <c r="H30" s="95">
        <v>7.2099999999999997E-2</v>
      </c>
      <c r="I30" s="27"/>
      <c r="K30" s="73"/>
    </row>
    <row r="31" spans="2:16" x14ac:dyDescent="0.25">
      <c r="B31" s="89"/>
      <c r="C31" s="229" t="s">
        <v>59</v>
      </c>
      <c r="D31" s="230"/>
      <c r="E31" s="230"/>
      <c r="F31" s="230"/>
      <c r="G31" s="230"/>
      <c r="H31" s="231"/>
      <c r="I31" s="27"/>
    </row>
    <row r="32" spans="2:16" ht="45" x14ac:dyDescent="0.25">
      <c r="B32" s="44">
        <v>13</v>
      </c>
      <c r="C32" s="97" t="s">
        <v>60</v>
      </c>
      <c r="D32" s="177">
        <f>838183865852.16/1000000</f>
        <v>838183.86585216003</v>
      </c>
      <c r="E32" s="177">
        <v>799749.43801201996</v>
      </c>
      <c r="F32" s="59">
        <v>714621.51526100002</v>
      </c>
      <c r="G32" s="59">
        <v>718648</v>
      </c>
      <c r="H32" s="59">
        <v>704781.50930100004</v>
      </c>
      <c r="I32" s="31"/>
    </row>
    <row r="33" spans="2:9" ht="30" x14ac:dyDescent="0.25">
      <c r="B33" s="44">
        <v>14</v>
      </c>
      <c r="C33" s="97" t="s">
        <v>61</v>
      </c>
      <c r="D33" s="176">
        <v>4.5318803458259997E-2</v>
      </c>
      <c r="E33" s="176">
        <v>4.6049316240830002E-2</v>
      </c>
      <c r="F33" s="58">
        <v>5.3997000000000003E-2</v>
      </c>
      <c r="G33" s="60">
        <v>5.2999999999999999E-2</v>
      </c>
      <c r="H33" s="61">
        <v>5.2962000000000002E-2</v>
      </c>
      <c r="I33" s="31"/>
    </row>
    <row r="34" spans="2:9" x14ac:dyDescent="0.25">
      <c r="B34" s="89"/>
      <c r="C34" s="229" t="s">
        <v>62</v>
      </c>
      <c r="D34" s="230"/>
      <c r="E34" s="230"/>
      <c r="F34" s="230"/>
      <c r="G34" s="230"/>
      <c r="H34" s="231"/>
      <c r="I34" s="32"/>
    </row>
    <row r="35" spans="2:9" ht="150" x14ac:dyDescent="0.25">
      <c r="B35" s="75" t="s">
        <v>63</v>
      </c>
      <c r="C35" s="45" t="s">
        <v>64</v>
      </c>
      <c r="D35" s="75">
        <v>0</v>
      </c>
      <c r="E35" s="98">
        <v>0</v>
      </c>
      <c r="F35" s="98">
        <v>0</v>
      </c>
      <c r="G35" s="98">
        <v>0</v>
      </c>
      <c r="H35" s="98">
        <v>0</v>
      </c>
      <c r="I35" s="31"/>
    </row>
    <row r="36" spans="2:9" ht="120" x14ac:dyDescent="0.25">
      <c r="B36" s="75" t="s">
        <v>65</v>
      </c>
      <c r="C36" s="45" t="s">
        <v>40</v>
      </c>
      <c r="D36" s="75">
        <v>0</v>
      </c>
      <c r="E36" s="98">
        <v>0</v>
      </c>
      <c r="F36" s="98">
        <v>0</v>
      </c>
      <c r="G36" s="98">
        <v>0</v>
      </c>
      <c r="H36" s="98">
        <v>0</v>
      </c>
      <c r="I36" s="31"/>
    </row>
    <row r="37" spans="2:9" ht="90" x14ac:dyDescent="0.25">
      <c r="B37" s="75" t="s">
        <v>66</v>
      </c>
      <c r="C37" s="45" t="s">
        <v>67</v>
      </c>
      <c r="D37" s="98">
        <v>0.03</v>
      </c>
      <c r="E37" s="98">
        <v>0.03</v>
      </c>
      <c r="F37" s="98">
        <v>0.03</v>
      </c>
      <c r="G37" s="98">
        <v>0.03</v>
      </c>
      <c r="H37" s="98">
        <v>0.03</v>
      </c>
      <c r="I37" s="32"/>
    </row>
    <row r="38" spans="2:9" x14ac:dyDescent="0.25">
      <c r="B38" s="89"/>
      <c r="C38" s="229" t="s">
        <v>68</v>
      </c>
      <c r="D38" s="230"/>
      <c r="E38" s="230"/>
      <c r="F38" s="230"/>
      <c r="G38" s="230"/>
      <c r="H38" s="231"/>
      <c r="I38" s="31"/>
    </row>
    <row r="39" spans="2:9" ht="75" x14ac:dyDescent="0.25">
      <c r="B39" s="75" t="s">
        <v>69</v>
      </c>
      <c r="C39" s="99" t="s">
        <v>70</v>
      </c>
      <c r="D39" s="62">
        <v>0</v>
      </c>
      <c r="E39" s="62">
        <v>0</v>
      </c>
      <c r="F39" s="62">
        <v>0</v>
      </c>
      <c r="G39" s="62">
        <v>0</v>
      </c>
      <c r="H39" s="62">
        <v>0</v>
      </c>
      <c r="I39" s="31"/>
    </row>
    <row r="40" spans="2:9" ht="75" x14ac:dyDescent="0.25">
      <c r="B40" s="75" t="s">
        <v>71</v>
      </c>
      <c r="C40" s="45" t="s">
        <v>72</v>
      </c>
      <c r="D40" s="62">
        <v>0.03</v>
      </c>
      <c r="E40" s="62">
        <v>0.03</v>
      </c>
      <c r="F40" s="62">
        <v>0.03</v>
      </c>
      <c r="G40" s="62">
        <v>0.03</v>
      </c>
      <c r="H40" s="62">
        <v>0.03</v>
      </c>
      <c r="I40" s="31"/>
    </row>
    <row r="41" spans="2:9" x14ac:dyDescent="0.25">
      <c r="B41" s="89"/>
      <c r="C41" s="229" t="s">
        <v>9</v>
      </c>
      <c r="D41" s="230"/>
      <c r="E41" s="230"/>
      <c r="F41" s="230"/>
      <c r="G41" s="230"/>
      <c r="H41" s="231"/>
      <c r="I41" s="30"/>
    </row>
    <row r="42" spans="2:9" ht="120" x14ac:dyDescent="0.25">
      <c r="B42" s="44">
        <v>15</v>
      </c>
      <c r="C42" s="97" t="s">
        <v>73</v>
      </c>
      <c r="D42" s="167">
        <v>135037.34309858666</v>
      </c>
      <c r="E42" s="168">
        <v>122581.93017043186</v>
      </c>
      <c r="F42" s="100">
        <v>116211.70548316502</v>
      </c>
      <c r="G42" s="100">
        <v>114374.05061359642</v>
      </c>
      <c r="H42" s="100">
        <v>116316.92604863603</v>
      </c>
      <c r="I42" s="30"/>
    </row>
    <row r="43" spans="2:9" ht="75" x14ac:dyDescent="0.25">
      <c r="B43" s="84" t="s">
        <v>74</v>
      </c>
      <c r="C43" s="101" t="s">
        <v>75</v>
      </c>
      <c r="D43" s="169">
        <v>86004.460278862578</v>
      </c>
      <c r="E43" s="170">
        <v>80008</v>
      </c>
      <c r="F43" s="102">
        <v>75102.376765292021</v>
      </c>
      <c r="G43" s="102">
        <v>73045.414448482232</v>
      </c>
      <c r="H43" s="102">
        <v>72827.255178606734</v>
      </c>
      <c r="I43" s="30"/>
    </row>
    <row r="44" spans="2:9" ht="75" x14ac:dyDescent="0.25">
      <c r="B44" s="81" t="s">
        <v>76</v>
      </c>
      <c r="C44" s="82" t="s">
        <v>77</v>
      </c>
      <c r="D44" s="169">
        <v>24156.740562663144</v>
      </c>
      <c r="E44" s="171">
        <v>24503</v>
      </c>
      <c r="F44" s="83">
        <v>22776.968019014595</v>
      </c>
      <c r="G44" s="83">
        <v>23239.752224331769</v>
      </c>
      <c r="H44" s="83">
        <v>22758.957842711272</v>
      </c>
      <c r="I44" s="30"/>
    </row>
    <row r="45" spans="2:9" ht="75" x14ac:dyDescent="0.25">
      <c r="B45" s="44">
        <v>16</v>
      </c>
      <c r="C45" s="97" t="s">
        <v>78</v>
      </c>
      <c r="D45" s="167">
        <v>61847.719716199339</v>
      </c>
      <c r="E45" s="168">
        <v>55505</v>
      </c>
      <c r="F45" s="100">
        <v>52325.408746277397</v>
      </c>
      <c r="G45" s="100">
        <v>49805.662224150474</v>
      </c>
      <c r="H45" s="100">
        <v>50068.29733589547</v>
      </c>
      <c r="I45" s="32"/>
    </row>
    <row r="46" spans="2:9" ht="45" x14ac:dyDescent="0.25">
      <c r="B46" s="44">
        <v>17</v>
      </c>
      <c r="C46" s="97" t="s">
        <v>79</v>
      </c>
      <c r="D46" s="172">
        <v>2.3104383620210887</v>
      </c>
      <c r="E46" s="172">
        <v>2.31</v>
      </c>
      <c r="F46" s="98">
        <v>2.3655280305482247</v>
      </c>
      <c r="G46" s="98">
        <v>2.4280020642003248</v>
      </c>
      <c r="H46" s="98">
        <v>2.4621996526796037</v>
      </c>
      <c r="I46" s="31"/>
    </row>
    <row r="47" spans="2:9" x14ac:dyDescent="0.25">
      <c r="B47" s="89"/>
      <c r="C47" s="229" t="s">
        <v>80</v>
      </c>
      <c r="D47" s="230"/>
      <c r="E47" s="230"/>
      <c r="F47" s="230"/>
      <c r="G47" s="230"/>
      <c r="H47" s="231"/>
      <c r="I47" s="30"/>
    </row>
    <row r="48" spans="2:9" ht="60" x14ac:dyDescent="0.25">
      <c r="B48" s="44">
        <v>18</v>
      </c>
      <c r="C48" s="97" t="s">
        <v>81</v>
      </c>
      <c r="D48" s="74">
        <v>238210.24</v>
      </c>
      <c r="E48" s="64">
        <v>225841.55353335623</v>
      </c>
      <c r="F48" s="65">
        <v>184976.60236253278</v>
      </c>
      <c r="G48" s="65">
        <v>177552.69790469322</v>
      </c>
      <c r="H48" s="66">
        <v>169709.19368997871</v>
      </c>
      <c r="I48" s="31"/>
    </row>
    <row r="49" spans="2:9" ht="60" x14ac:dyDescent="0.25">
      <c r="B49" s="44">
        <v>19</v>
      </c>
      <c r="C49" s="97" t="s">
        <v>82</v>
      </c>
      <c r="D49" s="66">
        <v>173899.56</v>
      </c>
      <c r="E49" s="65">
        <v>179937.16111526787</v>
      </c>
      <c r="F49" s="65">
        <v>137914.60939523592</v>
      </c>
      <c r="G49" s="65">
        <v>135711.67606748882</v>
      </c>
      <c r="H49" s="66">
        <v>128729.6157536005</v>
      </c>
      <c r="I49" s="32"/>
    </row>
    <row r="50" spans="2:9" ht="30" x14ac:dyDescent="0.25">
      <c r="B50" s="44">
        <v>20</v>
      </c>
      <c r="C50" s="103" t="s">
        <v>83</v>
      </c>
      <c r="D50" s="69">
        <v>1.369815081763289</v>
      </c>
      <c r="E50" s="67">
        <v>1.2551134636868144</v>
      </c>
      <c r="F50" s="63">
        <v>1.3412400845252479</v>
      </c>
      <c r="G50" s="68">
        <v>1.3083081946198725</v>
      </c>
      <c r="H50" s="69">
        <v>1.318338384655918</v>
      </c>
      <c r="I50" s="31"/>
    </row>
    <row r="51" spans="2:9" x14ac:dyDescent="0.25">
      <c r="I51" s="31"/>
    </row>
    <row r="52" spans="2:9" x14ac:dyDescent="0.25">
      <c r="I52" s="31"/>
    </row>
    <row r="53" spans="2:9" x14ac:dyDescent="0.25">
      <c r="I53" s="31"/>
    </row>
    <row r="54" spans="2:9" x14ac:dyDescent="0.25">
      <c r="I54" s="31"/>
    </row>
    <row r="55" spans="2:9" x14ac:dyDescent="0.25">
      <c r="I55" s="32"/>
    </row>
    <row r="56" spans="2:9" x14ac:dyDescent="0.25">
      <c r="I56" s="31"/>
    </row>
    <row r="57" spans="2:9" x14ac:dyDescent="0.25">
      <c r="I57" s="27"/>
    </row>
    <row r="58" spans="2:9" x14ac:dyDescent="0.25">
      <c r="I58" s="27"/>
    </row>
  </sheetData>
  <mergeCells count="11">
    <mergeCell ref="B4:C5"/>
    <mergeCell ref="C6:H6"/>
    <mergeCell ref="C10:H10"/>
    <mergeCell ref="C12:H12"/>
    <mergeCell ref="C16:H16"/>
    <mergeCell ref="C47:H47"/>
    <mergeCell ref="C21:H21"/>
    <mergeCell ref="C31:H31"/>
    <mergeCell ref="C34:H34"/>
    <mergeCell ref="C38:H38"/>
    <mergeCell ref="C41:H41"/>
  </mergeCells>
  <hyperlinks>
    <hyperlink ref="J4" location="Index!A1" display="Return to index" xr:uid="{6EF30E38-33F2-489A-B6C1-A1455814E8C9}"/>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68E8-904C-43D2-84D5-2612D8999249}">
  <dimension ref="B2:O39"/>
  <sheetViews>
    <sheetView topLeftCell="A4" zoomScale="70" zoomScaleNormal="70" workbookViewId="0">
      <selection activeCell="M16" sqref="M16"/>
    </sheetView>
  </sheetViews>
  <sheetFormatPr defaultColWidth="9" defaultRowHeight="15" x14ac:dyDescent="0.25"/>
  <cols>
    <col min="1" max="1" width="3.125" style="23" customWidth="1"/>
    <col min="2" max="2" width="16.5" style="23" customWidth="1"/>
    <col min="3" max="3" width="26" style="23" customWidth="1"/>
    <col min="4" max="4" width="16.125" style="23" customWidth="1"/>
    <col min="5" max="5" width="19.125" style="23" customWidth="1"/>
    <col min="6" max="6" width="19.25" style="23" customWidth="1"/>
    <col min="7" max="7" width="5.625" style="23" customWidth="1"/>
    <col min="8" max="16384" width="9" style="23"/>
  </cols>
  <sheetData>
    <row r="2" spans="2:15" ht="20.25" x14ac:dyDescent="0.3">
      <c r="B2" s="34" t="s">
        <v>84</v>
      </c>
      <c r="C2" s="35"/>
      <c r="D2" s="38"/>
      <c r="E2" s="38"/>
      <c r="F2" s="38"/>
    </row>
    <row r="3" spans="2:15" x14ac:dyDescent="0.25">
      <c r="D3" s="36"/>
      <c r="E3" s="36"/>
      <c r="F3" s="36"/>
    </row>
    <row r="4" spans="2:15" x14ac:dyDescent="0.25">
      <c r="D4" s="36"/>
      <c r="E4" s="36"/>
      <c r="F4" s="36"/>
    </row>
    <row r="5" spans="2:15" ht="30" customHeight="1" x14ac:dyDescent="0.25">
      <c r="C5"/>
      <c r="D5" s="242" t="s">
        <v>85</v>
      </c>
      <c r="E5" s="242"/>
      <c r="F5" s="105" t="s">
        <v>86</v>
      </c>
      <c r="H5" s="39" t="s">
        <v>20</v>
      </c>
    </row>
    <row r="6" spans="2:15" ht="15" customHeight="1" x14ac:dyDescent="0.25">
      <c r="D6" s="105" t="s">
        <v>15</v>
      </c>
      <c r="E6" s="105" t="s">
        <v>16</v>
      </c>
      <c r="F6" s="105" t="s">
        <v>17</v>
      </c>
      <c r="M6" s="33"/>
    </row>
    <row r="7" spans="2:15" ht="15" customHeight="1" x14ac:dyDescent="0.25">
      <c r="C7" s="114" t="s">
        <v>14</v>
      </c>
      <c r="D7" s="105" t="s">
        <v>87</v>
      </c>
      <c r="E7" s="106" t="s">
        <v>88</v>
      </c>
      <c r="F7" s="105" t="s">
        <v>87</v>
      </c>
      <c r="L7" s="25"/>
      <c r="M7" s="33"/>
    </row>
    <row r="8" spans="2:15" x14ac:dyDescent="0.25">
      <c r="B8" s="105">
        <v>1</v>
      </c>
      <c r="C8" s="107" t="s">
        <v>89</v>
      </c>
      <c r="D8" s="108">
        <v>149691.80461441999</v>
      </c>
      <c r="E8" s="108">
        <v>147564.85679599998</v>
      </c>
      <c r="F8" s="108">
        <f>IFERROR(D8*0.08,"")</f>
        <v>11975.344369153599</v>
      </c>
    </row>
    <row r="9" spans="2:15" ht="30" x14ac:dyDescent="0.25">
      <c r="B9" s="105">
        <v>2</v>
      </c>
      <c r="C9" s="107" t="s">
        <v>90</v>
      </c>
      <c r="D9" s="109">
        <v>10039.37017557</v>
      </c>
      <c r="E9" s="108">
        <v>10336.996261100001</v>
      </c>
      <c r="F9" s="108">
        <f t="shared" ref="F9:F36" si="0">IFERROR(D9*0.08,"")</f>
        <v>803.14961404560006</v>
      </c>
      <c r="N9" s="25"/>
      <c r="O9" s="33"/>
    </row>
    <row r="10" spans="2:15" ht="30" x14ac:dyDescent="0.25">
      <c r="B10" s="105">
        <v>3</v>
      </c>
      <c r="C10" s="107" t="s">
        <v>91</v>
      </c>
      <c r="D10" s="108"/>
      <c r="E10" s="108"/>
      <c r="F10" s="108"/>
      <c r="L10" s="27"/>
      <c r="N10" s="26"/>
    </row>
    <row r="11" spans="2:15" x14ac:dyDescent="0.25">
      <c r="B11" s="105">
        <v>4</v>
      </c>
      <c r="C11" s="107" t="s">
        <v>92</v>
      </c>
      <c r="D11" s="108"/>
      <c r="E11" s="108"/>
      <c r="F11" s="108"/>
    </row>
    <row r="12" spans="2:15" ht="30" x14ac:dyDescent="0.25">
      <c r="B12" s="105" t="s">
        <v>93</v>
      </c>
      <c r="C12" s="107" t="s">
        <v>94</v>
      </c>
      <c r="D12" s="108"/>
      <c r="E12" s="108"/>
      <c r="F12" s="108"/>
    </row>
    <row r="13" spans="2:15" ht="30" x14ac:dyDescent="0.25">
      <c r="B13" s="105">
        <v>5</v>
      </c>
      <c r="C13" s="107" t="s">
        <v>95</v>
      </c>
      <c r="D13" s="108">
        <v>139652.43443885</v>
      </c>
      <c r="E13" s="108">
        <v>137227.86053489998</v>
      </c>
      <c r="F13" s="108">
        <f t="shared" si="0"/>
        <v>11172.194755108001</v>
      </c>
    </row>
    <row r="14" spans="2:15" x14ac:dyDescent="0.25">
      <c r="B14" s="105">
        <v>6</v>
      </c>
      <c r="C14" s="107" t="s">
        <v>96</v>
      </c>
      <c r="D14" s="108">
        <v>12128.452713449999</v>
      </c>
      <c r="E14" s="108">
        <v>10308.31320832</v>
      </c>
      <c r="F14" s="108">
        <f t="shared" si="0"/>
        <v>970.27621707599985</v>
      </c>
    </row>
    <row r="15" spans="2:15" ht="30" x14ac:dyDescent="0.25">
      <c r="B15" s="105">
        <v>7</v>
      </c>
      <c r="C15" s="107" t="s">
        <v>90</v>
      </c>
      <c r="D15" s="108"/>
      <c r="E15" s="108"/>
      <c r="F15" s="108"/>
    </row>
    <row r="16" spans="2:15" ht="30" x14ac:dyDescent="0.25">
      <c r="B16" s="105">
        <v>8</v>
      </c>
      <c r="C16" s="107" t="s">
        <v>97</v>
      </c>
      <c r="D16" s="108"/>
      <c r="E16" s="108"/>
      <c r="F16" s="108"/>
    </row>
    <row r="17" spans="2:6" x14ac:dyDescent="0.25">
      <c r="B17" s="105" t="s">
        <v>47</v>
      </c>
      <c r="C17" s="107" t="s">
        <v>98</v>
      </c>
      <c r="D17" s="108"/>
      <c r="E17" s="108"/>
      <c r="F17" s="108"/>
    </row>
    <row r="18" spans="2:6" ht="30" x14ac:dyDescent="0.25">
      <c r="B18" s="105" t="s">
        <v>99</v>
      </c>
      <c r="C18" s="107" t="s">
        <v>100</v>
      </c>
      <c r="D18" s="108">
        <v>1840.6695608</v>
      </c>
      <c r="E18" s="108">
        <v>1626.9423196500002</v>
      </c>
      <c r="F18" s="108">
        <f t="shared" si="0"/>
        <v>147.253564864</v>
      </c>
    </row>
    <row r="19" spans="2:6" x14ac:dyDescent="0.25">
      <c r="B19" s="105">
        <v>9</v>
      </c>
      <c r="C19" s="107" t="s">
        <v>101</v>
      </c>
      <c r="D19" s="108">
        <f>D14-D18</f>
        <v>10287.783152649998</v>
      </c>
      <c r="E19" s="109">
        <f>E14-E18</f>
        <v>8681.3708886700006</v>
      </c>
      <c r="F19" s="108">
        <f t="shared" si="0"/>
        <v>823.0226522119998</v>
      </c>
    </row>
    <row r="20" spans="2:6" x14ac:dyDescent="0.25">
      <c r="B20" s="105">
        <v>15</v>
      </c>
      <c r="C20" s="107" t="s">
        <v>102</v>
      </c>
      <c r="D20" s="108">
        <v>0.30798900000000001</v>
      </c>
      <c r="E20" s="108">
        <v>0.97303737999999995</v>
      </c>
      <c r="F20" s="108">
        <f t="shared" si="0"/>
        <v>2.463912E-2</v>
      </c>
    </row>
    <row r="21" spans="2:6" ht="45" x14ac:dyDescent="0.25">
      <c r="B21" s="105">
        <v>16</v>
      </c>
      <c r="C21" s="107" t="s">
        <v>103</v>
      </c>
      <c r="D21" s="108">
        <v>1525.212687</v>
      </c>
      <c r="E21" s="108">
        <v>1496.3252971400002</v>
      </c>
      <c r="F21" s="108">
        <f t="shared" si="0"/>
        <v>122.01701496</v>
      </c>
    </row>
    <row r="22" spans="2:6" x14ac:dyDescent="0.25">
      <c r="B22" s="105">
        <v>17</v>
      </c>
      <c r="C22" s="107" t="s">
        <v>104</v>
      </c>
      <c r="D22" s="110">
        <v>1525.212687</v>
      </c>
      <c r="E22" s="110">
        <v>1496.3252971400002</v>
      </c>
      <c r="F22" s="110">
        <f t="shared" si="0"/>
        <v>122.01701496</v>
      </c>
    </row>
    <row r="23" spans="2:6" ht="30" x14ac:dyDescent="0.25">
      <c r="B23" s="105">
        <v>18</v>
      </c>
      <c r="C23" s="107" t="s">
        <v>105</v>
      </c>
      <c r="D23" s="111"/>
      <c r="E23" s="111"/>
      <c r="F23" s="108"/>
    </row>
    <row r="24" spans="2:6" x14ac:dyDescent="0.25">
      <c r="B24" s="105">
        <v>19</v>
      </c>
      <c r="C24" s="107" t="s">
        <v>106</v>
      </c>
      <c r="D24" s="111"/>
      <c r="E24" s="111"/>
      <c r="F24" s="108"/>
    </row>
    <row r="25" spans="2:6" x14ac:dyDescent="0.25">
      <c r="B25" s="105" t="s">
        <v>107</v>
      </c>
      <c r="C25" s="107" t="s">
        <v>108</v>
      </c>
      <c r="D25" s="111"/>
      <c r="E25" s="111"/>
      <c r="F25" s="108"/>
    </row>
    <row r="26" spans="2:6" ht="45" x14ac:dyDescent="0.25">
      <c r="B26" s="105">
        <v>20</v>
      </c>
      <c r="C26" s="107" t="s">
        <v>109</v>
      </c>
      <c r="D26" s="108">
        <v>11539.356508999999</v>
      </c>
      <c r="E26" s="108">
        <v>8381.1942239399996</v>
      </c>
      <c r="F26" s="108">
        <f t="shared" si="0"/>
        <v>923.14852071999996</v>
      </c>
    </row>
    <row r="27" spans="2:6" ht="30" x14ac:dyDescent="0.25">
      <c r="B27" s="105">
        <v>21</v>
      </c>
      <c r="C27" s="107" t="s">
        <v>90</v>
      </c>
      <c r="D27" s="108">
        <v>11539.356508999999</v>
      </c>
      <c r="E27" s="108">
        <v>8381.1942239399996</v>
      </c>
      <c r="F27" s="108">
        <f t="shared" si="0"/>
        <v>923.14852071999996</v>
      </c>
    </row>
    <row r="28" spans="2:6" x14ac:dyDescent="0.25">
      <c r="B28" s="105">
        <v>22</v>
      </c>
      <c r="C28" s="107" t="s">
        <v>110</v>
      </c>
      <c r="D28" s="108">
        <v>0</v>
      </c>
      <c r="E28" s="108">
        <v>0</v>
      </c>
      <c r="F28" s="108">
        <f t="shared" si="0"/>
        <v>0</v>
      </c>
    </row>
    <row r="29" spans="2:6" x14ac:dyDescent="0.25">
      <c r="B29" s="105" t="s">
        <v>111</v>
      </c>
      <c r="C29" s="107" t="s">
        <v>112</v>
      </c>
      <c r="D29" s="108">
        <v>0</v>
      </c>
      <c r="E29" s="108">
        <v>0</v>
      </c>
      <c r="F29" s="108">
        <f t="shared" si="0"/>
        <v>0</v>
      </c>
    </row>
    <row r="30" spans="2:6" x14ac:dyDescent="0.25">
      <c r="B30" s="105">
        <v>23</v>
      </c>
      <c r="C30" s="107" t="s">
        <v>113</v>
      </c>
      <c r="D30" s="108">
        <v>15147.06688511</v>
      </c>
      <c r="E30" s="108">
        <v>14633.920996090001</v>
      </c>
      <c r="F30" s="108">
        <f t="shared" si="0"/>
        <v>1211.7653508088001</v>
      </c>
    </row>
    <row r="31" spans="2:6" ht="30" x14ac:dyDescent="0.25">
      <c r="B31" s="107" t="s">
        <v>114</v>
      </c>
      <c r="C31" s="107" t="s">
        <v>115</v>
      </c>
      <c r="D31" s="108">
        <v>0</v>
      </c>
      <c r="E31" s="108">
        <v>0</v>
      </c>
      <c r="F31" s="108">
        <f t="shared" si="0"/>
        <v>0</v>
      </c>
    </row>
    <row r="32" spans="2:6" ht="30" x14ac:dyDescent="0.25">
      <c r="B32" s="105" t="s">
        <v>116</v>
      </c>
      <c r="C32" s="107" t="s">
        <v>117</v>
      </c>
      <c r="D32" s="108">
        <v>15147.06688511</v>
      </c>
      <c r="E32" s="108">
        <v>14633.920996090001</v>
      </c>
      <c r="F32" s="108">
        <f t="shared" si="0"/>
        <v>1211.7653508088001</v>
      </c>
    </row>
    <row r="33" spans="2:6" ht="30" x14ac:dyDescent="0.25">
      <c r="B33" s="105" t="s">
        <v>118</v>
      </c>
      <c r="C33" s="107" t="s">
        <v>119</v>
      </c>
      <c r="D33" s="108">
        <v>0</v>
      </c>
      <c r="E33" s="108">
        <v>0</v>
      </c>
      <c r="F33" s="108">
        <f>IFERROR(D33*0.08,"")</f>
        <v>0</v>
      </c>
    </row>
    <row r="34" spans="2:6" ht="75" x14ac:dyDescent="0.25">
      <c r="B34" s="112">
        <v>24</v>
      </c>
      <c r="C34" s="112" t="s">
        <v>120</v>
      </c>
      <c r="D34" s="108">
        <v>0</v>
      </c>
      <c r="E34" s="108">
        <v>0</v>
      </c>
      <c r="F34" s="108">
        <f t="shared" si="0"/>
        <v>0</v>
      </c>
    </row>
    <row r="35" spans="2:6" x14ac:dyDescent="0.25">
      <c r="B35" s="107"/>
      <c r="C35" s="107" t="s">
        <v>121</v>
      </c>
      <c r="D35" s="108">
        <v>35048</v>
      </c>
      <c r="E35" s="113">
        <v>36909.452855000003</v>
      </c>
      <c r="F35" s="108">
        <f t="shared" si="0"/>
        <v>2803.84</v>
      </c>
    </row>
    <row r="36" spans="2:6" x14ac:dyDescent="0.25">
      <c r="B36" s="112">
        <v>29</v>
      </c>
      <c r="C36" s="112" t="s">
        <v>122</v>
      </c>
      <c r="D36" s="108">
        <v>225080.201</v>
      </c>
      <c r="E36" s="113">
        <v>220921.97873351999</v>
      </c>
      <c r="F36" s="108">
        <f t="shared" si="0"/>
        <v>18006.416079999999</v>
      </c>
    </row>
    <row r="38" spans="2:6" x14ac:dyDescent="0.25">
      <c r="D38" s="173"/>
    </row>
    <row r="39" spans="2:6" x14ac:dyDescent="0.25">
      <c r="D39" s="174"/>
    </row>
  </sheetData>
  <mergeCells count="1">
    <mergeCell ref="D5:E5"/>
  </mergeCells>
  <hyperlinks>
    <hyperlink ref="H5" location="Index!A1" display="Return to index" xr:uid="{A4BE4C72-1CAE-481F-99B4-8075F24D5B32}"/>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AAB55-57F5-4FE3-9D15-1F111CADD9AC}">
  <dimension ref="B2:G15"/>
  <sheetViews>
    <sheetView workbookViewId="0">
      <selection activeCell="B2" sqref="B2:D3"/>
    </sheetView>
  </sheetViews>
  <sheetFormatPr defaultColWidth="9" defaultRowHeight="15" x14ac:dyDescent="0.25"/>
  <cols>
    <col min="1" max="1" width="3.125" style="23" customWidth="1"/>
    <col min="2" max="2" width="9" style="23"/>
    <col min="3" max="3" width="43.875" style="23" customWidth="1"/>
    <col min="4" max="4" width="25.5" style="23" customWidth="1"/>
    <col min="5" max="5" width="5.625" style="23" customWidth="1"/>
    <col min="6" max="16384" width="9" style="23"/>
  </cols>
  <sheetData>
    <row r="2" spans="2:7" ht="20.25" customHeight="1" x14ac:dyDescent="0.25">
      <c r="B2" s="243" t="s">
        <v>123</v>
      </c>
      <c r="C2" s="243"/>
      <c r="D2" s="243"/>
    </row>
    <row r="3" spans="2:7" x14ac:dyDescent="0.25">
      <c r="B3" s="243"/>
      <c r="C3" s="243"/>
      <c r="D3" s="243"/>
    </row>
    <row r="5" spans="2:7" ht="30" x14ac:dyDescent="0.25">
      <c r="B5" s="115"/>
      <c r="C5" s="115"/>
      <c r="D5" s="93" t="s">
        <v>124</v>
      </c>
      <c r="F5" s="39" t="s">
        <v>20</v>
      </c>
    </row>
    <row r="6" spans="2:7" x14ac:dyDescent="0.25">
      <c r="C6" s="121" t="s">
        <v>14</v>
      </c>
      <c r="D6" s="117" t="s">
        <v>15</v>
      </c>
    </row>
    <row r="7" spans="2:7" ht="30" customHeight="1" x14ac:dyDescent="0.25">
      <c r="B7" s="116">
        <v>1</v>
      </c>
      <c r="C7" s="85" t="s">
        <v>125</v>
      </c>
      <c r="D7" s="119">
        <v>132695.95000000001</v>
      </c>
    </row>
    <row r="8" spans="2:7" x14ac:dyDescent="0.25">
      <c r="B8" s="117">
        <v>2</v>
      </c>
      <c r="C8" s="120" t="s">
        <v>126</v>
      </c>
      <c r="D8" s="119">
        <v>1815.32</v>
      </c>
    </row>
    <row r="9" spans="2:7" x14ac:dyDescent="0.25">
      <c r="B9" s="117">
        <v>3</v>
      </c>
      <c r="C9" s="120" t="s">
        <v>127</v>
      </c>
      <c r="D9" s="119">
        <v>817.22</v>
      </c>
      <c r="G9" s="39"/>
    </row>
    <row r="10" spans="2:7" x14ac:dyDescent="0.25">
      <c r="B10" s="117">
        <v>4</v>
      </c>
      <c r="C10" s="120" t="s">
        <v>128</v>
      </c>
      <c r="D10" s="119">
        <v>0</v>
      </c>
    </row>
    <row r="11" spans="2:7" x14ac:dyDescent="0.25">
      <c r="B11" s="117">
        <v>5</v>
      </c>
      <c r="C11" s="120" t="s">
        <v>129</v>
      </c>
      <c r="D11" s="119"/>
    </row>
    <row r="12" spans="2:7" x14ac:dyDescent="0.25">
      <c r="B12" s="117">
        <v>6</v>
      </c>
      <c r="C12" s="120" t="s">
        <v>130</v>
      </c>
      <c r="D12" s="119"/>
    </row>
    <row r="13" spans="2:7" x14ac:dyDescent="0.25">
      <c r="B13" s="117">
        <v>7</v>
      </c>
      <c r="C13" s="120" t="s">
        <v>131</v>
      </c>
      <c r="D13" s="119">
        <v>-110.9</v>
      </c>
    </row>
    <row r="14" spans="2:7" x14ac:dyDescent="0.25">
      <c r="B14" s="117">
        <v>8</v>
      </c>
      <c r="C14" s="120" t="s">
        <v>132</v>
      </c>
      <c r="D14" s="119"/>
    </row>
    <row r="15" spans="2:7" x14ac:dyDescent="0.25">
      <c r="B15" s="116">
        <v>9</v>
      </c>
      <c r="C15" s="118" t="s">
        <v>133</v>
      </c>
      <c r="D15" s="119">
        <v>135217.59</v>
      </c>
    </row>
  </sheetData>
  <mergeCells count="1">
    <mergeCell ref="B2:D3"/>
  </mergeCells>
  <hyperlinks>
    <hyperlink ref="F5" location="Index!A1" display="Return to index" xr:uid="{2A633DF9-1694-4FD8-91AE-C2E59F89CF33}"/>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CB14-AE73-44C5-842A-FD0BC6BD5647}">
  <dimension ref="B1:R41"/>
  <sheetViews>
    <sheetView topLeftCell="D1" zoomScale="85" zoomScaleNormal="85" workbookViewId="0">
      <selection activeCell="D11" sqref="D11"/>
    </sheetView>
  </sheetViews>
  <sheetFormatPr defaultColWidth="8.375" defaultRowHeight="15" x14ac:dyDescent="0.25"/>
  <cols>
    <col min="1" max="1" width="3.125" style="77" customWidth="1"/>
    <col min="2" max="2" width="7.375" style="77" customWidth="1"/>
    <col min="3" max="3" width="73.5" style="77" bestFit="1" customWidth="1"/>
    <col min="4" max="4" width="20.625" style="77" customWidth="1"/>
    <col min="5" max="7" width="20.625" style="77" bestFit="1" customWidth="1"/>
    <col min="8" max="11" width="20.875" style="77" bestFit="1" customWidth="1"/>
    <col min="12" max="16384" width="8.375" style="77"/>
  </cols>
  <sheetData>
    <row r="1" spans="2:18" ht="14.45" customHeight="1" x14ac:dyDescent="0.3">
      <c r="B1" s="244"/>
      <c r="C1" s="244"/>
      <c r="D1" s="76"/>
      <c r="E1" s="76"/>
      <c r="F1" s="76"/>
      <c r="G1" s="76"/>
      <c r="H1" s="76"/>
      <c r="I1" s="76"/>
      <c r="J1" s="76"/>
      <c r="K1" s="76"/>
      <c r="L1" s="76"/>
      <c r="M1" s="76"/>
      <c r="N1" s="76"/>
      <c r="O1" s="76"/>
      <c r="P1" s="76"/>
      <c r="Q1" s="76"/>
      <c r="R1" s="76"/>
    </row>
    <row r="2" spans="2:18" ht="20.25" x14ac:dyDescent="0.3">
      <c r="B2" s="40" t="s">
        <v>134</v>
      </c>
      <c r="C2" s="37"/>
      <c r="D2" s="37"/>
      <c r="E2" s="37"/>
      <c r="F2" s="37"/>
      <c r="G2" s="37"/>
      <c r="H2" s="37"/>
      <c r="I2" s="37"/>
      <c r="J2" s="37"/>
      <c r="K2" s="37"/>
      <c r="L2" s="76"/>
      <c r="M2" s="76"/>
      <c r="N2" s="76"/>
      <c r="O2" s="76"/>
      <c r="P2" s="76"/>
      <c r="Q2" s="76"/>
      <c r="R2" s="76"/>
    </row>
    <row r="3" spans="2:18" x14ac:dyDescent="0.25">
      <c r="B3" s="78"/>
      <c r="C3" s="76"/>
      <c r="D3" s="76"/>
      <c r="E3" s="76"/>
      <c r="F3" s="76"/>
      <c r="G3" s="76"/>
      <c r="H3" s="76"/>
      <c r="I3" s="76"/>
      <c r="J3" s="76"/>
      <c r="K3" s="76"/>
      <c r="L3" s="76"/>
      <c r="M3" s="76"/>
      <c r="N3" s="76"/>
      <c r="O3" s="76"/>
      <c r="P3" s="76"/>
      <c r="Q3" s="76"/>
      <c r="R3" s="76"/>
    </row>
    <row r="4" spans="2:18" ht="15.75" x14ac:dyDescent="0.25">
      <c r="B4" s="245" t="s">
        <v>135</v>
      </c>
      <c r="C4" s="246"/>
      <c r="D4" s="247" t="s">
        <v>136</v>
      </c>
      <c r="E4" s="248"/>
      <c r="F4" s="248"/>
      <c r="G4" s="249"/>
      <c r="H4" s="247" t="s">
        <v>137</v>
      </c>
      <c r="I4" s="248"/>
      <c r="J4" s="248"/>
      <c r="K4" s="249"/>
      <c r="M4" s="76"/>
    </row>
    <row r="5" spans="2:18" ht="22.5" x14ac:dyDescent="0.25">
      <c r="B5" s="253" t="s">
        <v>14</v>
      </c>
      <c r="C5" s="254"/>
      <c r="D5" s="250"/>
      <c r="E5" s="251"/>
      <c r="F5" s="251"/>
      <c r="G5" s="252"/>
      <c r="H5" s="250"/>
      <c r="I5" s="251"/>
      <c r="J5" s="251"/>
      <c r="K5" s="252"/>
      <c r="M5" s="39" t="s">
        <v>20</v>
      </c>
    </row>
    <row r="6" spans="2:18" ht="15.75" x14ac:dyDescent="0.25">
      <c r="B6" s="253" t="s">
        <v>138</v>
      </c>
      <c r="C6" s="254"/>
      <c r="D6" s="183">
        <v>45016</v>
      </c>
      <c r="E6" s="183">
        <v>44926</v>
      </c>
      <c r="F6" s="183">
        <v>44834</v>
      </c>
      <c r="G6" s="183">
        <v>44742</v>
      </c>
      <c r="H6" s="183">
        <v>45016</v>
      </c>
      <c r="I6" s="183">
        <v>44926</v>
      </c>
      <c r="J6" s="183">
        <v>44834</v>
      </c>
      <c r="K6" s="183">
        <v>44742</v>
      </c>
      <c r="L6" s="79"/>
    </row>
    <row r="7" spans="2:18" ht="15.75" x14ac:dyDescent="0.25">
      <c r="B7" s="253" t="s">
        <v>139</v>
      </c>
      <c r="C7" s="254"/>
      <c r="D7" s="184">
        <v>12</v>
      </c>
      <c r="E7" s="185">
        <v>12</v>
      </c>
      <c r="F7" s="185">
        <v>12</v>
      </c>
      <c r="G7" s="184">
        <v>12</v>
      </c>
      <c r="H7" s="185">
        <v>12</v>
      </c>
      <c r="I7" s="185">
        <v>12</v>
      </c>
      <c r="J7" s="185">
        <v>12</v>
      </c>
      <c r="K7" s="185">
        <v>12</v>
      </c>
    </row>
    <row r="8" spans="2:18" x14ac:dyDescent="0.25">
      <c r="B8" s="186" t="s">
        <v>140</v>
      </c>
      <c r="C8" s="187"/>
      <c r="D8" s="186"/>
      <c r="E8" s="188"/>
      <c r="F8" s="188"/>
      <c r="G8" s="186"/>
      <c r="H8" s="188"/>
      <c r="I8" s="188"/>
      <c r="J8" s="188"/>
      <c r="K8" s="188"/>
    </row>
    <row r="9" spans="2:18" x14ac:dyDescent="0.25">
      <c r="B9" s="189">
        <v>1</v>
      </c>
      <c r="C9" s="190" t="s">
        <v>141</v>
      </c>
      <c r="D9" s="256"/>
      <c r="E9" s="257"/>
      <c r="F9" s="257"/>
      <c r="G9" s="258"/>
      <c r="H9" s="191">
        <v>135037.34309858666</v>
      </c>
      <c r="I9" s="192">
        <v>122581.93017043186</v>
      </c>
      <c r="J9" s="192">
        <v>116211.70548316502</v>
      </c>
      <c r="K9" s="192">
        <v>114374.05061359642</v>
      </c>
    </row>
    <row r="10" spans="2:18" x14ac:dyDescent="0.25">
      <c r="B10" s="193" t="s">
        <v>142</v>
      </c>
      <c r="C10" s="194"/>
      <c r="D10" s="262"/>
      <c r="E10" s="263"/>
      <c r="F10" s="263"/>
      <c r="G10" s="264"/>
      <c r="H10" s="195"/>
      <c r="I10" s="195"/>
      <c r="J10" s="195"/>
      <c r="K10" s="195"/>
    </row>
    <row r="11" spans="2:18" x14ac:dyDescent="0.25">
      <c r="B11" s="196">
        <v>2</v>
      </c>
      <c r="C11" s="197" t="s">
        <v>143</v>
      </c>
      <c r="D11" s="198">
        <v>95922.310679665519</v>
      </c>
      <c r="E11" s="198">
        <v>90073.540891954588</v>
      </c>
      <c r="F11" s="198">
        <v>87842.596773774087</v>
      </c>
      <c r="G11" s="198">
        <v>87919.068808597527</v>
      </c>
      <c r="H11" s="199">
        <v>6381.6262158120207</v>
      </c>
      <c r="I11" s="199">
        <v>6033.5241166072046</v>
      </c>
      <c r="J11" s="199">
        <v>5892.9490653383973</v>
      </c>
      <c r="K11" s="199">
        <v>5896.2848683854672</v>
      </c>
    </row>
    <row r="12" spans="2:18" x14ac:dyDescent="0.25">
      <c r="B12" s="200">
        <v>3</v>
      </c>
      <c r="C12" s="201" t="s">
        <v>144</v>
      </c>
      <c r="D12" s="202">
        <v>62742.502955393131</v>
      </c>
      <c r="E12" s="203">
        <v>59050.426070354224</v>
      </c>
      <c r="F12" s="203">
        <v>57785.241477040261</v>
      </c>
      <c r="G12" s="202">
        <v>58008.061192134024</v>
      </c>
      <c r="H12" s="203">
        <v>3137.1251477696565</v>
      </c>
      <c r="I12" s="203">
        <v>2952.5213035177121</v>
      </c>
      <c r="J12" s="203">
        <v>2889.2620738520141</v>
      </c>
      <c r="K12" s="203">
        <v>2900.4030596067014</v>
      </c>
    </row>
    <row r="13" spans="2:18" x14ac:dyDescent="0.25">
      <c r="B13" s="200">
        <v>4</v>
      </c>
      <c r="C13" s="201" t="s">
        <v>145</v>
      </c>
      <c r="D13" s="202">
        <v>31836.115209794069</v>
      </c>
      <c r="E13" s="203">
        <v>30273.230502365346</v>
      </c>
      <c r="F13" s="203">
        <v>29531.057764318819</v>
      </c>
      <c r="G13" s="202">
        <v>29435.727993518485</v>
      </c>
      <c r="H13" s="203">
        <v>3239.3433805765312</v>
      </c>
      <c r="I13" s="203">
        <v>3075.6132573569926</v>
      </c>
      <c r="J13" s="203">
        <v>2999.381804939715</v>
      </c>
      <c r="K13" s="203">
        <v>2991.5512550429326</v>
      </c>
    </row>
    <row r="14" spans="2:18" x14ac:dyDescent="0.25">
      <c r="B14" s="204">
        <v>5</v>
      </c>
      <c r="C14" s="205" t="s">
        <v>146</v>
      </c>
      <c r="D14" s="198">
        <v>90978.318828883755</v>
      </c>
      <c r="E14" s="198">
        <v>79755.932714818773</v>
      </c>
      <c r="F14" s="198">
        <v>71553.431792003379</v>
      </c>
      <c r="G14" s="198">
        <v>67348.351513935631</v>
      </c>
      <c r="H14" s="199">
        <v>62637.699205022989</v>
      </c>
      <c r="I14" s="199">
        <v>57137.256748748987</v>
      </c>
      <c r="J14" s="199">
        <v>52707.637568703925</v>
      </c>
      <c r="K14" s="199">
        <v>50218.634358396463</v>
      </c>
    </row>
    <row r="15" spans="2:18" x14ac:dyDescent="0.25">
      <c r="B15" s="200">
        <v>6</v>
      </c>
      <c r="C15" s="206" t="s">
        <v>147</v>
      </c>
      <c r="D15" s="202">
        <v>0</v>
      </c>
      <c r="E15" s="203">
        <v>0</v>
      </c>
      <c r="F15" s="203">
        <v>0</v>
      </c>
      <c r="G15" s="202">
        <v>0</v>
      </c>
      <c r="H15" s="191">
        <v>0</v>
      </c>
      <c r="I15" s="191">
        <v>0</v>
      </c>
      <c r="J15" s="191">
        <v>0</v>
      </c>
      <c r="K15" s="207">
        <v>0</v>
      </c>
    </row>
    <row r="16" spans="2:18" x14ac:dyDescent="0.25">
      <c r="B16" s="200">
        <v>7</v>
      </c>
      <c r="C16" s="201" t="s">
        <v>148</v>
      </c>
      <c r="D16" s="202">
        <v>59002.431635925925</v>
      </c>
      <c r="E16" s="203">
        <v>50297.99719715165</v>
      </c>
      <c r="F16" s="203">
        <v>45119.862477856768</v>
      </c>
      <c r="G16" s="202">
        <v>44508.189455240565</v>
      </c>
      <c r="H16" s="191">
        <v>30661.812012065158</v>
      </c>
      <c r="I16" s="191">
        <v>27679.32123108186</v>
      </c>
      <c r="J16" s="191">
        <v>26274.068254557311</v>
      </c>
      <c r="K16" s="207">
        <v>27378.472299701403</v>
      </c>
    </row>
    <row r="17" spans="2:13" x14ac:dyDescent="0.25">
      <c r="B17" s="200">
        <v>8</v>
      </c>
      <c r="C17" s="201" t="s">
        <v>149</v>
      </c>
      <c r="D17" s="202">
        <v>31975.887192957827</v>
      </c>
      <c r="E17" s="203">
        <v>29457.935517667127</v>
      </c>
      <c r="F17" s="203">
        <v>26433.569314146611</v>
      </c>
      <c r="G17" s="202">
        <v>22840.162058695059</v>
      </c>
      <c r="H17" s="191">
        <v>31975.887192957827</v>
      </c>
      <c r="I17" s="191">
        <v>29457.935517667127</v>
      </c>
      <c r="J17" s="191">
        <v>26433.569314146611</v>
      </c>
      <c r="K17" s="207">
        <v>22840.162058695059</v>
      </c>
    </row>
    <row r="18" spans="2:13" x14ac:dyDescent="0.25">
      <c r="B18" s="196">
        <v>9</v>
      </c>
      <c r="C18" s="208" t="s">
        <v>150</v>
      </c>
      <c r="D18" s="256"/>
      <c r="E18" s="257"/>
      <c r="F18" s="257"/>
      <c r="G18" s="258"/>
      <c r="H18" s="199">
        <v>1087.4744180915538</v>
      </c>
      <c r="I18" s="199">
        <v>1124.4255337347784</v>
      </c>
      <c r="J18" s="199">
        <v>1119.7228853274444</v>
      </c>
      <c r="K18" s="199">
        <v>1138.2579914376977</v>
      </c>
    </row>
    <row r="19" spans="2:13" x14ac:dyDescent="0.25">
      <c r="B19" s="204">
        <v>10</v>
      </c>
      <c r="C19" s="205" t="s">
        <v>151</v>
      </c>
      <c r="D19" s="209">
        <v>65174.344983465868</v>
      </c>
      <c r="E19" s="209">
        <v>61082.5637051425</v>
      </c>
      <c r="F19" s="209">
        <v>59221.957935642473</v>
      </c>
      <c r="G19" s="209">
        <v>59344.221625672457</v>
      </c>
      <c r="H19" s="199">
        <v>9009.601756778804</v>
      </c>
      <c r="I19" s="199">
        <v>8301.7126122695518</v>
      </c>
      <c r="J19" s="199">
        <v>7974.6167072850039</v>
      </c>
      <c r="K19" s="199">
        <v>8012.6977490245026</v>
      </c>
    </row>
    <row r="20" spans="2:13" x14ac:dyDescent="0.25">
      <c r="B20" s="200">
        <v>11</v>
      </c>
      <c r="C20" s="201" t="s">
        <v>152</v>
      </c>
      <c r="D20" s="202">
        <v>3795.2137724641657</v>
      </c>
      <c r="E20" s="202">
        <v>3099.545683561666</v>
      </c>
      <c r="F20" s="202">
        <v>2735.0471440391652</v>
      </c>
      <c r="G20" s="202">
        <v>2653.4738074249981</v>
      </c>
      <c r="H20" s="191">
        <v>3140.806287742666</v>
      </c>
      <c r="I20" s="191">
        <v>2822.212572616666</v>
      </c>
      <c r="J20" s="191">
        <v>2652.7184333411651</v>
      </c>
      <c r="K20" s="207">
        <v>2569.4966286994982</v>
      </c>
    </row>
    <row r="21" spans="2:13" x14ac:dyDescent="0.25">
      <c r="B21" s="200">
        <v>12</v>
      </c>
      <c r="C21" s="201" t="s">
        <v>153</v>
      </c>
      <c r="D21" s="202">
        <v>0</v>
      </c>
      <c r="E21" s="203">
        <v>0</v>
      </c>
      <c r="F21" s="203">
        <v>0</v>
      </c>
      <c r="G21" s="202">
        <v>0</v>
      </c>
      <c r="H21" s="191">
        <v>0</v>
      </c>
      <c r="I21" s="191">
        <v>0</v>
      </c>
      <c r="J21" s="191">
        <v>0</v>
      </c>
      <c r="K21" s="207">
        <v>0</v>
      </c>
      <c r="M21" s="80"/>
    </row>
    <row r="22" spans="2:13" x14ac:dyDescent="0.25">
      <c r="B22" s="200">
        <v>13</v>
      </c>
      <c r="C22" s="201" t="s">
        <v>154</v>
      </c>
      <c r="D22" s="202">
        <v>61379.131211001702</v>
      </c>
      <c r="E22" s="203">
        <v>57983.018021580836</v>
      </c>
      <c r="F22" s="203">
        <v>56486.91079160331</v>
      </c>
      <c r="G22" s="202">
        <v>56690.747818247459</v>
      </c>
      <c r="H22" s="191">
        <v>5868.7954690361375</v>
      </c>
      <c r="I22" s="191">
        <v>5479.5000396528858</v>
      </c>
      <c r="J22" s="191">
        <v>5321.8982739438388</v>
      </c>
      <c r="K22" s="207">
        <v>5443.201120325004</v>
      </c>
    </row>
    <row r="23" spans="2:13" x14ac:dyDescent="0.25">
      <c r="B23" s="196">
        <v>14</v>
      </c>
      <c r="C23" s="208" t="s">
        <v>155</v>
      </c>
      <c r="D23" s="198">
        <v>19987.512900865448</v>
      </c>
      <c r="E23" s="199">
        <v>20003.072881665445</v>
      </c>
      <c r="F23" s="199">
        <v>19108.082348554155</v>
      </c>
      <c r="G23" s="198">
        <v>19144.978705839159</v>
      </c>
      <c r="H23" s="199">
        <v>5411.2575506979492</v>
      </c>
      <c r="I23" s="199">
        <v>5543.1423874879465</v>
      </c>
      <c r="J23" s="199">
        <v>5436.7538657141558</v>
      </c>
      <c r="K23" s="199">
        <v>5793.4001615999914</v>
      </c>
    </row>
    <row r="24" spans="2:13" x14ac:dyDescent="0.25">
      <c r="B24" s="189">
        <v>15</v>
      </c>
      <c r="C24" s="210" t="s">
        <v>156</v>
      </c>
      <c r="D24" s="198">
        <v>18630.041885853756</v>
      </c>
      <c r="E24" s="199">
        <v>21606.539122926708</v>
      </c>
      <c r="F24" s="199">
        <v>24109.094252417119</v>
      </c>
      <c r="G24" s="198">
        <v>24702.822806333781</v>
      </c>
      <c r="H24" s="199">
        <v>1476.8011324592476</v>
      </c>
      <c r="I24" s="199">
        <v>1867.9375266269335</v>
      </c>
      <c r="J24" s="199">
        <v>1970.6966729230942</v>
      </c>
      <c r="K24" s="199">
        <v>1986.1393196381043</v>
      </c>
    </row>
    <row r="25" spans="2:13" x14ac:dyDescent="0.25">
      <c r="B25" s="196">
        <v>16</v>
      </c>
      <c r="C25" s="208" t="s">
        <v>157</v>
      </c>
      <c r="D25" s="256"/>
      <c r="E25" s="257"/>
      <c r="F25" s="257"/>
      <c r="G25" s="258"/>
      <c r="H25" s="199">
        <v>86004.460278862578</v>
      </c>
      <c r="I25" s="199">
        <v>80007.998925475404</v>
      </c>
      <c r="J25" s="199">
        <v>75102.376765292021</v>
      </c>
      <c r="K25" s="199">
        <v>73045.414448482232</v>
      </c>
    </row>
    <row r="26" spans="2:13" x14ac:dyDescent="0.25">
      <c r="B26" s="211" t="s">
        <v>158</v>
      </c>
      <c r="C26" s="212"/>
      <c r="D26" s="211"/>
      <c r="E26" s="213"/>
      <c r="F26" s="213"/>
      <c r="G26" s="211"/>
      <c r="H26" s="214"/>
      <c r="I26" s="214"/>
      <c r="J26" s="214"/>
      <c r="K26" s="214"/>
    </row>
    <row r="27" spans="2:13" x14ac:dyDescent="0.25">
      <c r="B27" s="196">
        <v>17</v>
      </c>
      <c r="C27" s="197" t="s">
        <v>159</v>
      </c>
      <c r="D27" s="202">
        <v>50829.258785717509</v>
      </c>
      <c r="E27" s="203">
        <v>48161.824399613331</v>
      </c>
      <c r="F27" s="203">
        <v>45126.938767551663</v>
      </c>
      <c r="G27" s="202">
        <v>46458.628262430822</v>
      </c>
      <c r="H27" s="191">
        <v>8528.2987163627749</v>
      </c>
      <c r="I27" s="191">
        <v>7922.9064706271238</v>
      </c>
      <c r="J27" s="191">
        <v>6984.0834963138659</v>
      </c>
      <c r="K27" s="207">
        <v>7425.1214970767924</v>
      </c>
    </row>
    <row r="28" spans="2:13" x14ac:dyDescent="0.25">
      <c r="B28" s="196">
        <v>18</v>
      </c>
      <c r="C28" s="197" t="s">
        <v>160</v>
      </c>
      <c r="D28" s="202">
        <v>9469.3682579786619</v>
      </c>
      <c r="E28" s="203">
        <v>9693.960413609504</v>
      </c>
      <c r="F28" s="203">
        <v>8769.8652504661368</v>
      </c>
      <c r="G28" s="202">
        <v>8797.0750271137204</v>
      </c>
      <c r="H28" s="191">
        <v>6887.0155340919991</v>
      </c>
      <c r="I28" s="191">
        <v>6933.1201716328451</v>
      </c>
      <c r="J28" s="191">
        <v>6309.4314415157241</v>
      </c>
      <c r="K28" s="207">
        <v>6430.719387659974</v>
      </c>
    </row>
    <row r="29" spans="2:13" x14ac:dyDescent="0.25">
      <c r="B29" s="196">
        <v>19</v>
      </c>
      <c r="C29" s="197" t="s">
        <v>161</v>
      </c>
      <c r="D29" s="202">
        <v>8741.4263122083703</v>
      </c>
      <c r="E29" s="203">
        <v>9646.60676931751</v>
      </c>
      <c r="F29" s="203">
        <v>9483.4530811850054</v>
      </c>
      <c r="G29" s="202">
        <v>9383.9113395950026</v>
      </c>
      <c r="H29" s="191">
        <v>8741.4263122083685</v>
      </c>
      <c r="I29" s="191">
        <v>9646.6067693175082</v>
      </c>
      <c r="J29" s="191">
        <v>9483.4530811850054</v>
      </c>
      <c r="K29" s="207">
        <v>9383.9113395950026</v>
      </c>
    </row>
    <row r="30" spans="2:13" ht="42.75" x14ac:dyDescent="0.25">
      <c r="B30" s="204" t="s">
        <v>162</v>
      </c>
      <c r="C30" s="215" t="s">
        <v>163</v>
      </c>
      <c r="D30" s="256"/>
      <c r="E30" s="257"/>
      <c r="F30" s="257"/>
      <c r="G30" s="258"/>
      <c r="H30" s="216">
        <v>0</v>
      </c>
      <c r="I30" s="216">
        <v>0</v>
      </c>
      <c r="J30" s="216">
        <v>0</v>
      </c>
      <c r="K30" s="216">
        <v>0</v>
      </c>
    </row>
    <row r="31" spans="2:13" x14ac:dyDescent="0.25">
      <c r="B31" s="196" t="s">
        <v>164</v>
      </c>
      <c r="C31" s="197" t="s">
        <v>165</v>
      </c>
      <c r="D31" s="256"/>
      <c r="E31" s="257"/>
      <c r="F31" s="257"/>
      <c r="G31" s="258"/>
      <c r="H31" s="217">
        <v>0</v>
      </c>
      <c r="I31" s="217">
        <v>0</v>
      </c>
      <c r="J31" s="217">
        <v>0</v>
      </c>
      <c r="K31" s="217">
        <v>0</v>
      </c>
    </row>
    <row r="32" spans="2:13" x14ac:dyDescent="0.25">
      <c r="B32" s="204">
        <v>20</v>
      </c>
      <c r="C32" s="218" t="s">
        <v>166</v>
      </c>
      <c r="D32" s="209">
        <v>69040.053355904543</v>
      </c>
      <c r="E32" s="209">
        <v>67502.391582540353</v>
      </c>
      <c r="F32" s="209">
        <v>63380.257099202805</v>
      </c>
      <c r="G32" s="209">
        <v>64639.614629139549</v>
      </c>
      <c r="H32" s="209">
        <v>24156.740562663144</v>
      </c>
      <c r="I32" s="209">
        <v>24502.633411577477</v>
      </c>
      <c r="J32" s="209">
        <v>22776.968019014595</v>
      </c>
      <c r="K32" s="209">
        <v>23239.752224331769</v>
      </c>
    </row>
    <row r="33" spans="2:15" x14ac:dyDescent="0.25">
      <c r="B33" s="219" t="s">
        <v>167</v>
      </c>
      <c r="C33" s="220" t="s">
        <v>168</v>
      </c>
      <c r="D33" s="202">
        <v>0</v>
      </c>
      <c r="E33" s="202">
        <v>0</v>
      </c>
      <c r="F33" s="202">
        <v>0</v>
      </c>
      <c r="G33" s="202">
        <v>0</v>
      </c>
      <c r="H33" s="191">
        <v>0</v>
      </c>
      <c r="I33" s="191">
        <v>0</v>
      </c>
      <c r="J33" s="191">
        <v>0</v>
      </c>
      <c r="K33" s="207">
        <v>0</v>
      </c>
    </row>
    <row r="34" spans="2:15" x14ac:dyDescent="0.25">
      <c r="B34" s="221" t="s">
        <v>169</v>
      </c>
      <c r="C34" s="222" t="s">
        <v>170</v>
      </c>
      <c r="D34" s="202">
        <v>0</v>
      </c>
      <c r="E34" s="202">
        <v>0</v>
      </c>
      <c r="F34" s="202">
        <v>0</v>
      </c>
      <c r="G34" s="202">
        <v>0</v>
      </c>
      <c r="H34" s="191">
        <v>0</v>
      </c>
      <c r="I34" s="191">
        <v>0</v>
      </c>
      <c r="J34" s="191">
        <v>0</v>
      </c>
      <c r="K34" s="207">
        <v>0</v>
      </c>
    </row>
    <row r="35" spans="2:15" x14ac:dyDescent="0.25">
      <c r="B35" s="219" t="s">
        <v>171</v>
      </c>
      <c r="C35" s="220" t="s">
        <v>172</v>
      </c>
      <c r="D35" s="202">
        <v>0</v>
      </c>
      <c r="E35" s="202">
        <v>0</v>
      </c>
      <c r="F35" s="202">
        <v>0</v>
      </c>
      <c r="G35" s="202">
        <v>0</v>
      </c>
      <c r="H35" s="191">
        <v>0</v>
      </c>
      <c r="I35" s="191">
        <v>0</v>
      </c>
      <c r="J35" s="191">
        <v>0</v>
      </c>
      <c r="K35" s="207">
        <v>0</v>
      </c>
      <c r="M35" s="80"/>
    </row>
    <row r="36" spans="2:15" ht="15.75" x14ac:dyDescent="0.25">
      <c r="B36" s="223"/>
      <c r="C36" s="76"/>
      <c r="D36" s="76"/>
      <c r="E36" s="76"/>
      <c r="F36" s="76"/>
      <c r="G36" s="76"/>
      <c r="H36" s="259" t="s">
        <v>173</v>
      </c>
      <c r="I36" s="260"/>
      <c r="J36" s="260"/>
      <c r="K36" s="261"/>
    </row>
    <row r="37" spans="2:15" x14ac:dyDescent="0.25">
      <c r="B37" s="196">
        <v>21</v>
      </c>
      <c r="C37" s="197" t="s">
        <v>174</v>
      </c>
      <c r="D37" s="256"/>
      <c r="E37" s="257"/>
      <c r="F37" s="257"/>
      <c r="G37" s="258"/>
      <c r="H37" s="224">
        <v>135037.34309858613</v>
      </c>
      <c r="I37" s="224">
        <v>122581.9301704313</v>
      </c>
      <c r="J37" s="224">
        <v>116211.70548316449</v>
      </c>
      <c r="K37" s="224">
        <v>114374.05061359613</v>
      </c>
      <c r="M37" s="80"/>
    </row>
    <row r="38" spans="2:15" x14ac:dyDescent="0.25">
      <c r="B38" s="196">
        <v>22</v>
      </c>
      <c r="C38" s="197" t="s">
        <v>175</v>
      </c>
      <c r="D38" s="256"/>
      <c r="E38" s="257"/>
      <c r="F38" s="257"/>
      <c r="G38" s="258"/>
      <c r="H38" s="224">
        <v>61847.719716199339</v>
      </c>
      <c r="I38" s="224">
        <v>55505.365513897894</v>
      </c>
      <c r="J38" s="224">
        <v>52325.408746277397</v>
      </c>
      <c r="K38" s="224">
        <v>49805.662224150474</v>
      </c>
      <c r="L38" s="80"/>
      <c r="M38" s="80"/>
      <c r="N38" s="80"/>
      <c r="O38" s="80"/>
    </row>
    <row r="39" spans="2:15" x14ac:dyDescent="0.25">
      <c r="B39" s="196">
        <v>23</v>
      </c>
      <c r="C39" s="197" t="s">
        <v>176</v>
      </c>
      <c r="D39" s="256"/>
      <c r="E39" s="257"/>
      <c r="F39" s="257"/>
      <c r="G39" s="258"/>
      <c r="H39" s="225">
        <v>2.3104383620210887</v>
      </c>
      <c r="I39" s="225">
        <v>2.3089486195139846</v>
      </c>
      <c r="J39" s="225">
        <v>2.3655280305482247</v>
      </c>
      <c r="K39" s="225">
        <v>2.4280020642003248</v>
      </c>
    </row>
    <row r="40" spans="2:15" x14ac:dyDescent="0.25">
      <c r="B40" s="255" t="s">
        <v>177</v>
      </c>
      <c r="C40" s="255"/>
      <c r="D40" s="255"/>
      <c r="E40" s="255"/>
      <c r="F40" s="255"/>
      <c r="G40" s="255"/>
    </row>
    <row r="41" spans="2:15" x14ac:dyDescent="0.25">
      <c r="H41" s="80"/>
      <c r="I41" s="80"/>
      <c r="J41" s="80"/>
      <c r="K41" s="80"/>
    </row>
  </sheetData>
  <mergeCells count="18">
    <mergeCell ref="H36:K36"/>
    <mergeCell ref="H4:K5"/>
    <mergeCell ref="D30:G30"/>
    <mergeCell ref="D31:G31"/>
    <mergeCell ref="D37:G37"/>
    <mergeCell ref="D9:G9"/>
    <mergeCell ref="D10:G10"/>
    <mergeCell ref="D18:G18"/>
    <mergeCell ref="D25:G25"/>
    <mergeCell ref="B1:C1"/>
    <mergeCell ref="B4:C4"/>
    <mergeCell ref="D4:G5"/>
    <mergeCell ref="B5:C5"/>
    <mergeCell ref="B40:G40"/>
    <mergeCell ref="D38:G38"/>
    <mergeCell ref="D39:G39"/>
    <mergeCell ref="B6:C6"/>
    <mergeCell ref="B7:C7"/>
  </mergeCells>
  <hyperlinks>
    <hyperlink ref="M5" location="Index!A1" display="Return to index" xr:uid="{4163E200-3E98-4826-A4F8-DA06BAFFB709}"/>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8C34-8155-43BD-83E7-1095CBD9E40A}">
  <dimension ref="B2:F11"/>
  <sheetViews>
    <sheetView workbookViewId="0">
      <selection activeCell="J5" sqref="J5"/>
    </sheetView>
  </sheetViews>
  <sheetFormatPr defaultColWidth="9" defaultRowHeight="15" x14ac:dyDescent="0.25"/>
  <cols>
    <col min="1" max="1" width="3.125" style="23" customWidth="1"/>
    <col min="2" max="2" width="9" style="23"/>
    <col min="3" max="3" width="42" style="23" customWidth="1"/>
    <col min="4" max="4" width="39.25" style="23" customWidth="1"/>
    <col min="5" max="5" width="5.625" style="23" customWidth="1"/>
    <col min="6" max="16384" width="9" style="23"/>
  </cols>
  <sheetData>
    <row r="2" spans="2:6" ht="23.25" customHeight="1" x14ac:dyDescent="0.25">
      <c r="B2" s="267" t="s">
        <v>178</v>
      </c>
      <c r="C2" s="267"/>
      <c r="D2" s="267"/>
    </row>
    <row r="3" spans="2:6" x14ac:dyDescent="0.25">
      <c r="B3" s="42" t="s">
        <v>179</v>
      </c>
      <c r="C3" s="43"/>
      <c r="D3" s="41"/>
    </row>
    <row r="4" spans="2:6" ht="30" x14ac:dyDescent="0.25">
      <c r="B4" s="44" t="s">
        <v>180</v>
      </c>
      <c r="C4" s="265" t="s">
        <v>181</v>
      </c>
      <c r="D4" s="266"/>
      <c r="F4" s="39" t="s">
        <v>20</v>
      </c>
    </row>
    <row r="5" spans="2:6" ht="45" x14ac:dyDescent="0.25">
      <c r="B5" s="44" t="s">
        <v>182</v>
      </c>
      <c r="C5" s="45" t="s">
        <v>183</v>
      </c>
      <c r="D5" s="46" t="s">
        <v>184</v>
      </c>
    </row>
    <row r="6" spans="2:6" ht="45" x14ac:dyDescent="0.25">
      <c r="B6" s="44" t="s">
        <v>185</v>
      </c>
      <c r="C6" s="45" t="s">
        <v>186</v>
      </c>
      <c r="D6" s="46" t="s">
        <v>187</v>
      </c>
    </row>
    <row r="7" spans="2:6" ht="30" x14ac:dyDescent="0.25">
      <c r="B7" s="47" t="s">
        <v>188</v>
      </c>
      <c r="C7" s="45" t="s">
        <v>189</v>
      </c>
      <c r="D7" s="46" t="s">
        <v>190</v>
      </c>
    </row>
    <row r="8" spans="2:6" ht="30" x14ac:dyDescent="0.25">
      <c r="B8" s="44" t="s">
        <v>191</v>
      </c>
      <c r="C8" s="45" t="s">
        <v>192</v>
      </c>
      <c r="D8" s="46" t="s">
        <v>193</v>
      </c>
    </row>
    <row r="9" spans="2:6" ht="45" x14ac:dyDescent="0.25">
      <c r="B9" s="47" t="s">
        <v>194</v>
      </c>
      <c r="C9" s="45" t="s">
        <v>195</v>
      </c>
      <c r="D9" s="46" t="s">
        <v>196</v>
      </c>
    </row>
    <row r="10" spans="2:6" ht="45" x14ac:dyDescent="0.25">
      <c r="B10" s="44" t="s">
        <v>197</v>
      </c>
      <c r="C10" s="45" t="s">
        <v>198</v>
      </c>
      <c r="D10" s="46" t="s">
        <v>199</v>
      </c>
    </row>
    <row r="11" spans="2:6" ht="60" x14ac:dyDescent="0.25">
      <c r="B11" s="44" t="s">
        <v>200</v>
      </c>
      <c r="C11" s="45" t="s">
        <v>201</v>
      </c>
      <c r="D11" s="48" t="s">
        <v>202</v>
      </c>
    </row>
  </sheetData>
  <mergeCells count="2">
    <mergeCell ref="C4:D4"/>
    <mergeCell ref="B2:D2"/>
  </mergeCells>
  <hyperlinks>
    <hyperlink ref="F4" location="Index!A1" display="Return to index" xr:uid="{9D4CE4AE-BAE9-458E-9F0C-EDD68D573F7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85894-FC6A-4B94-BD45-2012E47C0E8E}">
  <sheetPr>
    <tabColor rgb="FF005C3C"/>
  </sheetPr>
  <dimension ref="A1"/>
  <sheetViews>
    <sheetView workbookViewId="0">
      <selection activeCell="G14" sqref="G14"/>
    </sheetView>
  </sheetViews>
  <sheetFormatPr defaultColWidth="9" defaultRowHeight="15" x14ac:dyDescent="0.25"/>
  <cols>
    <col min="1" max="16384" width="9" style="23"/>
  </cols>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AE35-4C50-4B0E-986D-F4C35214E7D0}">
  <dimension ref="B2:M34"/>
  <sheetViews>
    <sheetView zoomScale="70" zoomScaleNormal="70" workbookViewId="0">
      <selection activeCell="K12" sqref="K12"/>
    </sheetView>
  </sheetViews>
  <sheetFormatPr defaultColWidth="9" defaultRowHeight="15" x14ac:dyDescent="0.25"/>
  <cols>
    <col min="1" max="1" width="3.125" style="23" customWidth="1"/>
    <col min="2" max="2" width="16.5" style="23" customWidth="1"/>
    <col min="3" max="3" width="12.875" style="23" customWidth="1"/>
    <col min="4" max="4" width="16.125" style="23" customWidth="1"/>
    <col min="5" max="5" width="19.125" style="23" customWidth="1"/>
    <col min="6" max="6" width="13.625" style="23" customWidth="1"/>
    <col min="7" max="16384" width="9" style="23"/>
  </cols>
  <sheetData>
    <row r="2" spans="2:13" ht="20.25" x14ac:dyDescent="0.3">
      <c r="B2" s="34" t="s">
        <v>84</v>
      </c>
      <c r="C2" s="35"/>
      <c r="D2" s="38"/>
      <c r="E2" s="38"/>
      <c r="F2" s="38"/>
    </row>
    <row r="3" spans="2:13" x14ac:dyDescent="0.25">
      <c r="D3" s="36"/>
      <c r="E3" s="36"/>
      <c r="F3" s="36"/>
    </row>
    <row r="4" spans="2:13" ht="45" x14ac:dyDescent="0.25">
      <c r="B4" s="268"/>
      <c r="C4" s="269"/>
      <c r="D4" s="272" t="s">
        <v>85</v>
      </c>
      <c r="E4" s="272"/>
      <c r="F4" s="44" t="s">
        <v>86</v>
      </c>
      <c r="H4" s="39" t="s">
        <v>20</v>
      </c>
    </row>
    <row r="5" spans="2:13" x14ac:dyDescent="0.25">
      <c r="B5" s="268"/>
      <c r="C5" s="269"/>
      <c r="D5" s="44" t="s">
        <v>15</v>
      </c>
      <c r="E5" s="44" t="s">
        <v>16</v>
      </c>
      <c r="F5" s="44" t="s">
        <v>17</v>
      </c>
      <c r="M5" s="33"/>
    </row>
    <row r="6" spans="2:13" x14ac:dyDescent="0.25">
      <c r="B6" s="270"/>
      <c r="C6" s="271"/>
      <c r="D6" s="44" t="s">
        <v>21</v>
      </c>
      <c r="E6" s="44" t="s">
        <v>22</v>
      </c>
      <c r="F6" s="44" t="s">
        <v>21</v>
      </c>
      <c r="L6" s="25"/>
      <c r="M6" s="33"/>
    </row>
    <row r="7" spans="2:13" ht="45" x14ac:dyDescent="0.25">
      <c r="B7" s="44">
        <v>1</v>
      </c>
      <c r="C7" s="75" t="s">
        <v>89</v>
      </c>
      <c r="D7" s="178">
        <v>75993.883937984341</v>
      </c>
      <c r="E7" s="178">
        <v>74717.105372804261</v>
      </c>
      <c r="F7" s="178">
        <v>6079.5107150387475</v>
      </c>
      <c r="L7" s="25"/>
      <c r="M7" s="33"/>
    </row>
    <row r="8" spans="2:13" ht="45" x14ac:dyDescent="0.25">
      <c r="B8" s="44">
        <v>2</v>
      </c>
      <c r="C8" s="75" t="s">
        <v>90</v>
      </c>
      <c r="D8" s="178">
        <v>1772.7658252943343</v>
      </c>
      <c r="E8" s="178">
        <v>1487.7474048042636</v>
      </c>
      <c r="F8" s="178">
        <v>141.82126602354674</v>
      </c>
      <c r="L8" s="26"/>
    </row>
    <row r="9" spans="2:13" ht="60" x14ac:dyDescent="0.25">
      <c r="B9" s="44">
        <v>3</v>
      </c>
      <c r="C9" s="75" t="s">
        <v>91</v>
      </c>
      <c r="D9" s="178">
        <v>0</v>
      </c>
      <c r="E9" s="178"/>
      <c r="F9" s="178">
        <v>0</v>
      </c>
      <c r="L9" s="27"/>
    </row>
    <row r="10" spans="2:13" ht="45" x14ac:dyDescent="0.25">
      <c r="B10" s="44">
        <v>4</v>
      </c>
      <c r="C10" s="75" t="s">
        <v>92</v>
      </c>
      <c r="D10" s="178">
        <v>0</v>
      </c>
      <c r="E10" s="178"/>
      <c r="F10" s="178">
        <v>0</v>
      </c>
    </row>
    <row r="11" spans="2:13" ht="75" x14ac:dyDescent="0.25">
      <c r="B11" s="44" t="s">
        <v>93</v>
      </c>
      <c r="C11" s="75" t="s">
        <v>94</v>
      </c>
      <c r="D11" s="178">
        <v>0</v>
      </c>
      <c r="E11" s="178"/>
      <c r="F11" s="178">
        <v>0</v>
      </c>
    </row>
    <row r="12" spans="2:13" ht="60" x14ac:dyDescent="0.25">
      <c r="B12" s="44">
        <v>5</v>
      </c>
      <c r="C12" s="75" t="s">
        <v>95</v>
      </c>
      <c r="D12" s="178">
        <v>74221.118112690005</v>
      </c>
      <c r="E12" s="178">
        <v>73229.357967999997</v>
      </c>
      <c r="F12" s="178">
        <v>5937.6894490152008</v>
      </c>
    </row>
    <row r="13" spans="2:13" ht="45" x14ac:dyDescent="0.25">
      <c r="B13" s="44">
        <v>6</v>
      </c>
      <c r="C13" s="75" t="s">
        <v>96</v>
      </c>
      <c r="D13" s="178">
        <v>301.44014876566581</v>
      </c>
      <c r="E13" s="178">
        <v>212.91062919573653</v>
      </c>
      <c r="F13" s="178">
        <v>24.115211901253264</v>
      </c>
    </row>
    <row r="14" spans="2:13" ht="45" x14ac:dyDescent="0.25">
      <c r="B14" s="44">
        <v>7</v>
      </c>
      <c r="C14" s="75" t="s">
        <v>90</v>
      </c>
      <c r="D14" s="178">
        <v>113.37980933730481</v>
      </c>
      <c r="E14" s="178">
        <v>100.84570390970001</v>
      </c>
      <c r="F14" s="178">
        <v>9.0703847469843843</v>
      </c>
    </row>
    <row r="15" spans="2:13" ht="45" x14ac:dyDescent="0.25">
      <c r="B15" s="44">
        <v>8</v>
      </c>
      <c r="C15" s="75" t="s">
        <v>97</v>
      </c>
      <c r="D15" s="178"/>
      <c r="E15" s="178"/>
      <c r="F15" s="178">
        <v>0</v>
      </c>
    </row>
    <row r="16" spans="2:13" ht="45" x14ac:dyDescent="0.25">
      <c r="B16" s="44" t="s">
        <v>47</v>
      </c>
      <c r="C16" s="75" t="s">
        <v>98</v>
      </c>
      <c r="D16" s="178">
        <v>12.554219510360999</v>
      </c>
      <c r="E16" s="178">
        <v>3.80197428603653</v>
      </c>
      <c r="F16" s="178">
        <v>1.00433756082888</v>
      </c>
    </row>
    <row r="17" spans="2:6" ht="75" x14ac:dyDescent="0.25">
      <c r="B17" s="44" t="s">
        <v>99</v>
      </c>
      <c r="C17" s="75" t="s">
        <v>100</v>
      </c>
      <c r="D17" s="178">
        <v>125.12764606</v>
      </c>
      <c r="E17" s="178">
        <v>108.262951</v>
      </c>
      <c r="F17" s="178">
        <v>10.0102116848</v>
      </c>
    </row>
    <row r="18" spans="2:6" ht="30" x14ac:dyDescent="0.25">
      <c r="B18" s="44">
        <v>9</v>
      </c>
      <c r="C18" s="75" t="s">
        <v>101</v>
      </c>
      <c r="D18" s="178">
        <v>50.378473858</v>
      </c>
      <c r="E18" s="178"/>
      <c r="F18" s="178">
        <v>4.0302779086400005</v>
      </c>
    </row>
    <row r="19" spans="2:6" ht="30" x14ac:dyDescent="0.25">
      <c r="B19" s="44">
        <v>15</v>
      </c>
      <c r="C19" s="75" t="s">
        <v>102</v>
      </c>
      <c r="D19" s="178">
        <v>0</v>
      </c>
      <c r="E19" s="178">
        <v>0</v>
      </c>
      <c r="F19" s="178">
        <v>0</v>
      </c>
    </row>
    <row r="20" spans="2:6" ht="75" x14ac:dyDescent="0.25">
      <c r="B20" s="44">
        <v>16</v>
      </c>
      <c r="C20" s="75" t="s">
        <v>103</v>
      </c>
      <c r="D20" s="178">
        <v>0</v>
      </c>
      <c r="E20" s="178">
        <v>0</v>
      </c>
      <c r="F20" s="178">
        <v>0</v>
      </c>
    </row>
    <row r="21" spans="2:6" ht="30" x14ac:dyDescent="0.25">
      <c r="B21" s="44">
        <v>17</v>
      </c>
      <c r="C21" s="75" t="s">
        <v>104</v>
      </c>
      <c r="D21" s="178"/>
      <c r="E21" s="178"/>
      <c r="F21" s="178">
        <v>0</v>
      </c>
    </row>
    <row r="22" spans="2:6" ht="45" x14ac:dyDescent="0.25">
      <c r="B22" s="44">
        <v>18</v>
      </c>
      <c r="C22" s="75" t="s">
        <v>105</v>
      </c>
      <c r="D22" s="178"/>
      <c r="E22" s="178"/>
      <c r="F22" s="178">
        <v>0</v>
      </c>
    </row>
    <row r="23" spans="2:6" ht="30" x14ac:dyDescent="0.25">
      <c r="B23" s="44">
        <v>19</v>
      </c>
      <c r="C23" s="75" t="s">
        <v>106</v>
      </c>
      <c r="D23" s="178"/>
      <c r="E23" s="178"/>
      <c r="F23" s="178">
        <v>0</v>
      </c>
    </row>
    <row r="24" spans="2:6" ht="45" x14ac:dyDescent="0.25">
      <c r="B24" s="44" t="s">
        <v>107</v>
      </c>
      <c r="C24" s="75" t="s">
        <v>108</v>
      </c>
      <c r="D24" s="178"/>
      <c r="E24" s="178"/>
      <c r="F24" s="178">
        <v>0</v>
      </c>
    </row>
    <row r="25" spans="2:6" ht="90" x14ac:dyDescent="0.25">
      <c r="B25" s="44">
        <v>20</v>
      </c>
      <c r="C25" s="75" t="s">
        <v>109</v>
      </c>
      <c r="D25" s="178">
        <v>0</v>
      </c>
      <c r="E25" s="178">
        <v>0</v>
      </c>
      <c r="F25" s="178">
        <v>0</v>
      </c>
    </row>
    <row r="26" spans="2:6" ht="45" x14ac:dyDescent="0.25">
      <c r="B26" s="44">
        <v>21</v>
      </c>
      <c r="C26" s="75" t="s">
        <v>90</v>
      </c>
      <c r="D26" s="178"/>
      <c r="E26" s="178"/>
      <c r="F26" s="178"/>
    </row>
    <row r="27" spans="2:6" x14ac:dyDescent="0.25">
      <c r="B27" s="44">
        <v>22</v>
      </c>
      <c r="C27" s="75" t="s">
        <v>110</v>
      </c>
      <c r="D27" s="178"/>
      <c r="E27" s="178"/>
      <c r="F27" s="178"/>
    </row>
    <row r="28" spans="2:6" ht="30" x14ac:dyDescent="0.25">
      <c r="B28" s="44" t="s">
        <v>111</v>
      </c>
      <c r="C28" s="75" t="s">
        <v>112</v>
      </c>
      <c r="D28" s="179">
        <v>0</v>
      </c>
      <c r="E28" s="179">
        <v>0</v>
      </c>
      <c r="F28" s="179">
        <v>0</v>
      </c>
    </row>
    <row r="29" spans="2:6" ht="30" x14ac:dyDescent="0.25">
      <c r="B29" s="44">
        <v>23</v>
      </c>
      <c r="C29" s="75" t="s">
        <v>113</v>
      </c>
      <c r="D29" s="179">
        <v>3341.5457575526302</v>
      </c>
      <c r="E29" s="179">
        <v>3263.442</v>
      </c>
      <c r="F29" s="179">
        <v>267.32366060421043</v>
      </c>
    </row>
    <row r="30" spans="2:6" ht="45" x14ac:dyDescent="0.25">
      <c r="B30" s="75" t="s">
        <v>114</v>
      </c>
      <c r="C30" s="75" t="s">
        <v>115</v>
      </c>
      <c r="D30" s="179"/>
      <c r="E30" s="179"/>
      <c r="F30" s="179">
        <v>0</v>
      </c>
    </row>
    <row r="31" spans="2:6" ht="45" x14ac:dyDescent="0.25">
      <c r="B31" s="44" t="s">
        <v>116</v>
      </c>
      <c r="C31" s="75" t="s">
        <v>117</v>
      </c>
      <c r="D31" s="179">
        <v>3341.5457575526302</v>
      </c>
      <c r="E31" s="179">
        <v>3263.442</v>
      </c>
      <c r="F31" s="179">
        <v>267.32366060421043</v>
      </c>
    </row>
    <row r="32" spans="2:6" ht="60" x14ac:dyDescent="0.25">
      <c r="B32" s="44" t="s">
        <v>118</v>
      </c>
      <c r="C32" s="75" t="s">
        <v>119</v>
      </c>
      <c r="D32" s="179"/>
      <c r="E32" s="179"/>
      <c r="F32" s="179">
        <v>0</v>
      </c>
    </row>
    <row r="33" spans="2:6" ht="120" x14ac:dyDescent="0.25">
      <c r="B33" s="75">
        <v>24</v>
      </c>
      <c r="C33" s="75" t="s">
        <v>120</v>
      </c>
      <c r="D33" s="179">
        <v>0</v>
      </c>
      <c r="E33" s="179">
        <v>0</v>
      </c>
      <c r="F33" s="179">
        <v>0</v>
      </c>
    </row>
    <row r="34" spans="2:6" x14ac:dyDescent="0.25">
      <c r="B34" s="104">
        <v>29</v>
      </c>
      <c r="C34" s="104" t="s">
        <v>122</v>
      </c>
      <c r="D34" s="178">
        <v>79636.869844302637</v>
      </c>
      <c r="E34" s="178">
        <v>78193.458001999999</v>
      </c>
      <c r="F34" s="178">
        <v>6370.9495875442108</v>
      </c>
    </row>
  </sheetData>
  <mergeCells count="2">
    <mergeCell ref="B4:C6"/>
    <mergeCell ref="D4:E4"/>
  </mergeCells>
  <hyperlinks>
    <hyperlink ref="H4" location="Index!A1" display="Return to index" xr:uid="{3F4A02A1-6AA7-4535-852F-236DD8A43B8B}"/>
  </hyperlink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72AB4-09C6-493B-89B8-68759E16C5A2}">
  <dimension ref="B2:G15"/>
  <sheetViews>
    <sheetView workbookViewId="0">
      <selection activeCell="B2" sqref="B2:D3"/>
    </sheetView>
  </sheetViews>
  <sheetFormatPr defaultColWidth="9" defaultRowHeight="15" x14ac:dyDescent="0.25"/>
  <cols>
    <col min="1" max="1" width="3.125" style="23" customWidth="1"/>
    <col min="2" max="2" width="9" style="23"/>
    <col min="3" max="3" width="43.875" style="23" customWidth="1"/>
    <col min="4" max="4" width="25.5" style="23" customWidth="1"/>
    <col min="5" max="5" width="5.625" style="23" customWidth="1"/>
    <col min="6" max="16384" width="9" style="23"/>
  </cols>
  <sheetData>
    <row r="2" spans="2:7" ht="20.25" customHeight="1" x14ac:dyDescent="0.25">
      <c r="B2" s="243" t="s">
        <v>123</v>
      </c>
      <c r="C2" s="243"/>
      <c r="D2" s="243"/>
    </row>
    <row r="3" spans="2:7" x14ac:dyDescent="0.25">
      <c r="B3" s="243"/>
      <c r="C3" s="243"/>
      <c r="D3" s="243"/>
    </row>
    <row r="5" spans="2:7" ht="22.5" x14ac:dyDescent="0.25">
      <c r="B5" s="115"/>
      <c r="C5" s="115"/>
      <c r="D5" s="116" t="s">
        <v>124</v>
      </c>
      <c r="F5" s="39" t="s">
        <v>20</v>
      </c>
    </row>
    <row r="6" spans="2:7" x14ac:dyDescent="0.25">
      <c r="C6" s="115"/>
      <c r="D6" s="117" t="s">
        <v>15</v>
      </c>
    </row>
    <row r="7" spans="2:7" x14ac:dyDescent="0.25">
      <c r="B7" s="116">
        <v>1</v>
      </c>
      <c r="C7" s="118" t="s">
        <v>125</v>
      </c>
      <c r="D7" s="119">
        <v>60334.18</v>
      </c>
    </row>
    <row r="8" spans="2:7" x14ac:dyDescent="0.25">
      <c r="B8" s="117">
        <v>2</v>
      </c>
      <c r="C8" s="120" t="s">
        <v>126</v>
      </c>
      <c r="D8" s="119">
        <v>1334.27</v>
      </c>
    </row>
    <row r="9" spans="2:7" x14ac:dyDescent="0.25">
      <c r="B9" s="117">
        <v>3</v>
      </c>
      <c r="C9" s="120" t="s">
        <v>127</v>
      </c>
      <c r="D9" s="119">
        <v>327.44</v>
      </c>
      <c r="G9" s="39"/>
    </row>
    <row r="10" spans="2:7" x14ac:dyDescent="0.25">
      <c r="B10" s="117">
        <v>4</v>
      </c>
      <c r="C10" s="120" t="s">
        <v>128</v>
      </c>
      <c r="D10" s="119">
        <v>0</v>
      </c>
    </row>
    <row r="11" spans="2:7" x14ac:dyDescent="0.25">
      <c r="B11" s="117">
        <v>5</v>
      </c>
      <c r="C11" s="120" t="s">
        <v>129</v>
      </c>
      <c r="D11" s="119"/>
    </row>
    <row r="12" spans="2:7" x14ac:dyDescent="0.25">
      <c r="B12" s="117">
        <v>6</v>
      </c>
      <c r="C12" s="120" t="s">
        <v>130</v>
      </c>
      <c r="D12" s="119"/>
    </row>
    <row r="13" spans="2:7" x14ac:dyDescent="0.25">
      <c r="B13" s="117">
        <v>7</v>
      </c>
      <c r="C13" s="120" t="s">
        <v>131</v>
      </c>
      <c r="D13" s="119">
        <v>7.0000000000000001E-3</v>
      </c>
    </row>
    <row r="14" spans="2:7" x14ac:dyDescent="0.25">
      <c r="B14" s="117">
        <v>8</v>
      </c>
      <c r="C14" s="120" t="s">
        <v>132</v>
      </c>
      <c r="D14" s="119"/>
    </row>
    <row r="15" spans="2:7" x14ac:dyDescent="0.25">
      <c r="B15" s="116">
        <v>9</v>
      </c>
      <c r="C15" s="118" t="s">
        <v>133</v>
      </c>
      <c r="D15" s="119">
        <v>61995.89</v>
      </c>
    </row>
  </sheetData>
  <mergeCells count="1">
    <mergeCell ref="B2:D3"/>
  </mergeCells>
  <hyperlinks>
    <hyperlink ref="F5" location="Index!A1" display="Return to index" xr:uid="{25DE584A-87AD-4046-965F-2C3C176ED91D}"/>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D1927758B91648BE5B8DCE49F212EC" ma:contentTypeVersion="8" ma:contentTypeDescription="Create a new document." ma:contentTypeScope="" ma:versionID="25515d0e072f7eb5d5bde0bb07f7a853">
  <xsd:schema xmlns:xsd="http://www.w3.org/2001/XMLSchema" xmlns:xs="http://www.w3.org/2001/XMLSchema" xmlns:p="http://schemas.microsoft.com/office/2006/metadata/properties" xmlns:ns2="61f1934f-009b-4a1f-8aae-cfc45491d33e" xmlns:ns3="e3fffbaf-28ce-4e1c-a12a-637320f9f0a9" targetNamespace="http://schemas.microsoft.com/office/2006/metadata/properties" ma:root="true" ma:fieldsID="a55d444a2a42f8d954b90d41867fdacd" ns2:_="" ns3:_="">
    <xsd:import namespace="61f1934f-009b-4a1f-8aae-cfc45491d33e"/>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1934f-009b-4a1f-8aae-cfc45491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6003A2-AC07-4FC4-BBB2-3FAD5AED9D9C}">
  <ds:schemaRefs>
    <ds:schemaRef ds:uri="http://schemas.microsoft.com/office/2006/documentManagement/types"/>
    <ds:schemaRef ds:uri="http://purl.org/dc/dcmitype/"/>
    <ds:schemaRef ds:uri="http://schemas.microsoft.com/office/2006/metadata/properties"/>
    <ds:schemaRef ds:uri="e3fffbaf-28ce-4e1c-a12a-637320f9f0a9"/>
    <ds:schemaRef ds:uri="http://schemas.openxmlformats.org/package/2006/metadata/core-properties"/>
    <ds:schemaRef ds:uri="http://schemas.microsoft.com/office/infopath/2007/PartnerControls"/>
    <ds:schemaRef ds:uri="http://purl.org/dc/terms/"/>
    <ds:schemaRef ds:uri="61f1934f-009b-4a1f-8aae-cfc45491d33e"/>
    <ds:schemaRef ds:uri="http://www.w3.org/XML/1998/namespace"/>
    <ds:schemaRef ds:uri="http://purl.org/dc/elements/1.1/"/>
  </ds:schemaRefs>
</ds:datastoreItem>
</file>

<file path=customXml/itemProps2.xml><?xml version="1.0" encoding="utf-8"?>
<ds:datastoreItem xmlns:ds="http://schemas.openxmlformats.org/officeDocument/2006/customXml" ds:itemID="{CDB6BC92-F8B8-431C-BB05-E3BD57BC0AAB}">
  <ds:schemaRefs>
    <ds:schemaRef ds:uri="http://schemas.microsoft.com/sharepoint/v3/contenttype/forms"/>
  </ds:schemaRefs>
</ds:datastoreItem>
</file>

<file path=customXml/itemProps3.xml><?xml version="1.0" encoding="utf-8"?>
<ds:datastoreItem xmlns:ds="http://schemas.openxmlformats.org/officeDocument/2006/customXml" ds:itemID="{323AC386-B0F1-4156-B885-B41F53E6C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1934f-009b-4a1f-8aae-cfc45491d33e"/>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 of tables</vt:lpstr>
      <vt:lpstr>EU KM1</vt:lpstr>
      <vt:lpstr>EU OV1</vt:lpstr>
      <vt:lpstr>EU CR8</vt:lpstr>
      <vt:lpstr>EU LIQ1</vt:lpstr>
      <vt:lpstr>EU LIQB</vt:lpstr>
      <vt:lpstr>JYSKE REALKREDIT →</vt:lpstr>
      <vt:lpstr>EU OV1 JR</vt:lpstr>
      <vt:lpstr>EU CR8 JR</vt:lpstr>
      <vt:lpstr>EU LIQ1 JR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Liedtke</dc:creator>
  <cp:keywords/>
  <dc:description/>
  <cp:lastModifiedBy>Mathias Liedtke</cp:lastModifiedBy>
  <cp:revision/>
  <dcterms:created xsi:type="dcterms:W3CDTF">2023-03-01T12:47:37Z</dcterms:created>
  <dcterms:modified xsi:type="dcterms:W3CDTF">2024-10-28T13:59:01Z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2023-03-01T13:38:38Z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a90b098b-a4dc-46d8-b871-b4ca1db96599</vt:lpwstr>
  </property>
  <property fmtid="{D5CDD505-2E9C-101B-9397-08002B2CF9AE}" pid="8" name="MSIP_Label_9655bac5-e079-4ce0-aea4-e42b8f191dac_ContentBits">
    <vt:lpwstr>0</vt:lpwstr>
  </property>
  <property fmtid="{D5CDD505-2E9C-101B-9397-08002B2CF9AE}" pid="9" name="ContentTypeId">
    <vt:lpwstr>0x010100FFD1927758B91648BE5B8DCE49F212EC</vt:lpwstr>
  </property>
</Properties>
</file>