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O:\IR and Sustainability\Bæredygtighed\Fact Book\Fact Book 2023\"/>
    </mc:Choice>
  </mc:AlternateContent>
  <xr:revisionPtr revIDLastSave="0" documentId="13_ncr:1_{CCAFFF82-6EF5-40DE-B2C4-154B052A6D10}" xr6:coauthVersionLast="47" xr6:coauthVersionMax="47" xr10:uidLastSave="{00000000-0000-0000-0000-000000000000}"/>
  <bookViews>
    <workbookView xWindow="28680" yWindow="-120" windowWidth="29040" windowHeight="15990" xr2:uid="{E95DDCF6-48CC-4D5A-A070-D7474757A4D8}"/>
  </bookViews>
  <sheets>
    <sheet name="Table of contents" sheetId="1" r:id="rId1"/>
    <sheet name="Introduction" sheetId="24" r:id="rId2"/>
    <sheet name="Financial Key Figures" sheetId="21" r:id="rId3"/>
    <sheet name="Danish Society" sheetId="25" r:id="rId4"/>
    <sheet name="SASB Index" sheetId="22" r:id="rId5"/>
    <sheet name="Targets" sheetId="27" r:id="rId6"/>
    <sheet name="Sustainable Finance" sheetId="23" r:id="rId7"/>
    <sheet name="Active Ownership" sheetId="13" r:id="rId8"/>
    <sheet name="Environmental Key Figures" sheetId="26" r:id="rId9"/>
    <sheet name="Our Workplace (E)" sheetId="29" r:id="rId10"/>
    <sheet name="Our Business (E)" sheetId="28" r:id="rId11"/>
    <sheet name="Employees" sheetId="30" r:id="rId12"/>
    <sheet name="Diversity and inclusion" sheetId="31" r:id="rId13"/>
    <sheet name="Our Workplace (S)" sheetId="34" r:id="rId14"/>
    <sheet name="Our Clients (S)" sheetId="35" r:id="rId15"/>
    <sheet name="Our Business (S)" sheetId="40" r:id="rId16"/>
    <sheet name="Governance Key Figures" sheetId="5" r:id="rId17"/>
    <sheet name="Our Workplace (G)" sheetId="38" r:id="rId18"/>
    <sheet name="Our Clients (G)" sheetId="37" r:id="rId19"/>
    <sheet name="Our Business (G)" sheetId="36" r:id="rId20"/>
    <sheet name="TCFD" sheetId="17" r:id="rId21"/>
    <sheet name="ESG Ratings" sheetId="20" r:id="rId22"/>
    <sheet name="0. Summary of KPIs" sheetId="41" r:id="rId23"/>
    <sheet name="1.Covered assets(GAR,off-bal) T" sheetId="42" r:id="rId24"/>
    <sheet name="1.Covered assets(GAR,off-bal) C" sheetId="43" r:id="rId25"/>
    <sheet name="2.GAR - Sector information T" sheetId="44" r:id="rId26"/>
    <sheet name="2.GAR - Sector information C" sheetId="45" r:id="rId27"/>
    <sheet name="3.GAR KPIs Stock T" sheetId="46" r:id="rId28"/>
    <sheet name="3.GAR KPIs Stock C" sheetId="47" r:id="rId29"/>
    <sheet name="4.GAR KPIs flow T" sheetId="48" r:id="rId30"/>
    <sheet name="4.GAR KPIs flow C" sheetId="49" r:id="rId31"/>
    <sheet name="5.FinGar, AuM KPIs T" sheetId="50" r:id="rId32"/>
    <sheet name="5.FinGar, AuM KPIs C" sheetId="51" r:id="rId33"/>
    <sheet name="5.FinGar, AuM flow T" sheetId="52" r:id="rId34"/>
    <sheet name="5.FinGar, AuM flow C" sheetId="53" r:id="rId35"/>
    <sheet name="Template 1 Nuclear and gas" sheetId="54" r:id="rId36"/>
    <sheet name="Template2 Aligned denominator T" sheetId="55" r:id="rId37"/>
    <sheet name="Template2 Aligned denominator C" sheetId="63" r:id="rId38"/>
    <sheet name="Template 3 Aligned Numerator T" sheetId="57" r:id="rId39"/>
    <sheet name="Template 3 Aligned Numerator C" sheetId="58" r:id="rId40"/>
    <sheet name="Template 4 Eligible not align T" sheetId="59" r:id="rId41"/>
    <sheet name="Template 4 Eligible not align C" sheetId="60" r:id="rId42"/>
    <sheet name="Template 5 non-eligible T" sheetId="61" r:id="rId43"/>
    <sheet name="Template 5 non-eligible C" sheetId="62" r:id="rId44"/>
  </sheets>
  <externalReferences>
    <externalReference r:id="rId45"/>
  </externalReferences>
  <definedNames>
    <definedName name="Danske_Bank_in_Brief">'[1]Table of 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23" l="1"/>
  <c r="E16" i="23"/>
  <c r="C18" i="28" s="1"/>
  <c r="E15" i="23"/>
  <c r="C17" i="28" s="1"/>
  <c r="C31" i="38"/>
  <c r="C30" i="38"/>
  <c r="C29" i="38"/>
  <c r="C28" i="38"/>
  <c r="C22" i="40"/>
  <c r="C21" i="40"/>
  <c r="C20" i="40"/>
  <c r="C24" i="28"/>
  <c r="C21" i="28"/>
  <c r="C20" i="28"/>
  <c r="C19" i="28"/>
  <c r="C14" i="28"/>
  <c r="C10" i="28"/>
  <c r="D24" i="28" l="1"/>
  <c r="D21" i="28"/>
  <c r="D20" i="28"/>
  <c r="D19" i="28"/>
  <c r="D14" i="28"/>
  <c r="D10" i="28"/>
  <c r="F16" i="23"/>
  <c r="D18" i="28"/>
  <c r="F15" i="23"/>
  <c r="D17" i="28" s="1"/>
  <c r="E22" i="40"/>
  <c r="D22" i="40"/>
  <c r="E21" i="40"/>
  <c r="D21" i="40"/>
  <c r="E20" i="40"/>
  <c r="D20" i="40"/>
  <c r="D10" i="21"/>
  <c r="D31" i="38"/>
  <c r="D30" i="38"/>
  <c r="D29" i="38"/>
  <c r="D28" i="38"/>
  <c r="E40" i="29"/>
  <c r="E39" i="29"/>
  <c r="F14" i="13"/>
  <c r="F13" i="13"/>
  <c r="F12" i="13"/>
  <c r="F11" i="13"/>
  <c r="E15" i="13"/>
  <c r="D15" i="13"/>
  <c r="E31" i="38"/>
  <c r="E30" i="38"/>
  <c r="E29" i="38"/>
  <c r="E28" i="38"/>
  <c r="G40" i="29"/>
  <c r="G39" i="29"/>
  <c r="H37" i="29"/>
  <c r="H36" i="29"/>
  <c r="H35" i="29"/>
  <c r="H32" i="29"/>
  <c r="H31" i="29"/>
  <c r="H30" i="29"/>
  <c r="H29" i="29"/>
  <c r="H25" i="29"/>
  <c r="H23" i="29"/>
  <c r="G23" i="29"/>
  <c r="H19" i="29"/>
  <c r="G19" i="29"/>
  <c r="H21" i="29"/>
  <c r="G21" i="29"/>
  <c r="H18" i="29"/>
  <c r="G18" i="29"/>
  <c r="E24" i="28"/>
  <c r="E21" i="28"/>
  <c r="E20" i="28"/>
  <c r="E19" i="28"/>
  <c r="E18" i="28"/>
  <c r="E14" i="28"/>
  <c r="E10" i="28"/>
  <c r="G15" i="23"/>
  <c r="E17" i="28" s="1"/>
  <c r="F15" i="13" l="1"/>
</calcChain>
</file>

<file path=xl/sharedStrings.xml><?xml version="1.0" encoding="utf-8"?>
<sst xmlns="http://schemas.openxmlformats.org/spreadsheetml/2006/main" count="2016" uniqueCount="813">
  <si>
    <t>Governance</t>
  </si>
  <si>
    <t>Table of contents</t>
  </si>
  <si>
    <t>Ownership and shareholder rights</t>
  </si>
  <si>
    <t>Policy on Conflict of interest</t>
  </si>
  <si>
    <t>ü</t>
  </si>
  <si>
    <t>Articles of Association</t>
  </si>
  <si>
    <t>Board type</t>
  </si>
  <si>
    <t>Regulated by legislation</t>
  </si>
  <si>
    <t>ESG governance structure</t>
  </si>
  <si>
    <t>Implementation and monitoring programmes on ESG aspects</t>
  </si>
  <si>
    <t>Policy on Sustainability and Corporate Social Responsibility</t>
  </si>
  <si>
    <t>Tax</t>
  </si>
  <si>
    <t>Stakeholder dialogue</t>
  </si>
  <si>
    <t>Layoffs and restructuring events</t>
  </si>
  <si>
    <t>No</t>
  </si>
  <si>
    <t>Business ethics</t>
  </si>
  <si>
    <t>Remuneration</t>
  </si>
  <si>
    <t>Financial system stability</t>
  </si>
  <si>
    <t>Ownership structure and shareholder democracy</t>
  </si>
  <si>
    <t>Takeover provisions</t>
  </si>
  <si>
    <t>Policy on Prevention of Money Laundering and Financing of Terrorism</t>
  </si>
  <si>
    <t>Competencies and diversity</t>
  </si>
  <si>
    <t>Audit and Financial Reporting</t>
  </si>
  <si>
    <t>Tenure and independence</t>
  </si>
  <si>
    <t>S - Our business</t>
  </si>
  <si>
    <t>Major mergers or acquisitions in the last three years</t>
  </si>
  <si>
    <t>Major layoffs in the last three years (affecting 10% of employees or more than 1,000 employees)</t>
  </si>
  <si>
    <t>Anti-bribery and corruption programme</t>
  </si>
  <si>
    <t>Whistleblower scheme</t>
  </si>
  <si>
    <t>Training KYC and AML</t>
  </si>
  <si>
    <t>Non-financial communication integrated in annual report</t>
  </si>
  <si>
    <t>Independent auditor</t>
  </si>
  <si>
    <t>Auditor fees</t>
  </si>
  <si>
    <t>CEO salary</t>
  </si>
  <si>
    <t>Executive Pay Disclosure</t>
  </si>
  <si>
    <t>Director Equity policy</t>
  </si>
  <si>
    <t>Remuneration of the Executive Board</t>
  </si>
  <si>
    <t>Remuneration policy</t>
  </si>
  <si>
    <t>Pay linked to sustainability</t>
  </si>
  <si>
    <t>CEO to median employee compensation, pay ratio</t>
  </si>
  <si>
    <t>Group Supervisory Board, competencies</t>
  </si>
  <si>
    <t>Board diversity</t>
  </si>
  <si>
    <t>Separate Chair and CEO roles</t>
  </si>
  <si>
    <t>Leadership tenure and independence</t>
  </si>
  <si>
    <t>Chair tenure</t>
  </si>
  <si>
    <t>Composition of Group Supervisory Board and Group Executive Board: name, independence, special 
competencies, term of office, and 
tenure</t>
  </si>
  <si>
    <t>Group Supervisory Board and Group Executive Board: salary and shares held</t>
  </si>
  <si>
    <t>Independent Supervisory Board members (%)</t>
  </si>
  <si>
    <t>Independent Board Chair</t>
  </si>
  <si>
    <t>Independent board members in the Audit Committee (%)</t>
  </si>
  <si>
    <t>Independent board members in the Remuneration Committee (%)</t>
  </si>
  <si>
    <t>Independent board members in the Nomination Committee (%)</t>
  </si>
  <si>
    <t>Anti-Bribery and Anti-Corruption Policy</t>
  </si>
  <si>
    <t>Link</t>
  </si>
  <si>
    <t>Note</t>
  </si>
  <si>
    <t>Subsidised housing (DKKbn)</t>
  </si>
  <si>
    <t>Financed by Jyske Realkredit</t>
  </si>
  <si>
    <t>Community involvement</t>
  </si>
  <si>
    <t>Financing public schools, outstanding balance (DKKm)</t>
  </si>
  <si>
    <t>Policy for Handling Conflicts of Interest</t>
  </si>
  <si>
    <t>Extract of Policy on Prevention of Money Laundering and Financing of Terrorism</t>
  </si>
  <si>
    <t>Financial Business Act</t>
  </si>
  <si>
    <t>Link(s)</t>
  </si>
  <si>
    <t>Group Management in Jyske Bank</t>
  </si>
  <si>
    <t>Remuneration Policy</t>
  </si>
  <si>
    <t>Transactions by persons discharging managerial responsibilities and persons closely associated with them</t>
  </si>
  <si>
    <t>Data protection</t>
  </si>
  <si>
    <t>GDPR Governance Structure</t>
  </si>
  <si>
    <t>IT security</t>
  </si>
  <si>
    <t>Employee training on data security and privacy-related risks and procedures</t>
  </si>
  <si>
    <t>Consumer charter</t>
  </si>
  <si>
    <t>Responsible marketing</t>
  </si>
  <si>
    <t xml:space="preserve">Responsible investment </t>
  </si>
  <si>
    <t>Responsible investment policy</t>
  </si>
  <si>
    <t>Responsible sales methods</t>
  </si>
  <si>
    <t>Pay linked to sales performance</t>
  </si>
  <si>
    <t>Client complaints</t>
  </si>
  <si>
    <t>Access to basic financial services</t>
  </si>
  <si>
    <t>Financial inclusion</t>
  </si>
  <si>
    <t>Employees and turnover</t>
  </si>
  <si>
    <t>Number of employees</t>
  </si>
  <si>
    <t>Number of FTEs</t>
  </si>
  <si>
    <t>Education and development</t>
  </si>
  <si>
    <t>Job-specific development training programmes</t>
  </si>
  <si>
    <t>Managerial development training</t>
  </si>
  <si>
    <t>Talent development programme</t>
  </si>
  <si>
    <t>Graduate programme</t>
  </si>
  <si>
    <t>Competence Requirements, Good Practice and Ethical Conduct</t>
  </si>
  <si>
    <t>Job satisfaction</t>
  </si>
  <si>
    <t>Survey to monitor employee engagement</t>
  </si>
  <si>
    <t>Health and safety management system</t>
  </si>
  <si>
    <t>Safety precautions for employees</t>
  </si>
  <si>
    <t>Health insurance</t>
  </si>
  <si>
    <t>Strategy to prevent and reduce stress and other issues around psycho-social work environment</t>
  </si>
  <si>
    <t>Grievance reporting</t>
  </si>
  <si>
    <t>Non-discrimination</t>
  </si>
  <si>
    <t>Work-life balance</t>
  </si>
  <si>
    <t>Diversity</t>
  </si>
  <si>
    <t>Salary</t>
  </si>
  <si>
    <t>Policy for Freedom of Association and Collective Agreements</t>
  </si>
  <si>
    <t>Policy on Diversity</t>
  </si>
  <si>
    <t>Remote work and flexible hours</t>
  </si>
  <si>
    <t>Number of employees on leave of absence</t>
  </si>
  <si>
    <t>New employees</t>
  </si>
  <si>
    <t>Diversity programme</t>
  </si>
  <si>
    <t>Age, average of employees and percentage in various age groups</t>
  </si>
  <si>
    <t>Women in workforce (%)</t>
  </si>
  <si>
    <t>Women in entry-level positions (%)</t>
  </si>
  <si>
    <t>Line positions held by women (%)</t>
  </si>
  <si>
    <t>Women in management positions (%)</t>
  </si>
  <si>
    <t>Women in executive management team (%)</t>
  </si>
  <si>
    <t>Women in board of directors (%)</t>
  </si>
  <si>
    <t>Women resigned (%)</t>
  </si>
  <si>
    <t>Employee stock ownership</t>
  </si>
  <si>
    <t>Audit on equal pay</t>
  </si>
  <si>
    <t>Corrections as a result of unequal pay</t>
  </si>
  <si>
    <t>Freedom of association and the right to collective bargaining</t>
  </si>
  <si>
    <t>Jyske Bank employees in Denmark covered by the collective agreement (%)</t>
  </si>
  <si>
    <t>Number of hourly paid employees</t>
  </si>
  <si>
    <t>No corrections made</t>
  </si>
  <si>
    <t>Our business</t>
  </si>
  <si>
    <t>Privacy Policy</t>
  </si>
  <si>
    <t>IT Security Policy</t>
  </si>
  <si>
    <t>Security and privacy principles</t>
  </si>
  <si>
    <t>Regulations on Good Practice for Financial Enterprises</t>
  </si>
  <si>
    <t>Foundation</t>
  </si>
  <si>
    <t>Terms and conditions</t>
  </si>
  <si>
    <t>Jyske Bank’s Policy for Responsible Investment</t>
  </si>
  <si>
    <t>Are you dissatisfied?</t>
  </si>
  <si>
    <t>Nemkontoordningen</t>
  </si>
  <si>
    <t>Jyske Bank Group’s values</t>
  </si>
  <si>
    <t xml:space="preserve">Risk on mortgages
</t>
  </si>
  <si>
    <t>Information on mortgages</t>
  </si>
  <si>
    <t>Risk on investment products</t>
  </si>
  <si>
    <t>Price policy</t>
  </si>
  <si>
    <t>Price lists</t>
  </si>
  <si>
    <t>The youngest</t>
  </si>
  <si>
    <t>Plan the future</t>
  </si>
  <si>
    <t>Retention rate, women (%)</t>
  </si>
  <si>
    <t>Retention rate, men (%)</t>
  </si>
  <si>
    <t>- Lower Pay Quartile</t>
  </si>
  <si>
    <t>- Lower Middle Pay Quartile</t>
  </si>
  <si>
    <t>- Upper Middle Pay Quartile</t>
  </si>
  <si>
    <t>- Top Pay Quartile</t>
  </si>
  <si>
    <t>Women’s share of salary in quartiles (%):</t>
  </si>
  <si>
    <t>- Under 30</t>
  </si>
  <si>
    <t>- 30-39</t>
  </si>
  <si>
    <t>- 40-49</t>
  </si>
  <si>
    <t>- 50-59</t>
  </si>
  <si>
    <t>- 60+</t>
  </si>
  <si>
    <t>To</t>
  </si>
  <si>
    <t>The following table shows direct and indirect emissions and contains data from Jyske Bank Group and the companies of which we are partial owners, unless otherwise stated.</t>
  </si>
  <si>
    <t xml:space="preserve">Our greenhouse gas emissions are divided into the following three categories: </t>
  </si>
  <si>
    <t>Lending</t>
  </si>
  <si>
    <t>Scope 1</t>
  </si>
  <si>
    <t>Scope 2</t>
  </si>
  <si>
    <t>Scope 3</t>
  </si>
  <si>
    <t>Carbon footprint related to investments (%)</t>
  </si>
  <si>
    <t>Investment</t>
  </si>
  <si>
    <t>Equity funds with focus on sustainable development</t>
  </si>
  <si>
    <t>Fact sheet with focus on sustainability profile</t>
  </si>
  <si>
    <t>Financing renewable energy, 
outstanding balance (DKKm)</t>
  </si>
  <si>
    <t>Financing buildings (EPC A &amp; B), 
outstanding balance (DKKm)</t>
  </si>
  <si>
    <t>Financing low emission transportation and infrastructure, outstanding balance (DKKm)</t>
  </si>
  <si>
    <t xml:space="preserve">Financing sustainable management of natural resources, outstanding balance (DKKm) </t>
  </si>
  <si>
    <t xml:space="preserve">Financing recycling and sustainable production, outstanding balance (DKKm) </t>
  </si>
  <si>
    <t>Mortgage loans, lending activities (%)</t>
  </si>
  <si>
    <t xml:space="preserve">Green mortgage loans to corporate clients </t>
  </si>
  <si>
    <t>Energy loans</t>
  </si>
  <si>
    <t>Carbon footprint related to lending activities (%)</t>
  </si>
  <si>
    <t>Gas</t>
  </si>
  <si>
    <t>M3</t>
  </si>
  <si>
    <t>Company cars</t>
  </si>
  <si>
    <t>Unit</t>
  </si>
  <si>
    <t>kWh</t>
  </si>
  <si>
    <t>MWh</t>
  </si>
  <si>
    <t>DKKbn</t>
  </si>
  <si>
    <t>%</t>
  </si>
  <si>
    <t>DKKm</t>
  </si>
  <si>
    <t>Financing low emission transportation and infrastructure, outstanding balance</t>
  </si>
  <si>
    <t>Financing buildings (EPC A &amp; B), 
outstanding balance</t>
  </si>
  <si>
    <t>Financing renewable energy, 
outstanding balance</t>
  </si>
  <si>
    <t>Financing sustainable management of natural resources, outstanding balance</t>
  </si>
  <si>
    <t>Financing recycling and sustainable production, outstanding balance</t>
  </si>
  <si>
    <t>Carbon footprint related to lending activities</t>
  </si>
  <si>
    <t>District heating</t>
  </si>
  <si>
    <t>Electricity</t>
  </si>
  <si>
    <t>Downstream leased assets</t>
  </si>
  <si>
    <t>Paper consumption</t>
  </si>
  <si>
    <t>Flights</t>
  </si>
  <si>
    <t xml:space="preserve">Public transport </t>
  </si>
  <si>
    <t>Employees cars</t>
  </si>
  <si>
    <t>Taxi</t>
  </si>
  <si>
    <t>Electricity - location-based</t>
  </si>
  <si>
    <t>Electricity - market-based</t>
  </si>
  <si>
    <t>Scope 2 - location-based</t>
  </si>
  <si>
    <t>Scope 2 - market-based</t>
  </si>
  <si>
    <t>E - Key Figures - Units</t>
  </si>
  <si>
    <t xml:space="preserve">Green Finance Framework Report </t>
  </si>
  <si>
    <t>Description and impact analysis</t>
  </si>
  <si>
    <t>Fact sheet</t>
  </si>
  <si>
    <t>Green Mortgage Loans</t>
  </si>
  <si>
    <t>Description of energy loans</t>
  </si>
  <si>
    <t>The Danish Mortgage-Credit System</t>
  </si>
  <si>
    <t>The Danish Mortgage Model</t>
  </si>
  <si>
    <t>Energy usage</t>
  </si>
  <si>
    <t>Water usage</t>
  </si>
  <si>
    <t>Renewable energy ratio</t>
  </si>
  <si>
    <t>E - Key Figures - Other</t>
  </si>
  <si>
    <t>GJ</t>
  </si>
  <si>
    <t>#</t>
  </si>
  <si>
    <t>Electric bicycles</t>
  </si>
  <si>
    <t>Kg.</t>
  </si>
  <si>
    <t>Sick leave (average days pr. FTE)</t>
  </si>
  <si>
    <t>Other</t>
  </si>
  <si>
    <t>Data</t>
  </si>
  <si>
    <t>C</t>
  </si>
  <si>
    <t>I alt</t>
  </si>
  <si>
    <t>Total</t>
  </si>
  <si>
    <t>ESG risk topics</t>
  </si>
  <si>
    <t>Support of engagement cases</t>
  </si>
  <si>
    <t>Vote against management</t>
  </si>
  <si>
    <t>Vote in favour of management</t>
  </si>
  <si>
    <t>Distribution on topics</t>
  </si>
  <si>
    <t>Sustainability proposals made by management</t>
  </si>
  <si>
    <t>Sustainability proposals made by shareholders</t>
  </si>
  <si>
    <t>The Human Resources Unit has allocated a number of employees to support managers in their decisions about degree programmes and certification and for the administration of these activities. The investment in human capital development is essential for Jyske Bank. Hence, certification tests and preparation for the tests take place during working hours. Degree programmes such as B.Sc., MBA or similar are paid by the bank and are carried out in a combination of working hours and the employee's own time. The managers of Jyske Bank have their own learning universe so that their leadership competencies can be trained on an ongoing basis – both hands-on and online.</t>
  </si>
  <si>
    <t>Several business units offer adjusted development activities for talents. Special focus and activities for managers with potential for the upper strategic leadership level.</t>
  </si>
  <si>
    <t>Jyske Bank serves as one of the largest financial institutions in Denmark. Our employees strive to deliver advisory, solutions and service that are among the best in the market.</t>
  </si>
  <si>
    <t xml:space="preserve">We don't publish the number of layoffs per year. However, if we are having major layoffs affecting 10% of employees, we are obliged by legislation to make an announcement to the Danish Labour Council, and we have had no such announcement in the last three years (or ever for that matter). </t>
  </si>
  <si>
    <t>Jyske Bank’s Graduate Programme (in Danish)</t>
  </si>
  <si>
    <t>Safety precautions protect employees from criminal acts as described in Jyske Bank’s Security Policy. The (internal) policy lays down the overall framework and principles for physical safety for all employees.</t>
  </si>
  <si>
    <t>Standard Collective Agreement</t>
  </si>
  <si>
    <t>At Jyske Bank we take responsibility for complying with the GDPR, at the highest management level and throughout our organisation. A GDPR Decision Making Forum has the overall responsibility for GDPR compliance across the group to ensure high standards are maintained. The GDPR Decision Making Forum consists of a member of the Executive Board, the Group Management, a representative from Risk Management and Group DPO. In practice, the follow-up of this responsibility is delegated to the respective business units according to the purpose. The GDPR Decision Making Forum meets on a quarterly basis at least.</t>
  </si>
  <si>
    <t>Company cars (km)</t>
  </si>
  <si>
    <t>Heating (M3)</t>
  </si>
  <si>
    <t>District heating (MWh)</t>
  </si>
  <si>
    <t>Financed emissions</t>
  </si>
  <si>
    <t>Public transport (km)</t>
  </si>
  <si>
    <t>Employees cars (km)</t>
  </si>
  <si>
    <t>Taxi (km)</t>
  </si>
  <si>
    <t>Paper consumption (kg)</t>
  </si>
  <si>
    <t>Furthermore, we strive to create the best possible development opportunities for our employees and to secure that our shareholders get an attractive riskadjusted long-term return on equity invested.</t>
  </si>
  <si>
    <t>We believe that the best long-term results are created when we balance the interests of the main stakeholders: shareholders, customers, and employees.</t>
  </si>
  <si>
    <t>▪ Minor differences might occur from year to year as estimates and calculations may be refined.</t>
  </si>
  <si>
    <t>Food waste (kg.)</t>
  </si>
  <si>
    <t>Strategy</t>
  </si>
  <si>
    <t>Risk Management</t>
  </si>
  <si>
    <t>Metrics and Targets</t>
  </si>
  <si>
    <t>Disclosure</t>
  </si>
  <si>
    <t>B) Describe management’s role in assessing and managing risks and opportunities.</t>
  </si>
  <si>
    <t>A) Describe the board’s oversight of climate-related risks and opportunities.</t>
  </si>
  <si>
    <t>A) Describe the climate-related risks and opportunities the organization has identified over the short, medium, and long term.</t>
  </si>
  <si>
    <t>B) Describe the impact of climate-related risks and opportunities on the organization’s businesses, strategy, and financial planning.</t>
  </si>
  <si>
    <t>C) Describe the resilience of the organisation’s strategy, taking into consideration different climate-related scenarios, including a 2°C or lower scenario.</t>
  </si>
  <si>
    <t>A) Describe the organization’s processes for identifying and assessing climate-related risks.</t>
  </si>
  <si>
    <t>B) Describe the organization’s processes for managing climate-related risks.</t>
  </si>
  <si>
    <t>C) Describe how processes for identifying, assessing, and managing climate-related risks are integrated into the organization’s overall risk management.</t>
  </si>
  <si>
    <t>A) Disclose the metrics used by the organization to assess climate-related risks and opportunities in line with its strategy and risk management process.</t>
  </si>
  <si>
    <t>B) Disclose Scope 1, Scope 2, and, if appropriate, Scope 3 greenhouse gas (GHG) emissions, and the related risks.</t>
  </si>
  <si>
    <t>C) Describe the targets used by the organization to manage climate-related risks and opportunities and performance against targets.</t>
  </si>
  <si>
    <t>3,2 TWh</t>
  </si>
  <si>
    <t>CDP</t>
  </si>
  <si>
    <t>MSCI</t>
  </si>
  <si>
    <t>Sustainalytics</t>
  </si>
  <si>
    <t>C-</t>
  </si>
  <si>
    <t>A</t>
  </si>
  <si>
    <t>AAA</t>
  </si>
  <si>
    <t>Medium risk</t>
  </si>
  <si>
    <t>Moody's ESG Solutions</t>
  </si>
  <si>
    <t>ISS ESG</t>
  </si>
  <si>
    <t>Range</t>
  </si>
  <si>
    <t>+A to D-</t>
  </si>
  <si>
    <t>AAA to CCC</t>
  </si>
  <si>
    <t>A to D-</t>
  </si>
  <si>
    <t>Negligible to Severe Risk</t>
  </si>
  <si>
    <t>0-100</t>
  </si>
  <si>
    <t>Jyske Bank in numbers</t>
  </si>
  <si>
    <t>Loans and advances (DKKbn)</t>
  </si>
  <si>
    <t>Assets under management (DKKbn)</t>
  </si>
  <si>
    <t>Core income (DKKm)</t>
  </si>
  <si>
    <t>Core expenses (DKKm)</t>
  </si>
  <si>
    <t>Loan impairment charges (DKKm)</t>
  </si>
  <si>
    <t>Pre-tax profit (DKKm)</t>
  </si>
  <si>
    <t>Profit for the period (DKKm)</t>
  </si>
  <si>
    <t>Return on equity (%)</t>
  </si>
  <si>
    <t>Common equity tier 1 ratio (%)</t>
  </si>
  <si>
    <t>Jyske Bank’s food waste scheme encompassed all the 
large canteen kitchens in Silkeborg and Copenhagen.</t>
  </si>
  <si>
    <t>Status 2021</t>
  </si>
  <si>
    <t>-</t>
  </si>
  <si>
    <t>BBB</t>
  </si>
  <si>
    <t>D</t>
  </si>
  <si>
    <t>DKK 39 bn</t>
  </si>
  <si>
    <t xml:space="preserve">New target </t>
  </si>
  <si>
    <t>JN Data &amp; Bankdata</t>
  </si>
  <si>
    <t>Carbon footprint related to investments</t>
  </si>
  <si>
    <t>In December 2021 Jyske Bank enrolled in TCFD and in connection to this, progress on climate-related financial disclosures are reported in line with TCFD.</t>
  </si>
  <si>
    <t>Paid maternity/paternity leave *</t>
  </si>
  <si>
    <t>- Women *</t>
  </si>
  <si>
    <t>- Men *</t>
  </si>
  <si>
    <t>Seniority distribution, average and percentage in various groups *</t>
  </si>
  <si>
    <t>- 0-2 *</t>
  </si>
  <si>
    <t>- 3-5 *</t>
  </si>
  <si>
    <t>- 6-10 *</t>
  </si>
  <si>
    <t>- 11-20 *</t>
  </si>
  <si>
    <t>- 20+ *</t>
  </si>
  <si>
    <t>Women working in IT and Engineering (%) *</t>
  </si>
  <si>
    <t>Women in top 100 salary (%) *</t>
  </si>
  <si>
    <t>* Historical data has been revised.</t>
  </si>
  <si>
    <t>Owned by Jyske Bank Group.</t>
  </si>
  <si>
    <t>km</t>
  </si>
  <si>
    <t>Electricity (kWh) - location based</t>
  </si>
  <si>
    <t>Electricity (kWh) - market based</t>
  </si>
  <si>
    <t>Jyske Invest Sustainable Funds</t>
  </si>
  <si>
    <t>Scope 3*</t>
  </si>
  <si>
    <t>* From 2021 and onwards, emission from investments, loans and downstream leased assets are included.</t>
  </si>
  <si>
    <t>Jyske Bank has chosen to update data and have a dialogue with selected ESG raters. We regularly consider which ESG raters are most relevant to Jyske Bank.</t>
  </si>
  <si>
    <t>INTRODUCTION</t>
  </si>
  <si>
    <t>Introduction</t>
  </si>
  <si>
    <t>Financial Key Figures</t>
  </si>
  <si>
    <t>Active Ownership</t>
  </si>
  <si>
    <t>ESG Ratings</t>
  </si>
  <si>
    <t>Gender pay gap, median (times)</t>
  </si>
  <si>
    <t>Sustainability Accounting Standards Board Index - Commercial Banks Standard</t>
  </si>
  <si>
    <t>From the above, no information has knowingly been mistated or omitted.</t>
  </si>
  <si>
    <t>Topic</t>
  </si>
  <si>
    <t>Accounting Metric</t>
  </si>
  <si>
    <t>Reference</t>
  </si>
  <si>
    <t>SASB-code</t>
  </si>
  <si>
    <t>Comment</t>
  </si>
  <si>
    <t>(1) Number of data breaches, (2) percentage involving personally identifiable information (PII), (3) number of account holders affected</t>
  </si>
  <si>
    <t>Data Security</t>
  </si>
  <si>
    <t>Description of approach to identifying and addressing data security risks</t>
  </si>
  <si>
    <t>FN-CB-230a.1</t>
  </si>
  <si>
    <t>(1) Number and (2) amount of loans outstanding qualified to programmes designed to promote small business and community development</t>
  </si>
  <si>
    <t>(1) Number and (2) amount of past due and nonaccrual loans qualified to programmes designed to promote small business and community development</t>
  </si>
  <si>
    <t>Number of no-cost retail checking accounts provided to previously unbanked or underbanked customers</t>
  </si>
  <si>
    <t>Financial Inclusion &amp; Capacity Building</t>
  </si>
  <si>
    <t>FN-CB-230a.2</t>
  </si>
  <si>
    <t>FN-CB-240a.1</t>
  </si>
  <si>
    <t>FN-CB-240a.2</t>
  </si>
  <si>
    <t>FN-CB-240a.3</t>
  </si>
  <si>
    <t>FN-CB-240a.4</t>
  </si>
  <si>
    <t>Incorporation of Environmental, Social, and Governance Factors in Credit Analysis</t>
  </si>
  <si>
    <t>Commercial and industrial credit exposure, by industry</t>
  </si>
  <si>
    <t>Description of approach to incorporation of environmental, social, and governance (ESG) factors in credit analysis</t>
  </si>
  <si>
    <t>FN-CB-410a.1</t>
  </si>
  <si>
    <t>FN-CB-410a.2</t>
  </si>
  <si>
    <t>Business Ethics</t>
  </si>
  <si>
    <t>Total amount of monetary losses as a result of legal proceedings associated with fraud, insider trading, anti-trust, anti-competitive behavior, market manipulation, malpractice, or other related financial industry laws or regulations</t>
  </si>
  <si>
    <t>Description of whistleblower policies and procedures</t>
  </si>
  <si>
    <t>Systemic Risk Management</t>
  </si>
  <si>
    <t>Global Systemically Important Bank (G-SIB) score, by category</t>
  </si>
  <si>
    <t>Description of approach to incorporation of results of mandatory and voluntary stress tests into capital adequacy planning, long-term corporate strategy, and other business activities</t>
  </si>
  <si>
    <t>FN-CB-510a.1</t>
  </si>
  <si>
    <t>FN-CB-510a.2</t>
  </si>
  <si>
    <t>FN-CB-550a.1</t>
  </si>
  <si>
    <t>FN-CB-550a.2</t>
  </si>
  <si>
    <t>Activity metric</t>
  </si>
  <si>
    <t>SASB code</t>
  </si>
  <si>
    <t>(1) Number and (2) value of checking and savings accounts by
segment: (a) personal and (b) small business</t>
  </si>
  <si>
    <t>(1) Number and (2) value of loans by segment: (a) personal, (b)
small business, and (c) corporate</t>
  </si>
  <si>
    <t>FN-CB-000.A</t>
  </si>
  <si>
    <t>Not applicable for Jyske Bank to report on.</t>
  </si>
  <si>
    <t>Omitted due to lack of fit to the Danish market.</t>
  </si>
  <si>
    <t>Number of participants in financial literacy initiatives for unbanked, underbanked, or underserved customers</t>
  </si>
  <si>
    <t>By 'best-practice'-approach, Jyske Bank cannot guarantee on the accuracy, completeness, reasonableness nor sufficiency of the information related to SASB reporting standards, thus references from the SASB Index to disclosures have been made to the best of ability.</t>
  </si>
  <si>
    <t>Find the most recent reports here</t>
  </si>
  <si>
    <t>Not stated in any disclosure published by Jyske Bank</t>
  </si>
  <si>
    <t>Jyske Bank does not qualify as G-SIB, but as a SIFI qualified bank, aditional requirements are expected of the institution.</t>
  </si>
  <si>
    <r>
      <t>CO</t>
    </r>
    <r>
      <rPr>
        <b/>
        <vertAlign val="subscript"/>
        <sz val="9"/>
        <color rgb="FF000000"/>
        <rFont val="Effra Semi Light"/>
        <family val="2"/>
      </rPr>
      <t>2</t>
    </r>
    <r>
      <rPr>
        <b/>
        <sz val="9"/>
        <color rgb="FF000000"/>
        <rFont val="Effra Semi Light"/>
        <family val="2"/>
      </rPr>
      <t xml:space="preserve"> emission by source</t>
    </r>
  </si>
  <si>
    <r>
      <rPr>
        <b/>
        <sz val="9"/>
        <color rgb="FF000000"/>
        <rFont val="Effra Semi Light"/>
        <family val="2"/>
      </rPr>
      <t>Scope 1</t>
    </r>
    <r>
      <rPr>
        <sz val="9"/>
        <color rgb="FF000000"/>
        <rFont val="Effra Semi Light"/>
        <family val="2"/>
      </rPr>
      <t xml:space="preserve"> – Direct greenhouse gas emissions from sources, such as combustion of fuels and our vehicle fleet, that are owned or controlled by the companies.</t>
    </r>
  </si>
  <si>
    <r>
      <rPr>
        <b/>
        <sz val="9"/>
        <color rgb="FF000000"/>
        <rFont val="Effra Semi Light"/>
        <family val="2"/>
      </rPr>
      <t>Scope 2</t>
    </r>
    <r>
      <rPr>
        <sz val="9"/>
        <color rgb="FF000000"/>
        <rFont val="Effra Semi Light"/>
        <family val="2"/>
      </rPr>
      <t xml:space="preserve"> – Indirect greenhouse gas emissions result from the consumption of the electricity and district heating we purchase. </t>
    </r>
  </si>
  <si>
    <r>
      <rPr>
        <b/>
        <sz val="9"/>
        <color rgb="FF000000"/>
        <rFont val="Effra Semi Light"/>
        <family val="2"/>
      </rPr>
      <t>Scope 3</t>
    </r>
    <r>
      <rPr>
        <sz val="9"/>
        <color rgb="FF000000"/>
        <rFont val="Effra Semi Light"/>
        <family val="2"/>
      </rPr>
      <t xml:space="preserve"> – Other indirect greenhouse gas emissions from sources that are not owned or controlled by the companies. They include third-party deliveries, business travel and use of products and services sold. </t>
    </r>
  </si>
  <si>
    <t>TCFD Disclosure Index</t>
  </si>
  <si>
    <t>Sustainable Finance</t>
  </si>
  <si>
    <t>Danish Society</t>
  </si>
  <si>
    <t>Sustainability Accounting Standards Board Index - Commercial Banks Standard (SASB Index)</t>
  </si>
  <si>
    <t>SUSTAINABLE FINANCE</t>
  </si>
  <si>
    <t>ENVIRONMENT (E)</t>
  </si>
  <si>
    <t>SOCIAL (S)</t>
  </si>
  <si>
    <t>GOVERNANCE (G)</t>
  </si>
  <si>
    <t>SUPPLEMENTARY INFORMATION</t>
  </si>
  <si>
    <t>ESG ratings</t>
  </si>
  <si>
    <t>Environmental Key Figures</t>
  </si>
  <si>
    <t>Targets</t>
  </si>
  <si>
    <t>Turnover among women (%)</t>
  </si>
  <si>
    <t>Turnover among men (%)</t>
  </si>
  <si>
    <t>Employees</t>
  </si>
  <si>
    <t>Diversity and inclusion</t>
  </si>
  <si>
    <t>Employee engagement score (1-100)</t>
  </si>
  <si>
    <t>* A change in scope has been made. The previous setup regarding SME reclassification has been too conservative. A more regulatory aligned approach has been implemented during 2021. As a result, more customers are eligible for SME-treatment, which explains the increase.</t>
  </si>
  <si>
    <t>Our Business (S)</t>
  </si>
  <si>
    <t>Our Business (E)</t>
  </si>
  <si>
    <t xml:space="preserve">Our Workplace (E) </t>
  </si>
  <si>
    <t>Our Workplace (S)</t>
  </si>
  <si>
    <t>Our Clients (S)</t>
  </si>
  <si>
    <t>Governance Key Figures</t>
  </si>
  <si>
    <t>Our Workplace (G)</t>
  </si>
  <si>
    <t>Our Clients (G)</t>
  </si>
  <si>
    <t>Our Business (G)</t>
  </si>
  <si>
    <t>Detailed CO2 emissions (scope 1, 2 &amp; 3)</t>
  </si>
  <si>
    <t>Additional information in regards to sustainable finance</t>
  </si>
  <si>
    <t>Additional information to diversity and inclusion</t>
  </si>
  <si>
    <t>Social responsibilities towards our clients</t>
  </si>
  <si>
    <t>Society related financials</t>
  </si>
  <si>
    <t>Internal governance</t>
  </si>
  <si>
    <t>External governance</t>
  </si>
  <si>
    <t>Management</t>
  </si>
  <si>
    <t>Ferry</t>
  </si>
  <si>
    <t>Waste generated in operations (tonnes)</t>
  </si>
  <si>
    <t>Employees commuting (km)</t>
  </si>
  <si>
    <t>Turnover (%)*</t>
  </si>
  <si>
    <t>Yes</t>
  </si>
  <si>
    <t>www.tbst.dk/da</t>
  </si>
  <si>
    <t>www.bygst.dk</t>
  </si>
  <si>
    <t>www.bsf.dk</t>
  </si>
  <si>
    <t>In Danish</t>
  </si>
  <si>
    <t>In English</t>
  </si>
  <si>
    <t>www.tbst.dk/en</t>
  </si>
  <si>
    <t>www.en.bygst.dk</t>
  </si>
  <si>
    <t>Jyske Bank to acquire Svenska Handelsbanken's activities in Denmark</t>
  </si>
  <si>
    <t>Status 2022</t>
  </si>
  <si>
    <t>3,6 TWh</t>
  </si>
  <si>
    <t>DKK 47,3 bn</t>
  </si>
  <si>
    <t>Windmill production</t>
  </si>
  <si>
    <t>Windmill offset</t>
  </si>
  <si>
    <t>TCO2e</t>
  </si>
  <si>
    <t>Financing public education, social- and cultural institutions, outstanding balance (DKKm)</t>
  </si>
  <si>
    <t>Report on Remuneration</t>
  </si>
  <si>
    <t>Annual Report</t>
  </si>
  <si>
    <t>For further details see Jyske Bank's Annual Report:</t>
  </si>
  <si>
    <r>
      <rPr>
        <sz val="11"/>
        <rFont val="Effra Semi Light"/>
        <family val="2"/>
      </rPr>
      <t>Website:</t>
    </r>
    <r>
      <rPr>
        <u/>
        <sz val="11"/>
        <rFont val="Effra Semi Light"/>
        <family val="2"/>
      </rPr>
      <t xml:space="preserve"> whistleblower policy</t>
    </r>
  </si>
  <si>
    <t>5.0 TWh</t>
  </si>
  <si>
    <t xml:space="preserve">Jyske Bank purchased a wind turbine in July 2020 to offset 
the carbon emission for electricity consumption. </t>
  </si>
  <si>
    <t>Risk and Capital Management Report</t>
  </si>
  <si>
    <t>Whistleblower policy</t>
  </si>
  <si>
    <t>Read about Jyske Bank’s Whistleblower scheme along with other policies under our code of conduct.</t>
  </si>
  <si>
    <t>Organisation and Management</t>
  </si>
  <si>
    <t>Social involvement</t>
  </si>
  <si>
    <t xml:space="preserve">Our overall approach to sustainabilty is 'All Progress Counts'. This means focusing on supporting customer progress and facilitating our customers’ options for making sustainable choices and decisions. </t>
  </si>
  <si>
    <t>At present, focus is concentrated on climate. From a commercial perspective, we want to offer funding solutions that support sustainable development and simplify sustainable investment, and at the same time increasing knowledge about sustainability.</t>
  </si>
  <si>
    <t>▪ Furthermore, this ESG Fact Book is expected to expand in the future as the sustainability agenda evolves.</t>
  </si>
  <si>
    <t>Audit fee (DKKm)</t>
  </si>
  <si>
    <t>We will offset our CO2 emissions from electricity, heating and company vehicles with our own production of renewable energy each year.</t>
  </si>
  <si>
    <t>C Prime</t>
  </si>
  <si>
    <t>Environmental</t>
  </si>
  <si>
    <t>We support Denmark's climate goals and have targets of net-zero CO2 emissions and growth in lending that counteracts climate change</t>
  </si>
  <si>
    <t>Financing of 5 TWh of renewable energy</t>
  </si>
  <si>
    <t>30% of loans for vehicles and operating equipment are low-emissions</t>
  </si>
  <si>
    <t>75% reduction in carbon footprint on equity investments under management</t>
  </si>
  <si>
    <t>40% reduction in carbon footprint on funds with Danish mortgage bonds</t>
  </si>
  <si>
    <t>By</t>
  </si>
  <si>
    <t>Yearly</t>
  </si>
  <si>
    <t>New target</t>
  </si>
  <si>
    <t>Office and business properties: 50% reduction in CO2 per square metre</t>
  </si>
  <si>
    <t>Resedential properties: 65% reduction in CO2 per square metre</t>
  </si>
  <si>
    <t>Agruculture: Min. 40% reduction in CO2 per DKK lent</t>
  </si>
  <si>
    <t>Electricity and heat supply: 30% reduction in CO2 per kWh produced</t>
  </si>
  <si>
    <t>Road transport: Min. 15% reduction in CO2 per km</t>
  </si>
  <si>
    <t>Loans - growth targets</t>
  </si>
  <si>
    <t>Banking</t>
  </si>
  <si>
    <t>65% reduction in CO2 emissions (scope 1 and 2)</t>
  </si>
  <si>
    <t>Loans - reduction targets</t>
  </si>
  <si>
    <t>Social</t>
  </si>
  <si>
    <t>We ensure that the Group has the best possible employees</t>
  </si>
  <si>
    <t>30-33%</t>
  </si>
  <si>
    <t>30-33% female managers</t>
  </si>
  <si>
    <t>We have our own house in order</t>
  </si>
  <si>
    <t>Extended requirements for responsible supplier behaviour for major purchases</t>
  </si>
  <si>
    <t>x</t>
  </si>
  <si>
    <t>Capital ratio (%)</t>
  </si>
  <si>
    <r>
      <t xml:space="preserve">Not stated in any disclosure published by Jyske Bank. The Executive Order on Management and Control of Banks, etc. </t>
    </r>
    <r>
      <rPr>
        <u/>
        <sz val="11"/>
        <color theme="1"/>
        <rFont val="Effra Semi Light"/>
        <family val="2"/>
      </rPr>
      <t>From the Danish FSA (Finanstilsynet): BEK 1103</t>
    </r>
    <r>
      <rPr>
        <sz val="11"/>
        <color theme="1"/>
        <rFont val="Effra Semi Light"/>
        <family val="2"/>
      </rPr>
      <t>, Appendix 1, §1, §2 J), §16 x), §17 b) iii, §18 VI, §19 e)</t>
    </r>
  </si>
  <si>
    <t>According to the Executive Order (BEK 1103), Jyske Bank is oblidged to include ESG risk in the credit proces, since the beginning of 2021.</t>
  </si>
  <si>
    <r>
      <rPr>
        <sz val="11"/>
        <rFont val="Effra Semi Light"/>
        <family val="2"/>
      </rPr>
      <t xml:space="preserve">For indicators in regards to SIFI requirements see website: </t>
    </r>
    <r>
      <rPr>
        <u/>
        <sz val="11"/>
        <rFont val="Effra Semi Light"/>
        <family val="2"/>
      </rPr>
      <t>SIFI regulations.</t>
    </r>
  </si>
  <si>
    <t>Mortgage loans as a proportion of loans and advances</t>
  </si>
  <si>
    <t>Jyske Bank has estimated the indirect CO2e emission relating to the majority of the Jyske Bank Group’s business volume distributed on loans and investments. See description and impact analysis.</t>
  </si>
  <si>
    <t>Jyske Bank also offers equity funds for professional investors, focusing on a sustainable development. As an example the sustainable equity product, Jyske Invest Bæredygtige Aktier KL, offers the clients the opportunity of investing in a broad global equity fund focusing on sustainability. See Jyske Invest Sustainable Funds (in Danish).</t>
  </si>
  <si>
    <t>Jyske Invest Fund Management has launched a fact sheet with focus on sustainability for pure equity and corporate bond funds. The purpose of the fact sheet is to increase transparency around sustainability and ensure better insight into the ESG key figures and help our investment clients make a conscious selection. See presentation of the fact sheet.</t>
  </si>
  <si>
    <t>See The Danish Mortgage-Credit System or The Danish Mortgage Model from Finance Denmark for full understanding. See also the Annual Report.</t>
  </si>
  <si>
    <t>See Jyske Bank’s Green Finance Framework Report.</t>
  </si>
  <si>
    <t>Jyske Realkredit has introduced green mortgage loans to corporate clients as part of Jyske Bank’s ambition to offer financial solutions to support the sustainable transition. See Green Mortgage Loans (in Danish).</t>
  </si>
  <si>
    <t>Jyske Bank offers energy loans which are attractive loans for personal clients who have specific plans of making energy renovations of their owner-occupied homes. It is a condition that the loan is used for green improvements of the property. See description (in Danish).</t>
  </si>
  <si>
    <t>All permanent employees are eligible for the Group’s 
stock ownership scheme as well as non-salary 
benefits. See the Report on Remuneration 2021.</t>
  </si>
  <si>
    <t>See the Standard Collective Agreement between the Danish Employers’ Association for the Financial Sector (FA) and the Financial Services Union on salary and working conditions in the banking and mortgage credit sector. See also Jyske Bank’s Policy for freedom of association and collective agreements (in Danish) for more details.</t>
  </si>
  <si>
    <t>See The Jyske Bank Group’s Policy on Diversity</t>
  </si>
  <si>
    <t>Every second year, the Jyske Bank Group performs a comprehensive survey in cooperation with an external firm of consultants. See the Sustainability Report.</t>
  </si>
  <si>
    <t>Jyske Banks offers professional and centralised support to all units. See the latest version of the Sustainability Report.</t>
  </si>
  <si>
    <t>All employees enjoy health-care coverage. See section 2, subsection 6 in Policy for Freedom of Association and Collective Agreements (in Danish).</t>
  </si>
  <si>
    <t>Jyske Bank has relevant management tools for prevention and provides external counseling when needed. See the latest version of the Sustainability Report.</t>
  </si>
  <si>
    <t>See Grievance reporting in Competence Requirements, Good Practice and Ethical Conduct.</t>
  </si>
  <si>
    <t>All competent candidates may come into play when filling vacancies without regard to gender, age, ethnicity, religion or other factors that have no bearing on the candidate’s ability to perform the duties of the job. See The Jyske Bank Group’s Policy on Diversity.</t>
  </si>
  <si>
    <t>See Competence Requirements, Good Practice and Ethical Conduct where job-specific development training programmes are described.</t>
  </si>
  <si>
    <t>See Jyske Bank’s Graduate Programme (in Danish) and also the latest version of the Sustainability Report.</t>
  </si>
  <si>
    <t>All employees have completed a relevant and mandatory course on the General Data Protection Regulation (GDPR). See processing of personal data in Competence Requirements, Good Practice and Ethical Conduct. Also see Privacy Policy.</t>
  </si>
  <si>
    <t>See IT Security Policy and fundamental security and privacy principles in Jyske Bank.</t>
  </si>
  <si>
    <t>See IT security and IT Risk Management and Processing of Personal Data in Competence Requirements, Good Practice and Ethical Conduct.</t>
  </si>
  <si>
    <t>See Regulations on Good Practice for Financial Enterprises (in Danish). Jyske Bank’s strategy rests on the intention that through our activities we will meet our clients and make a positive difference – our approach is embedded in our Foundation and terms and conditions across all segments are available.</t>
  </si>
  <si>
    <t>Jyske Bank carefully informs its clients about (in Danish) risk on mortgages, information on mortgages, risk on investment products, price policy and price lists as well as information for the youngest and those who plan the future and much more on our websites.</t>
  </si>
  <si>
    <t>The basis of the Jyske Bank Group’s work with responsible investment is UN PRI’s Principles for Responsible Investment. See Jyske Bank’s Policy for Responsible Investment.</t>
  </si>
  <si>
    <t>Jyske Bank Group’s values are the most immutable part of our business and they help ensure that we exhibit responsible conduct in our daily work. Naturally, Jyske Bank also follows the Danish legislation: see Regulations on Good Practice for Financial Enterprises (in Danish) which states that a financial enterprise, such as Jyske Bank, may not use misleading or incorrect information or omit important information if it is capable of noticeably distorting clients’ financial behaviour in the market.</t>
  </si>
  <si>
    <t>Jyske Bank does not use direct performance fees, for instance commission. See section 2, p. 1 in Remuneration Policy</t>
  </si>
  <si>
    <t>Dialogue is often the best way to solve a problem or correct a misunderstanding. If it is not possible to find a solution, clients can complain here: Are you dissatisfied?</t>
  </si>
  <si>
    <t>As stipulated by law, all citizens, irrespective of age, living conditions, or financial situation, are entitled to a deposit account: a NemKonto “Easy Account”. See the relevant act (in Danish) Nemkontoordningen. See also Regulations on Good Practice for Financial Enterprises (in Danish) regarding the right to an account</t>
  </si>
  <si>
    <t>Jyske Bank has a long tradition of engaging in social projects and the bank is currently engaged in a number of different social projects and initiatives where we see opportunities to make a difference with our resources and competencies. Jyske Bank is happy to work as part of non-traditional partnerships with other companies, the public sector or civil society organisations. See the Sustainability Report.</t>
  </si>
  <si>
    <t>See Jyske Bank’s Anti-Bribery and Anti-Corruption Policy.</t>
  </si>
  <si>
    <t>100% of Jyske Bank's employees have completed and passed AML certification – however, exclusive of leave, etc. See Competence Requirements, Good Practice and Ethical Conduct and Extract of Policy on Prevention of Money Laundering and Financing of Terrorism.</t>
  </si>
  <si>
    <t>See description and individual remuneration in the Report on Remuneration.</t>
  </si>
  <si>
    <t>Regarding remuneration of the Executive Board, see the Report on Remuneration.</t>
  </si>
  <si>
    <t>All transactions by persons discharging managerial responsibilities and persons closely associated with them are made publicly available. In the Annual Report, the number of Jyske Bank shares held by the members of the Supervisory Board is published.</t>
  </si>
  <si>
    <t>See description in the Report on Remuneration.</t>
  </si>
  <si>
    <t>See Remuneration Policy.</t>
  </si>
  <si>
    <t>Executive compensation is not explicitly tied to ESG performance, since the executive remuneration does not include any variable remuneration. See section 2 in Remuneration Policy.</t>
  </si>
  <si>
    <t>See Group Management in Jyske Bank.</t>
  </si>
  <si>
    <t>Jyske Bank follows the recommendations from the Committee on Corporate Governance. The Supervisory Board and the Executive Board are independent of each other and no person is a member of both boards, see Organisation and Management. The Supervisory Board elects its Chairman and Deputy Chairman as described in Organisation and Management.</t>
  </si>
  <si>
    <t>See Group Management in Jyske Bank.
Also, please see Jyske Bank’s Articles of Association, Art. 14(6).</t>
  </si>
  <si>
    <t>See the Organisation and Management.</t>
  </si>
  <si>
    <t>See Jyske Bank’s Annual Report.</t>
  </si>
  <si>
    <t>Art. 21 of Jyske Bank’s Articles of Association states that the Annual General Meeting shall, in accordance with current legislation, appoint one or more auditors to audit Jyske Bank’s financial statements every year.</t>
  </si>
  <si>
    <t>See primarily Shareholders’ Representatives: Art. 11, Arts. 14 and  15 of Jyske Bank’s Articles of Association.</t>
  </si>
  <si>
    <t>See Jyske Bank’s Policy for Handling Conflicts of Interest.</t>
  </si>
  <si>
    <t>Danish legislation states that it is not possible to be a member of both the Supervisory Board and the Executive Board, please see Art. 73(1) in Financial Business Act (in Danish).</t>
  </si>
  <si>
    <t>At Jyske Bank, the Supervisory Board has overall responsibility for strategy and policies, but the Executive Board has day-to-day responsibility for sustainability and corporate social responsibility across the Group. In practice, the follow-up of this responsibility is delegated to the Sustainability Committee, which consists of two members of the Executive Board, the CFO and the Director for IR and Sustainability. The committee meets on a quarterly basis at least. See the Sustainability Report.</t>
  </si>
  <si>
    <t>The Investor Relations and Sustainability department, which reports to the Group’s CFO, is responsible for driving and coordinating the overall agenda, ensuring correlation between strategic initiatives for sustainability at Jyske Bank and reporting on the progress of these. The Sustainability Committee is responsible for developing and coordinating strategic initiatives for CSR and Sustainability at Jyske Bank. The implementation of the programme's initiatives is ongoing in the respective business units. See the Sustainability Report.</t>
  </si>
  <si>
    <t>Jyske Bank is a substantial corporation tax contributor in Denmark. See the Sustainability Report.</t>
  </si>
  <si>
    <t>Employees’ dialogue with clients and other stakeholders is essential for Jyske Bank. The dialogue with Jyske Bank’s stakeholders is also covered in the Sustainability Report.</t>
  </si>
  <si>
    <t>Jyske Bank is a systemically important financial institution (SIFI) which means that there are special rules and regulations because of the bank’s size and importance for societal economy. 
See also Jyske Bank’s Annual Report as well as the Risk Management section in the Risk and Capital Management Report.</t>
  </si>
  <si>
    <t>In order to see votes per share, shareholder voting rights and other relevant information regarding ownership structure, please see Art. 10: General Meetings, procedures and admission and Art. 11: Voting rights in Jyske Bank’s Articles of Association. Also see the Organisation and Management and Jyske Bank’s Annual Report.</t>
  </si>
  <si>
    <t>See Art. 11: Voting Rights, Art. 12: Amendments to the Articles of Association, and Art. 13: Winding up/Merger in Jyske Bank’s Articles of Association.</t>
  </si>
  <si>
    <t>We aim in all respects to prevent money laundering and financing of terrorism in order to fulfil the expectations of our clients, government authorities and society in this area. See Extract of Policy on Prevention of Money Laundering and Financing of Terrorism.</t>
  </si>
  <si>
    <t xml:space="preserve">Jyske Bank’s identity is to:
• run a sustainable and responsible business that challenges and develops the Danish banking market and the surrounding society in a positive direction. 
• be an independent bank with views that makes a difference and creates freedom. 
• ensure balance between clients, employees and shareholders.  </t>
  </si>
  <si>
    <t>Number of part-time employees incl. senior 
part-time employees</t>
  </si>
  <si>
    <t>Women in employment after 12 months 
of leave (%)</t>
  </si>
  <si>
    <t>Number of companies, 2023</t>
  </si>
  <si>
    <t>To the reader of the ESG Fact Book 2023:</t>
  </si>
  <si>
    <t>▪ This ESG Fact Book 2023 is a supplement to the Annual Report 2023, and is presented in Excel in order to make the data easily available for our stakeholders.</t>
  </si>
  <si>
    <t>▪ The ESG Fact Book 2023 will be updated throughout the year.</t>
  </si>
  <si>
    <t>Fuel- and energy-related activities not included in scope 1 or scope 2</t>
  </si>
  <si>
    <t>Upstream transportation (Fuel, L)</t>
  </si>
  <si>
    <t>[1] Executive board, supervisory board and shareholdes representatives</t>
  </si>
  <si>
    <t>Salaries and remuneration to management bodies[1]</t>
  </si>
  <si>
    <t>Full-time employees</t>
  </si>
  <si>
    <t>Jyske Bank has a long tradition of financing subsidised housing in Denmark. At the end of Q4 2023, the Group’s total loans and advances amounted to DKK 557,3bn of which mortgage loans for subsidised housing accounted for about DKK 47,5bn. See the Annual Report.</t>
  </si>
  <si>
    <t>The Group’s total exposure towards SME corporates at the end of Q4 2023. See the Risk and Capital Management Report.</t>
  </si>
  <si>
    <t>AA</t>
  </si>
  <si>
    <t>Status 2023</t>
  </si>
  <si>
    <t>3,9 TWh</t>
  </si>
  <si>
    <t>DKK 57 bn</t>
  </si>
  <si>
    <t>Private property: 85% reduction in CO2 per square metre</t>
  </si>
  <si>
    <t>No progress to report</t>
  </si>
  <si>
    <t>Job satisfaction: Score of 82</t>
  </si>
  <si>
    <t>Fees and commissions income</t>
  </si>
  <si>
    <t>Assets under management</t>
  </si>
  <si>
    <t>Financial guarantees</t>
  </si>
  <si>
    <t>Trading book</t>
  </si>
  <si>
    <t>NA</t>
  </si>
  <si>
    <t>GAR (flow)</t>
  </si>
  <si>
    <t>Additional KPIs</t>
  </si>
  <si>
    <t>% of assets excluded from the denominator of the GAR (Article 7(1) and Section 1.2.4 of Annex V)</t>
  </si>
  <si>
    <t>% of assets excluded from the numerator of the GAR (Article 7(2) and (3) and Section 1.1.2. of Annex V)</t>
  </si>
  <si>
    <t>% coverage (over total assets)</t>
  </si>
  <si>
    <t>KPI CapEx (%)</t>
  </si>
  <si>
    <t>KPI turnover (%)</t>
  </si>
  <si>
    <t>Total environmentally sustainable activities, turnover</t>
  </si>
  <si>
    <t>Green asset ratio (GAR) stock</t>
  </si>
  <si>
    <t>Main KPI</t>
  </si>
  <si>
    <t>Total environmentally sustainable assets, turnover*</t>
  </si>
  <si>
    <t>Year 2023</t>
  </si>
  <si>
    <t>0. Summary of KPIs to be disclosed by credit institutions under Article 8 Taxonomy Regulation</t>
  </si>
  <si>
    <t xml:space="preserve">Of which equity instruments </t>
  </si>
  <si>
    <t xml:space="preserve">Of which debt securities </t>
  </si>
  <si>
    <t>Off-balance sheet exposures - Undertakings subject to NFRD disclosure obligations</t>
  </si>
  <si>
    <t>Total assets</t>
  </si>
  <si>
    <t>Central banks exposure</t>
  </si>
  <si>
    <t>Central governments and Supranational issuers</t>
  </si>
  <si>
    <t>Assets not covered for GAR calculation</t>
  </si>
  <si>
    <t xml:space="preserve">  </t>
  </si>
  <si>
    <t>Total GAR assets</t>
  </si>
  <si>
    <t>Other categories of assets (e.g. Goodwill, commodities etc.)</t>
  </si>
  <si>
    <t>Cash and cash-related assets</t>
  </si>
  <si>
    <t>On demand interbank loans</t>
  </si>
  <si>
    <t>Derivatives</t>
  </si>
  <si>
    <t>Equity instruments</t>
  </si>
  <si>
    <t>Debt securities</t>
  </si>
  <si>
    <t>Loans and advances</t>
  </si>
  <si>
    <t>Non-EU country counterparties not subject to NFRD disclosure obligations</t>
  </si>
  <si>
    <t>of which building renovation loans</t>
  </si>
  <si>
    <t>of which loans collateralised by commercial immovable property</t>
  </si>
  <si>
    <t>SMEs and NFCs (other than SMEs) not subject to NFRD disclosure obligations</t>
  </si>
  <si>
    <t>Financial and Non-financial undertakings</t>
  </si>
  <si>
    <t>Assets excluded from the numerator for GAR calculation (covered in the denominator)</t>
  </si>
  <si>
    <t xml:space="preserve">Collateral obtained by taking possession: residential and commercial immovable properties </t>
  </si>
  <si>
    <t>Other local government financing</t>
  </si>
  <si>
    <t>Housing financing</t>
  </si>
  <si>
    <t>Local governments financing</t>
  </si>
  <si>
    <t>of which motor vehicle loans</t>
  </si>
  <si>
    <t>of which loans collateralised by residential immovable property</t>
  </si>
  <si>
    <t>Households</t>
  </si>
  <si>
    <t>Debt securities, including UoP</t>
  </si>
  <si>
    <r>
      <t>Non-financial undertakings</t>
    </r>
    <r>
      <rPr>
        <b/>
        <strike/>
        <sz val="11"/>
        <color rgb="FF0070C0"/>
        <rFont val="Calibri"/>
        <family val="2"/>
        <scheme val="minor"/>
      </rPr>
      <t/>
    </r>
  </si>
  <si>
    <t>of which insurance undertakings</t>
  </si>
  <si>
    <t>of which  management companies</t>
  </si>
  <si>
    <t>of which investment firms</t>
  </si>
  <si>
    <t>Other financial corporations</t>
  </si>
  <si>
    <t>Credit institutions</t>
  </si>
  <si>
    <r>
      <t>Financial undertakings</t>
    </r>
    <r>
      <rPr>
        <b/>
        <sz val="11"/>
        <color theme="1"/>
        <rFont val="Calibri"/>
        <family val="2"/>
        <scheme val="minor"/>
      </rPr>
      <t/>
    </r>
  </si>
  <si>
    <t>Loans and advances, debt securities and equity instruments not HfT eligible for GAR calculation</t>
  </si>
  <si>
    <t>GAR - Covered assets in both numerator and denominator</t>
  </si>
  <si>
    <t>Of which enabling</t>
  </si>
  <si>
    <t>Of which transitional</t>
  </si>
  <si>
    <t>Of which Use of Proceeds</t>
  </si>
  <si>
    <t>Of which environmentally sustainable (Taxonomy-aligned)</t>
  </si>
  <si>
    <t>Of which towards taxonomy relevant sectors (Taxonomy-eligible)</t>
  </si>
  <si>
    <t>TOTAL (CCM + CCA + WTR + CE + PPC + BIO)</t>
  </si>
  <si>
    <t>Biodiversity and Ecosystems (BIO)</t>
  </si>
  <si>
    <t>Pollution (PPC)</t>
  </si>
  <si>
    <t>Circular economy (CE)</t>
  </si>
  <si>
    <t>Water and marine resources (WTR)</t>
  </si>
  <si>
    <t>Climate Change Adaptation (CCA)</t>
  </si>
  <si>
    <t>Climate Change Mitigation (CCM)</t>
  </si>
  <si>
    <t xml:space="preserve">Total [gross] carrying amount </t>
  </si>
  <si>
    <t>31.12.2023</t>
  </si>
  <si>
    <t>1.Assets for the calculation of GAR based on turnover KPIs</t>
  </si>
  <si>
    <t xml:space="preserve"> </t>
  </si>
  <si>
    <t>Million DKK</t>
  </si>
  <si>
    <t>1.Assets for the calculation of GAR based on CapEx KPIs</t>
  </si>
  <si>
    <t>71.12 Engineering activities and related technical consultancy</t>
  </si>
  <si>
    <t>68.32 Management of real estate on a fee or contract basis</t>
  </si>
  <si>
    <t>68.31 Real estate agencies</t>
  </si>
  <si>
    <t>68.20 Renting and operating of own or leased real estate</t>
  </si>
  <si>
    <t>68.10 Buying and selling of own real estate</t>
  </si>
  <si>
    <t>62.03 Computer facilities management activities</t>
  </si>
  <si>
    <t>61.10 Wired telecommunications activities</t>
  </si>
  <si>
    <t>52.29 Other transportation support activities</t>
  </si>
  <si>
    <t>52.21 Service activities incidental to land transportation</t>
  </si>
  <si>
    <t>50.20 Sea and coastal freight water transport</t>
  </si>
  <si>
    <t>50.10 Sea and coastal passenger water transport</t>
  </si>
  <si>
    <t>49.41 Freight transport by road</t>
  </si>
  <si>
    <t>47.59 Retail sale of furniture, lighting equipment and other household articles in specia-
lised stores</t>
  </si>
  <si>
    <t>47.29 Other retail sale of food in specialised stores</t>
  </si>
  <si>
    <t>47.11 Retail sale in non-specialised stores with food, beverages or tobacco predomina- ting</t>
  </si>
  <si>
    <t>46.74 Wholesale of hardware, plumbing and heating equipment and supplies</t>
  </si>
  <si>
    <t>46.69 Wholesale of other machinery and equipment</t>
  </si>
  <si>
    <t>46.65 Wholesale of office furniture</t>
  </si>
  <si>
    <t>46.42 Wholesale of clothing and footwear</t>
  </si>
  <si>
    <t>46.39 Non-specialised wholesale of food, beverages and tobacco</t>
  </si>
  <si>
    <t>46.38 Wholesale of other food, including fish, crustaceans and molluscs</t>
  </si>
  <si>
    <t>46.21 Wholesale of grain, unmanufactured tobacco, seeds and animal feeds</t>
  </si>
  <si>
    <t>42.22 Construction of utility projects for electricity and telecommunications</t>
  </si>
  <si>
    <t>41.20 Construction of residential and non-residential buildings</t>
  </si>
  <si>
    <t>41.10 Development of building projects</t>
  </si>
  <si>
    <t>38.21 Treatment and disposal of non-hazardous waste</t>
  </si>
  <si>
    <t>35.14 Trade of electricity</t>
  </si>
  <si>
    <t>35.12 Transmission of electricity</t>
  </si>
  <si>
    <t>35.11 Production of electricity</t>
  </si>
  <si>
    <t>28.14 Manufacture of other taps and valves</t>
  </si>
  <si>
    <t>28.11 Manufacture of engines and turbines, except aircraft, vehicle and cycle engines</t>
  </si>
  <si>
    <t>25.99 Manufacture of other fabricated metal products n.e.c.</t>
  </si>
  <si>
    <t>23.61 Manufacture of concrete products for construction purposes</t>
  </si>
  <si>
    <t>22.29 Manufacture of other plastic products</t>
  </si>
  <si>
    <t>22.22 Manufacture of plastic packinggoods</t>
  </si>
  <si>
    <t>21.20 Manufacture of pharmaceutical preparations</t>
  </si>
  <si>
    <t>20.14 Manufacture of other organic basic chemicals</t>
  </si>
  <si>
    <t>17.21 Manufacture of corrugated paper and paperboard and of containers of paper and paperboard</t>
  </si>
  <si>
    <t>13.95 Manufacture of non-wovens and articles made from non-wovens, except apparel</t>
  </si>
  <si>
    <t>13.93 Manufacture of carpets and rugs</t>
  </si>
  <si>
    <t>13.20 Weaving of textiles</t>
  </si>
  <si>
    <t>11.05 Manufacture of beer</t>
  </si>
  <si>
    <t>10.91 Manufacture of prepared feeds for farm animals</t>
  </si>
  <si>
    <t>10.51 Operation of dairies and cheese making</t>
  </si>
  <si>
    <t>Of which environmentally sustainable (CCM + CCA + WTR + CE + PPC + BIO)</t>
  </si>
  <si>
    <t>Of which environmentally sustainable (BIO)</t>
  </si>
  <si>
    <t>Of which environmentally sustainable (PPC)</t>
  </si>
  <si>
    <t>Of which environmentally sustainable (CE)</t>
  </si>
  <si>
    <t>Of which environmentally sustainable (WTR)</t>
  </si>
  <si>
    <t>Of which environmentally sustainable (CCA)</t>
  </si>
  <si>
    <t>Mn DKK</t>
  </si>
  <si>
    <t>Of which environmentally sustainable (CCM)</t>
  </si>
  <si>
    <t>[Gross] carrying amount</t>
  </si>
  <si>
    <t>SMEs and other NFC not subject to NFRD</t>
  </si>
  <si>
    <t>Non-Financial corporates (Subject to NFRD)</t>
  </si>
  <si>
    <t>Breakdown by sector - NACE 4 digits level (code and label)</t>
  </si>
  <si>
    <t>2. GAR sector information based on turnover KPIs</t>
  </si>
  <si>
    <t xml:space="preserve">Financial undertakings </t>
  </si>
  <si>
    <t>Proportion of total covered assets funding taxonomy relevant sectors (Taxonomy-aligned)</t>
  </si>
  <si>
    <t>Proportion of total assets covered</t>
  </si>
  <si>
    <t>Proportion of total covered assets funding taxonomy relevant sectors (Taxonomy-eligible)</t>
  </si>
  <si>
    <t>% (compared to total covered assets in the denominator)</t>
  </si>
  <si>
    <t>3. GAR KPI stock based on CapEx KPIs</t>
  </si>
  <si>
    <r>
      <t>Financial undertakings</t>
    </r>
    <r>
      <rPr>
        <b/>
        <strike/>
        <sz val="11"/>
        <color rgb="FF0070C0"/>
        <rFont val="Calibri"/>
        <family val="2"/>
        <scheme val="minor"/>
      </rPr>
      <t/>
    </r>
  </si>
  <si>
    <t>Proportion of total new assets covered</t>
  </si>
  <si>
    <t>% (compared to flow of total eligible assets)</t>
  </si>
  <si>
    <t>4. GAR KPI flow based on turnover KPIs</t>
  </si>
  <si>
    <t>4. GAR KPI flow based on CapEx KPIs</t>
  </si>
  <si>
    <t>Assets under management (AuM KPI)</t>
  </si>
  <si>
    <t>Financial guarantees (FinGuar KPI)</t>
  </si>
  <si>
    <t>% (compared to total eligible off-balance sheet assets)</t>
  </si>
  <si>
    <t>5. KPI off-balance sheet exposures based on turnover KPIs</t>
  </si>
  <si>
    <t>5. KPI off-balance sheet exposures based on CapEx KPIs</t>
  </si>
  <si>
    <t>YES</t>
  </si>
  <si>
    <t>The undertaking carries out, funds or has exposures to construction, refurbishment and operation of heat generation facilities that produce heat/cool using fossil gaseous fuels.</t>
  </si>
  <si>
    <t>NO</t>
  </si>
  <si>
    <t>The undertaking carries out, funds or has exposures to construction, refurbishment, and operation of combined heat/cool and power generation facilities using fossil gaseous fuels</t>
  </si>
  <si>
    <t>The undertaking carries out, funds or has exposures to construction or operation of electricity generation facilities that produce electricity using fossil gaseous fuels</t>
  </si>
  <si>
    <t>Fossil gas related activities</t>
  </si>
  <si>
    <t>The undertaking carries out, funds or has exposures to safe operation of existing nuclear installations that produce electricity or process heat, including for the purposes of district heating or industrial processes such as hydrogen production from nuclear energy, as well as their safety upgrades.</t>
  </si>
  <si>
    <t>The undertaking carries out, funds or has exposures to construction and safe operation of new nuclear installations to produce electricity or process heat, including for the purposes of district heating or industrial processes such as hydrogen production, as well as their safety upgrades, using best available technologies</t>
  </si>
  <si>
    <t>The undertaking carries out, funds or has exposures to research, development, demonstration and deployment of innovative electricity generation facilities that produce energy from nuclear processes with minimal waste from the fuel cycle</t>
  </si>
  <si>
    <t>Nuclear energy related activities</t>
  </si>
  <si>
    <t xml:space="preserve">Template 1 Nuclear and fossil gas related activities
</t>
  </si>
  <si>
    <t>Total applicable KPI</t>
  </si>
  <si>
    <t>Amount</t>
  </si>
  <si>
    <t>Climate change adaptation (CCA)</t>
  </si>
  <si>
    <t>Climate change mitigation (CCM)</t>
  </si>
  <si>
    <t>CCM + CCA</t>
  </si>
  <si>
    <t>Amount and proportion (the information is to be presented in monetary amounts and as percentages)</t>
  </si>
  <si>
    <t>Economic activities
DKK millions</t>
  </si>
  <si>
    <t>Template 2 Taxonomy-aligned economic activities (denominator) turnover</t>
  </si>
  <si>
    <t>Template 2 Taxonomy-aligned economic activities (denominator) CapEx</t>
  </si>
  <si>
    <t>Amount and proportion of other taxonomy-aligned economic activities not referred to in rows 1 to 6 above in the numerator of the applicable KPI</t>
  </si>
  <si>
    <t>Template 3 Taxonomy-aligned economic activities (numerator) turnover</t>
  </si>
  <si>
    <t>Template 3 Taxonomy-aligned economic activities (numerator) CapEx</t>
  </si>
  <si>
    <t>Template 4 Taxonomy-eligible but not taxonomy-aligned economic activities turnover</t>
  </si>
  <si>
    <t xml:space="preserve">Amount </t>
  </si>
  <si>
    <t>Template 4 Taxonomy-eligible but not taxonomy-aligned economic activities CapEx</t>
  </si>
  <si>
    <t>Percentage</t>
  </si>
  <si>
    <t>Template 5 Taxonomy non-eligible economic activities turnover</t>
  </si>
  <si>
    <t>Template 5 Taxonomy non-eligible economic activities CapEx</t>
  </si>
  <si>
    <t>3. GAR KPI stock based on turnover KPIs</t>
  </si>
  <si>
    <t>Amount and proportion of other taxonomy-aligned economic activities not referred to in rows 1 to 6 above in the denominator of the applicable KPI</t>
  </si>
  <si>
    <t>Total amount and proportion of taxonomy-aligned economic activities in the numerator of the applicable KPI</t>
  </si>
  <si>
    <t>Amount and proportion of taxonomy-aligned economic activity referred to in Section 4.26 of Annexes I and II to 
Delegated Regulation 2021/2139 in the denominator of the applicable KPI</t>
  </si>
  <si>
    <t>Amount and proportion of taxonomy-aligned economic activity referred to in Section 4.27 of Annexes I and II to 
Delegated Regulation 2021/2139 in the denominator of the applicable KPI</t>
  </si>
  <si>
    <t>Amount and proportion of taxonomy-aligned economic activity referred to in Section 4.28 of Annexes I and II to 
Delegated Regulation 2021/2139 in the denominator of the applicable KPI</t>
  </si>
  <si>
    <t>Amount and proportion of taxonomy-aligned economic activity referred to in Section 4.29 of Annexes I and II to 
Delegated Regulation 2021/2139 in the denominator of the applicable KPI</t>
  </si>
  <si>
    <t>Amount and proportion of taxonomy-aligned economic activity referred to in Section 4.30 of Annexes I and II to 
Delegated Regulation 2021/2139 in the denominator of the applicable KPI</t>
  </si>
  <si>
    <t>Amount and proportion of taxonomy-aligned economic activity referred to in Section 4.31 of Annexes I and II to 
Delegated Regulation 2021/2139 in the denominator of the applicable KPI</t>
  </si>
  <si>
    <t>Amount and proportion of taxonomy-aligned economic activity referred to in Section 4.26 of Annexes I and II to 
Delegated Regulation 2021/2139 in the numerator of the applicable KPI</t>
  </si>
  <si>
    <t>Amount and proportion of taxonomy-aligned economic activity referred to in Section 4.27 of Annexes I and II to 
Delegated Regulation 2021/2139 in the numerator of the applicable KPI</t>
  </si>
  <si>
    <t>Amount and proportion of taxonomy-aligned economic activity referred to in Section 4.28 of Annexes I and II to 
Delegated Regulation 2021/2139 in the numerator of the applicable KPI</t>
  </si>
  <si>
    <t>Aount and proportion of taxonomy-aligned economic activity referred to in Section 4.29 of Annexes I and II to 
Delegated Regulation 2021/2139 in the numerator of the applicable KPI</t>
  </si>
  <si>
    <t>Amount and proportion of taxonomy-aligned economic activity referred to in Section 4.30 of Annexes I and II to 
Delegated Regulation 2021/2139 in the numerator of the applicable KPI</t>
  </si>
  <si>
    <t>Amount and proportion of taxonomy-aligned economic activity referred to in Section 4.31 of Annexes I and II to 
Delegated Regulation 2021/2139 in the numerator of the applicable KPI</t>
  </si>
  <si>
    <t>Amount and proportion of taxonomy-eligible but not taxonomy-aligned economic activity referred to in Section 4.26 of Annexes I and II to Delegated Regulation 2021/2139 in the numerator of the applicable KPI</t>
  </si>
  <si>
    <t>Amount and proportion of taxonomy-eligible but not taxonomy-aligned economic activity referred to in Section 4.27 of Annexes I and II to Delegated Regulation 2021/2139 in the numerator of the applicable KPI</t>
  </si>
  <si>
    <t>Amount and proportion of taxonomy-eligible but not taxonomy-aligned economic activity referred to in Section 4.28 of Annexes I and II to Delegated Regulation 2021/2139 in the numerator of the applicable KPI</t>
  </si>
  <si>
    <t>Aount and proportion of taxonomy-eligible but not taxonomy-aligned economic activity referred to in Section 4.29 of Annexes I and II to Delegated Regulation 2021/2139 in the numerator of the applicable KPI</t>
  </si>
  <si>
    <t>Amount and proportion of taxonomy-eligible but not taxonomy-aligned economic activity referred to in Section 4.30 of Annexes I and II to Delegated Regulation 2021/2139 in the numerator of the applicable KPI</t>
  </si>
  <si>
    <t>Amount and proportion of taxonomy-eligible but not taxonomy-aligned economic activity referred to in Section 4.31 of Annexes I and II to Delegated Regulation 2021/2139 in the numerator of the applicable KPI</t>
  </si>
  <si>
    <t>Amount and proportion of other taxonomy-eligible but not taxonomy-aligned economic activities not referred to in rows 1 to 6 above in the numerator of the applicable KPI</t>
  </si>
  <si>
    <t>Total amount and proportion of taxonomy-eligible but not taxonomy aligned economic activities in the denominator of the applicable KPI</t>
  </si>
  <si>
    <t>Total amount and proportion of taxonomy-eligible but not taxonomy-aligned economic activities in the denominator of the applicable KPI</t>
  </si>
  <si>
    <t>Amount and proportion of economic activity referred to in row 1 of Template 1 that is taxonomy-non-eligible in accordance with Section 4.26 of Annexes I and II to Delegated Regulation 2021/2139 in the denominator of the applicable KPI</t>
  </si>
  <si>
    <t>Amount and proportion of economic activity referred to in row 2 of Template 1 that is taxonomy-non-eligible in accordance with Section 4.27 of Annexes I and II to Delegated Regulation 2021/2139 in the denominator of the applicable KPI</t>
  </si>
  <si>
    <t>Amount and proportion of economic activity referred to in row 3 of Template 1 that is taxonomy-non-eligible in accordance with Section 4.28 of Annexes I and II to Delegated Regulation 2021/2139 in the denominator of the applicable KPI</t>
  </si>
  <si>
    <t>Amount and proportion of economic activity referred to in row 4 of Template 1 that is taxonomy-non-eligible in accordance with Section 4.29 of Annexes I and II to Delegated Regulation 2021/2139 in the denominator of the applicable KPI</t>
  </si>
  <si>
    <t>Amount and proportion of economic activity referred to in row 5 of Template 1 that is taxonomy-non-eligible in accordance with Section 4.30 of Annexes I and II to Delegated Regulation 2021/2139 in the denominator of the applicable KPI</t>
  </si>
  <si>
    <t>Amount and proportion of economic activity referred to in row 6 of Template 1 that is taxonomy-non-eligible in accordance with Section 4.31 of Annexes I and II to Delegated Regulation 2021/2139 in the denominator of the applicable KPI</t>
  </si>
  <si>
    <t>Amount and proportion of other taxonomy-non-eligible economic activities not referred to in rows 1 to 6 above in the denominator of the applicable KPI</t>
  </si>
  <si>
    <t>Total amount and proportion of taxonomy-non-eligible economic activities in the denominator of the applicable KPI’</t>
  </si>
  <si>
    <t>Economic activities 
DKK millions</t>
  </si>
  <si>
    <t>EU TAXONOMY</t>
  </si>
  <si>
    <t>1. Assets for the calculation of GAR based on turnover KPIs</t>
  </si>
  <si>
    <t>1. Assets for the calculation of GAR based on CapEx KPIs</t>
  </si>
  <si>
    <t>5. KPI off-balance sheet exposures based on turnover flow</t>
  </si>
  <si>
    <t>5. KPI off-balance sheet exposures based on CapEx flow</t>
  </si>
  <si>
    <t>Template 1 Nuclear and fossil gas related activities</t>
  </si>
  <si>
    <t>5. KPI flow off-balance sheet exposures based on turnover</t>
  </si>
  <si>
    <t>5. KPI flow off-balance sheet exposures based on CapEx</t>
  </si>
  <si>
    <t xml:space="preserve">The SASB Index provides references on where to obtain information in Jyske Bank's current 2023 disclosures applied in the Sustainability Accounting Standards Board's (SASB) industry-specific standard for commercial banks. </t>
  </si>
  <si>
    <t>SME exposure (DKKbn) *</t>
  </si>
  <si>
    <t>SME exposure (DKKbn)</t>
  </si>
  <si>
    <t>Risk and Capital management report: page 19-30; full disclosure of industry credit exposure.</t>
  </si>
  <si>
    <t>Risk and Capital Management report: p. 52; breakdown of monetary losses.</t>
  </si>
  <si>
    <t>Risk and Capital Management report: p. 25; breakdown of value of exposure by segment.</t>
  </si>
  <si>
    <t>The 20th of June Jyske Bank announced that they would acquire Svenska Handelsbanken's activities in Denmark. Closing took place on the 1st of December 2022.</t>
  </si>
  <si>
    <t>It is stipulated in Policy for Freedom of Association and Collective Agreements (in Danish). See §12 p. 15 for flexible hours and section 4 p. 103 for remote work.</t>
  </si>
  <si>
    <t>See the Annual Report.</t>
  </si>
  <si>
    <t>Jyske Bank provides its clients with financial counseling as an integrated part of our advisory services and take all aspects of the client’s life into consideration – that is what makes us Out of the Ordinary. We also support ‘Money Week’ (Pengeugen) in teaching children and young people financial understanding. Furthermore, the Jyske Bank Group cooperates with Finance Denmark to provide advisory services to particularly vulnerable citizens, who are in an incalculable debt situation.</t>
  </si>
  <si>
    <t>The vast majority of the employees of Jyske Bank in Denmark are covered by the collective agreement which describes employees’ basic rights and deals with issues such as working hours, salary compensation, holiday leave, illness, etc. Additional 7% of the employees have conditions in their individual contracts which refer to the collective agreement. See the latest version of the Annual Report.</t>
  </si>
  <si>
    <t>In cooperation with Finansforbundet’s (Financial Services Union) local union in Jyske Bank, HR conducts an annual audit of equal pay. This audit consists of an analysis of gender pay differences within selected job types, and the aim is to ensure that legal requirements on equal pay as well as requirements in the remuneration policy are complied with. See the Report on Remuneration 2023.</t>
  </si>
  <si>
    <t>Jyske Bank conducts an annual audit of equal pay (see above). The result of the audit in 2023 was that no differences were found that would require correction. See the Report on Remuneration 2023.</t>
  </si>
  <si>
    <r>
      <rPr>
        <sz val="11"/>
        <rFont val="Effra Semi Light"/>
        <family val="2"/>
      </rPr>
      <t>Annual report, Gorup notes: note 50, Credit Risk; note 53, Market risk; note 60, liquidity risk.</t>
    </r>
    <r>
      <rPr>
        <u/>
        <sz val="11"/>
        <rFont val="Effra Semi Light"/>
        <family val="2"/>
      </rPr>
      <t xml:space="preserve">
Full report on Risk and Capital Management.</t>
    </r>
  </si>
  <si>
    <t>Total assets in Socially Responsible Investment (SRI) funds</t>
  </si>
  <si>
    <t>DKK 60 billion in loans for low-energy commercial properties</t>
  </si>
  <si>
    <t>DKK 60 bn*</t>
  </si>
  <si>
    <t>* Updated in 2023</t>
  </si>
  <si>
    <t>82*</t>
  </si>
  <si>
    <t>E - Key Figures - CO2e tonnes</t>
  </si>
  <si>
    <t>CO2e tonnes</t>
  </si>
  <si>
    <r>
      <rPr>
        <sz val="11"/>
        <rFont val="Effra Semi Light"/>
        <family val="2"/>
      </rPr>
      <t>Annual report: p. 55;</t>
    </r>
    <r>
      <rPr>
        <u/>
        <sz val="11"/>
        <rFont val="Effra Semi Light"/>
        <family val="2"/>
      </rPr>
      <t xml:space="preserve"> IT security policy, p. 48-51; Risk Management</t>
    </r>
  </si>
  <si>
    <t>Category 1: Purchased goods and services</t>
  </si>
  <si>
    <t>Category 3: Fuel- and energy-related activities not included in scope 1 or scope 2</t>
  </si>
  <si>
    <t>Category 4: Upstream transportation</t>
  </si>
  <si>
    <t>Category 5: Waste generated in operations</t>
  </si>
  <si>
    <t>Category 6: Business travels</t>
  </si>
  <si>
    <t>Category 7: Employee commuting</t>
  </si>
  <si>
    <t>Category 13: Downstream leased assets</t>
  </si>
  <si>
    <t>Category 15: Investments</t>
  </si>
  <si>
    <t>B</t>
  </si>
  <si>
    <t>AR p. 32, RCM p. 53, 55</t>
  </si>
  <si>
    <t>AR p. 32-33, RCM p. 53</t>
  </si>
  <si>
    <t>AR p. 33-34,  RCM p. 53-55</t>
  </si>
  <si>
    <t>AR p. 35, 41, RCM p. 53-57</t>
  </si>
  <si>
    <t>RCM p. 53-57</t>
  </si>
  <si>
    <t>AR p. 33-35, RCM p. 53-55</t>
  </si>
  <si>
    <t>AR p. 33, RCM p. 53-55</t>
  </si>
  <si>
    <t>AR p. 22-23,</t>
  </si>
  <si>
    <t>AR p. 211-212</t>
  </si>
  <si>
    <t>AR p. 22-26</t>
  </si>
  <si>
    <t>The following table shows page references to where the recommended disclosures can be found in the Annual Report 2023 (AR) and Risk and Capital Management 2023 (RCM).</t>
  </si>
  <si>
    <t>2. GAR sector information based on CapEx KPIs</t>
  </si>
  <si>
    <t>* Total environmentally sustainable assets, CapEx amount to DKK 24,080 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</si>
</sst>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_-* #,##0.0_-;\-* #,##0.0_-;_-* &quot;-&quot;??_-;_-@_-"/>
    <numFmt numFmtId="166" formatCode="_-* #,##0.00\ _k_r_._-;\-* #,##0.00\ _k_r_._-;_-* &quot;-&quot;??\ _k_r_._-;_-@_-"/>
    <numFmt numFmtId="167" formatCode="#,##0.0"/>
    <numFmt numFmtId="168" formatCode="_-* #,##0.000_-;\-* #,##0.000_-;_-* &quot;-&quot;??_-;_-@_-"/>
    <numFmt numFmtId="169" formatCode="_-* #,##0.000\ _k_r_._-;\-* #,##0.000\ _k_r_._-;_-* &quot;-&quot;??\ _k_r_._-;_-@_-"/>
  </numFmts>
  <fonts count="56" x14ac:knownFonts="1">
    <font>
      <sz val="11"/>
      <color theme="1"/>
      <name val="Calibri"/>
      <family val="2"/>
      <scheme val="minor"/>
    </font>
    <font>
      <sz val="11"/>
      <color theme="1"/>
      <name val="Effra Semi Light"/>
      <family val="2"/>
    </font>
    <font>
      <sz val="11"/>
      <color theme="1"/>
      <name val="Effra Semi Light"/>
      <family val="2"/>
    </font>
    <font>
      <sz val="11"/>
      <color theme="1"/>
      <name val="Effra Semi Light"/>
      <family val="2"/>
    </font>
    <font>
      <u/>
      <sz val="11"/>
      <color theme="10"/>
      <name val="Calibri"/>
      <family val="2"/>
      <scheme val="minor"/>
    </font>
    <font>
      <sz val="11"/>
      <color theme="1"/>
      <name val="Arial"/>
      <family val="2"/>
    </font>
    <font>
      <sz val="10"/>
      <color theme="1"/>
      <name val="Arial"/>
      <family val="2"/>
    </font>
    <font>
      <sz val="10"/>
      <color theme="1"/>
      <name val="Wingdings"/>
      <charset val="2"/>
    </font>
    <font>
      <b/>
      <sz val="10"/>
      <color theme="1"/>
      <name val="Arial"/>
      <family val="2"/>
    </font>
    <font>
      <u/>
      <sz val="10"/>
      <color theme="10"/>
      <name val="Arial"/>
      <family val="2"/>
    </font>
    <font>
      <i/>
      <sz val="10"/>
      <color theme="1"/>
      <name val="Arial"/>
      <family val="2"/>
    </font>
    <font>
      <sz val="8"/>
      <color rgb="FF000000"/>
      <name val="Effra Semi Light"/>
      <family val="2"/>
    </font>
    <font>
      <sz val="11"/>
      <color theme="1"/>
      <name val="Calibri"/>
      <family val="2"/>
      <scheme val="minor"/>
    </font>
    <font>
      <sz val="8"/>
      <name val="Calibri"/>
      <family val="2"/>
      <scheme val="minor"/>
    </font>
    <font>
      <sz val="16"/>
      <color rgb="FF005231"/>
      <name val="Effra Semi Light"/>
      <family val="2"/>
    </font>
    <font>
      <sz val="11"/>
      <color theme="1"/>
      <name val="Effra Semi Light"/>
      <family val="2"/>
    </font>
    <font>
      <u/>
      <sz val="11"/>
      <color theme="10"/>
      <name val="Effra Semi Light"/>
      <family val="2"/>
    </font>
    <font>
      <b/>
      <sz val="14"/>
      <color theme="1"/>
      <name val="Effra Semi Light"/>
      <family val="2"/>
    </font>
    <font>
      <sz val="10"/>
      <color theme="1"/>
      <name val="Effra Semi Light"/>
      <family val="2"/>
    </font>
    <font>
      <b/>
      <sz val="10"/>
      <color theme="1"/>
      <name val="Effra Semi Light"/>
      <family val="2"/>
    </font>
    <font>
      <i/>
      <u/>
      <sz val="10"/>
      <color theme="1"/>
      <name val="Effra Semi Light"/>
      <family val="2"/>
    </font>
    <font>
      <b/>
      <sz val="10"/>
      <color theme="0"/>
      <name val="Effra Semi Light"/>
      <family val="2"/>
    </font>
    <font>
      <b/>
      <sz val="10"/>
      <color rgb="FF00B050"/>
      <name val="Effra Semi Light"/>
      <family val="2"/>
    </font>
    <font>
      <sz val="10"/>
      <name val="Effra Semi Light"/>
      <family val="2"/>
    </font>
    <font>
      <u/>
      <sz val="10"/>
      <color theme="10"/>
      <name val="Effra Semi Light"/>
      <family val="2"/>
    </font>
    <font>
      <i/>
      <sz val="10"/>
      <color theme="1"/>
      <name val="Effra Semi Light"/>
      <family val="2"/>
    </font>
    <font>
      <sz val="11"/>
      <color theme="0"/>
      <name val="Effra Semi Light"/>
      <family val="2"/>
    </font>
    <font>
      <sz val="11"/>
      <name val="Effra Semi Light"/>
      <family val="2"/>
    </font>
    <font>
      <u/>
      <sz val="11"/>
      <name val="Effra Semi Light"/>
      <family val="2"/>
    </font>
    <font>
      <b/>
      <sz val="11"/>
      <color theme="0"/>
      <name val="Effra Semi Light"/>
      <family val="2"/>
    </font>
    <font>
      <sz val="11"/>
      <color rgb="FFFF0000"/>
      <name val="Effra Semi Light"/>
      <family val="2"/>
    </font>
    <font>
      <b/>
      <sz val="11"/>
      <color theme="1"/>
      <name val="Effra Semi Light"/>
      <family val="2"/>
    </font>
    <font>
      <sz val="10"/>
      <color theme="0"/>
      <name val="Effra Semi Light"/>
      <family val="2"/>
    </font>
    <font>
      <b/>
      <sz val="12"/>
      <color theme="1"/>
      <name val="Effra Semi Light"/>
      <family val="2"/>
    </font>
    <font>
      <u/>
      <sz val="10"/>
      <color theme="1"/>
      <name val="Effra Semi Light"/>
      <family val="2"/>
    </font>
    <font>
      <sz val="9"/>
      <color rgb="FF000000"/>
      <name val="Effra Semi Light"/>
      <family val="2"/>
    </font>
    <font>
      <sz val="10"/>
      <color rgb="FFFF0000"/>
      <name val="Effra Semi Light"/>
      <family val="2"/>
    </font>
    <font>
      <b/>
      <sz val="9"/>
      <color rgb="FF000000"/>
      <name val="Effra Semi Light"/>
      <family val="2"/>
    </font>
    <font>
      <b/>
      <vertAlign val="subscript"/>
      <sz val="9"/>
      <color rgb="FF000000"/>
      <name val="Effra Semi Light"/>
      <family val="2"/>
    </font>
    <font>
      <b/>
      <sz val="14"/>
      <color rgb="FF005231"/>
      <name val="Effra Semi Light"/>
      <family val="2"/>
    </font>
    <font>
      <i/>
      <u/>
      <sz val="11"/>
      <color theme="1"/>
      <name val="Effra Semi Light"/>
      <family val="2"/>
    </font>
    <font>
      <b/>
      <sz val="10"/>
      <name val="Effra Semi Light"/>
      <family val="2"/>
    </font>
    <font>
      <b/>
      <i/>
      <sz val="10"/>
      <color theme="0"/>
      <name val="Effra Semi Light"/>
      <family val="2"/>
    </font>
    <font>
      <u/>
      <sz val="11"/>
      <color theme="1"/>
      <name val="Effra Semi Light"/>
      <family val="2"/>
    </font>
    <font>
      <sz val="11"/>
      <name val="Calibri"/>
      <family val="2"/>
      <scheme val="minor"/>
    </font>
    <font>
      <b/>
      <sz val="9"/>
      <name val="Calibri"/>
      <family val="2"/>
      <scheme val="minor"/>
    </font>
    <font>
      <sz val="9"/>
      <name val="Calibri"/>
      <family val="2"/>
      <scheme val="minor"/>
    </font>
    <font>
      <b/>
      <u/>
      <sz val="11"/>
      <name val="Calibri"/>
      <family val="2"/>
      <scheme val="minor"/>
    </font>
    <font>
      <sz val="11"/>
      <color rgb="FFFF0000"/>
      <name val="Calibri"/>
      <family val="2"/>
      <scheme val="minor"/>
    </font>
    <font>
      <sz val="9"/>
      <color theme="1"/>
      <name val="Calibri"/>
      <family val="2"/>
      <scheme val="minor"/>
    </font>
    <font>
      <b/>
      <strike/>
      <sz val="11"/>
      <color rgb="FF0070C0"/>
      <name val="Calibri"/>
      <family val="2"/>
      <scheme val="minor"/>
    </font>
    <font>
      <b/>
      <sz val="11"/>
      <color theme="1"/>
      <name val="Calibri"/>
      <family val="2"/>
      <scheme val="minor"/>
    </font>
    <font>
      <sz val="9"/>
      <name val="Effra Semi Light"/>
      <family val="2"/>
    </font>
    <font>
      <strike/>
      <sz val="10"/>
      <name val="Effra Semi Light"/>
      <family val="2"/>
    </font>
    <font>
      <b/>
      <u/>
      <sz val="10"/>
      <name val="Effra Semi Light"/>
      <family val="2"/>
    </font>
    <font>
      <i/>
      <sz val="10"/>
      <name val="Effra Semi Light"/>
      <family val="2"/>
    </font>
  </fonts>
  <fills count="19">
    <fill>
      <patternFill patternType="none"/>
    </fill>
    <fill>
      <patternFill patternType="gray125"/>
    </fill>
    <fill>
      <patternFill patternType="solid">
        <fgColor theme="6" tint="0.79998168889431442"/>
        <bgColor indexed="64"/>
      </patternFill>
    </fill>
    <fill>
      <patternFill patternType="solid">
        <fgColor theme="4"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5" tint="-0.499984740745262"/>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rgb="FFDDDDDD"/>
        <bgColor indexed="64"/>
      </patternFill>
    </fill>
    <fill>
      <patternFill patternType="solid">
        <fgColor rgb="FFE3F4EF"/>
        <bgColor indexed="64"/>
      </patternFill>
    </fill>
    <fill>
      <patternFill patternType="solid">
        <fgColor rgb="FFE8E8DC"/>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0">
    <xf numFmtId="0" fontId="0" fillId="0" borderId="0"/>
    <xf numFmtId="0" fontId="4"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166" fontId="12" fillId="0" borderId="0" applyFont="0" applyFill="0" applyBorder="0" applyAlignment="0" applyProtection="0"/>
    <xf numFmtId="43" fontId="12" fillId="0" borderId="0" applyFont="0" applyFill="0" applyBorder="0" applyAlignment="0" applyProtection="0"/>
    <xf numFmtId="0" fontId="12" fillId="0" borderId="0"/>
    <xf numFmtId="43" fontId="12" fillId="0" borderId="0" applyFont="0" applyFill="0" applyBorder="0" applyAlignment="0" applyProtection="0"/>
    <xf numFmtId="0" fontId="3" fillId="0" borderId="0"/>
    <xf numFmtId="43" fontId="3" fillId="0" borderId="0" applyFont="0" applyFill="0" applyBorder="0" applyAlignment="0" applyProtection="0"/>
  </cellStyleXfs>
  <cellXfs count="790">
    <xf numFmtId="0" fontId="0" fillId="0" borderId="0" xfId="0"/>
    <xf numFmtId="0" fontId="5" fillId="0" borderId="0" xfId="0" applyFont="1"/>
    <xf numFmtId="0" fontId="6" fillId="0" borderId="0" xfId="0" applyFont="1"/>
    <xf numFmtId="0" fontId="11" fillId="0" borderId="0" xfId="0" applyFont="1" applyAlignment="1">
      <alignment vertical="center"/>
    </xf>
    <xf numFmtId="0" fontId="8" fillId="0" borderId="0" xfId="0" applyFont="1" applyBorder="1"/>
    <xf numFmtId="0" fontId="9" fillId="0" borderId="0" xfId="1" applyFont="1" applyFill="1" applyBorder="1" applyAlignment="1">
      <alignment vertical="top"/>
    </xf>
    <xf numFmtId="0" fontId="10" fillId="0" borderId="0" xfId="0" applyFont="1"/>
    <xf numFmtId="0" fontId="7" fillId="0" borderId="10" xfId="0" applyFont="1" applyBorder="1" applyAlignment="1">
      <alignment horizontal="center" vertical="top"/>
    </xf>
    <xf numFmtId="0" fontId="7" fillId="0" borderId="9" xfId="0" applyFont="1" applyBorder="1" applyAlignment="1">
      <alignment horizontal="center" vertical="top"/>
    </xf>
    <xf numFmtId="0" fontId="15" fillId="0" borderId="0" xfId="0" applyFont="1"/>
    <xf numFmtId="0" fontId="14" fillId="0" borderId="0" xfId="0" applyFont="1"/>
    <xf numFmtId="0" fontId="16" fillId="0" borderId="0" xfId="1" applyFont="1"/>
    <xf numFmtId="0" fontId="16" fillId="0" borderId="0" xfId="1" quotePrefix="1" applyFont="1" applyFill="1"/>
    <xf numFmtId="0" fontId="16" fillId="0" borderId="0" xfId="1" applyFont="1" applyFill="1"/>
    <xf numFmtId="0" fontId="17" fillId="0" borderId="0" xfId="0" applyFont="1"/>
    <xf numFmtId="0" fontId="18" fillId="0" borderId="0" xfId="0" applyFont="1"/>
    <xf numFmtId="0" fontId="18" fillId="0" borderId="0" xfId="0" applyFont="1" applyAlignment="1">
      <alignment horizontal="left" vertical="top"/>
    </xf>
    <xf numFmtId="0" fontId="20" fillId="0" borderId="0" xfId="0" applyFont="1" applyFill="1"/>
    <xf numFmtId="0" fontId="18" fillId="0" borderId="0" xfId="0" applyFont="1" applyAlignment="1">
      <alignment horizontal="left" indent="1"/>
    </xf>
    <xf numFmtId="0" fontId="18" fillId="0" borderId="12" xfId="0" applyFont="1" applyBorder="1"/>
    <xf numFmtId="0" fontId="18" fillId="0" borderId="11" xfId="0" applyFont="1" applyBorder="1"/>
    <xf numFmtId="0" fontId="18" fillId="0" borderId="11" xfId="0" applyFont="1" applyFill="1" applyBorder="1"/>
    <xf numFmtId="0" fontId="18" fillId="0" borderId="9" xfId="0" applyFont="1" applyFill="1" applyBorder="1"/>
    <xf numFmtId="0" fontId="23" fillId="0" borderId="0" xfId="0" applyFont="1"/>
    <xf numFmtId="0" fontId="18" fillId="0" borderId="0" xfId="0" applyFont="1" applyAlignment="1">
      <alignment vertical="top"/>
    </xf>
    <xf numFmtId="0" fontId="24" fillId="0" borderId="0" xfId="1" applyFont="1" applyFill="1" applyBorder="1" applyAlignment="1">
      <alignment vertical="top"/>
    </xf>
    <xf numFmtId="0" fontId="25" fillId="0" borderId="0" xfId="0" applyFont="1"/>
    <xf numFmtId="0" fontId="19" fillId="0" borderId="0" xfId="0" applyFont="1" applyBorder="1"/>
    <xf numFmtId="0" fontId="15" fillId="0" borderId="0" xfId="0" applyFont="1" applyAlignment="1">
      <alignment vertical="top"/>
    </xf>
    <xf numFmtId="0" fontId="15" fillId="0" borderId="0" xfId="0" applyFont="1" applyAlignment="1">
      <alignment vertical="center"/>
    </xf>
    <xf numFmtId="0" fontId="15" fillId="0" borderId="3" xfId="0" applyFont="1" applyBorder="1" applyAlignment="1">
      <alignment horizontal="center" vertical="center"/>
    </xf>
    <xf numFmtId="0" fontId="15" fillId="0" borderId="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7" xfId="0" applyFont="1" applyBorder="1" applyAlignment="1">
      <alignment horizontal="center" vertical="center"/>
    </xf>
    <xf numFmtId="0" fontId="15" fillId="0" borderId="29" xfId="0" applyFont="1" applyBorder="1"/>
    <xf numFmtId="0" fontId="15" fillId="0" borderId="10" xfId="0" applyFont="1" applyBorder="1" applyAlignment="1">
      <alignment horizontal="left" vertical="center" wrapText="1"/>
    </xf>
    <xf numFmtId="0" fontId="15" fillId="0" borderId="10" xfId="0" applyFont="1" applyBorder="1" applyAlignment="1">
      <alignment horizontal="center" vertical="center"/>
    </xf>
    <xf numFmtId="0" fontId="15" fillId="0" borderId="24" xfId="0" applyFont="1" applyBorder="1" applyAlignment="1">
      <alignment horizontal="left" vertical="center" wrapText="1"/>
    </xf>
    <xf numFmtId="0" fontId="15" fillId="0" borderId="24" xfId="0" applyFont="1" applyBorder="1" applyAlignment="1">
      <alignment horizontal="center" vertical="center"/>
    </xf>
    <xf numFmtId="0" fontId="15" fillId="0" borderId="33" xfId="0" applyFont="1" applyBorder="1"/>
    <xf numFmtId="0" fontId="15" fillId="0" borderId="24" xfId="0" applyFont="1" applyBorder="1" applyAlignment="1">
      <alignment horizontal="left" vertical="center"/>
    </xf>
    <xf numFmtId="0" fontId="15" fillId="0" borderId="3" xfId="0" applyFont="1" applyBorder="1" applyAlignment="1">
      <alignment horizontal="left" vertical="center"/>
    </xf>
    <xf numFmtId="0" fontId="15" fillId="0" borderId="17" xfId="0" applyFont="1" applyBorder="1" applyAlignment="1">
      <alignment horizontal="left" vertical="center"/>
    </xf>
    <xf numFmtId="0" fontId="15" fillId="0" borderId="33" xfId="0" applyFont="1" applyBorder="1" applyAlignment="1">
      <alignment horizontal="left" vertical="center" wrapText="1"/>
    </xf>
    <xf numFmtId="0" fontId="15" fillId="0" borderId="29" xfId="0" applyFont="1" applyBorder="1" applyAlignment="1">
      <alignment wrapText="1"/>
    </xf>
    <xf numFmtId="0" fontId="15" fillId="0" borderId="27" xfId="0" applyFont="1" applyBorder="1" applyAlignment="1">
      <alignment horizontal="left" vertical="center" wrapText="1"/>
    </xf>
    <xf numFmtId="0" fontId="15" fillId="0" borderId="29" xfId="0" applyFont="1" applyBorder="1" applyAlignment="1">
      <alignment horizontal="left" vertical="center" wrapText="1"/>
    </xf>
    <xf numFmtId="0" fontId="4" fillId="0" borderId="0" xfId="1" applyAlignment="1">
      <alignment vertical="center"/>
    </xf>
    <xf numFmtId="0" fontId="26" fillId="3" borderId="30" xfId="0" applyFont="1" applyFill="1" applyBorder="1" applyAlignment="1">
      <alignment horizontal="center" vertical="center"/>
    </xf>
    <xf numFmtId="0" fontId="26" fillId="3" borderId="31" xfId="0" applyFont="1" applyFill="1" applyBorder="1" applyAlignment="1">
      <alignment horizontal="center" vertical="center"/>
    </xf>
    <xf numFmtId="0" fontId="26" fillId="3" borderId="32" xfId="0" applyFont="1" applyFill="1" applyBorder="1" applyAlignment="1">
      <alignment horizontal="center" vertical="center"/>
    </xf>
    <xf numFmtId="0" fontId="21" fillId="3" borderId="4" xfId="0" applyFont="1" applyFill="1" applyBorder="1"/>
    <xf numFmtId="0" fontId="21" fillId="3" borderId="14" xfId="0" applyFont="1" applyFill="1" applyBorder="1" applyAlignment="1">
      <alignment horizontal="right"/>
    </xf>
    <xf numFmtId="0" fontId="15" fillId="0" borderId="24" xfId="0" applyFont="1" applyBorder="1" applyAlignment="1">
      <alignment vertical="center" wrapText="1"/>
    </xf>
    <xf numFmtId="0" fontId="28" fillId="0" borderId="17" xfId="1" applyFont="1" applyBorder="1" applyAlignment="1">
      <alignment wrapText="1"/>
    </xf>
    <xf numFmtId="0" fontId="28" fillId="0" borderId="17" xfId="1" applyFont="1" applyBorder="1" applyAlignment="1">
      <alignment horizontal="left" vertical="center" wrapText="1"/>
    </xf>
    <xf numFmtId="0" fontId="15" fillId="0" borderId="31" xfId="0" applyFont="1" applyBorder="1" applyAlignment="1">
      <alignment horizontal="left" vertical="center" wrapText="1"/>
    </xf>
    <xf numFmtId="0" fontId="15" fillId="0" borderId="33" xfId="0" applyFont="1" applyBorder="1" applyAlignment="1">
      <alignment horizontal="left" vertical="center"/>
    </xf>
    <xf numFmtId="0" fontId="18" fillId="0" borderId="2" xfId="0" applyFont="1" applyBorder="1"/>
    <xf numFmtId="0" fontId="18" fillId="0" borderId="2" xfId="0" applyFont="1" applyBorder="1" applyAlignment="1">
      <alignment horizontal="center"/>
    </xf>
    <xf numFmtId="0" fontId="29" fillId="3" borderId="2" xfId="0" applyFont="1" applyFill="1" applyBorder="1" applyAlignment="1">
      <alignment vertical="center"/>
    </xf>
    <xf numFmtId="0" fontId="29" fillId="3" borderId="2" xfId="0" applyFont="1" applyFill="1" applyBorder="1"/>
    <xf numFmtId="0" fontId="29" fillId="3" borderId="2" xfId="0" applyFont="1" applyFill="1" applyBorder="1" applyAlignment="1">
      <alignment horizontal="center" vertical="center" wrapText="1"/>
    </xf>
    <xf numFmtId="0" fontId="22" fillId="0" borderId="0" xfId="0" applyFont="1" applyFill="1" applyBorder="1"/>
    <xf numFmtId="0" fontId="18" fillId="0" borderId="0" xfId="0" applyFont="1" applyAlignment="1">
      <alignment horizontal="center"/>
    </xf>
    <xf numFmtId="0" fontId="18" fillId="0" borderId="20" xfId="0" applyFont="1" applyBorder="1"/>
    <xf numFmtId="0" fontId="18" fillId="0" borderId="20" xfId="0" applyFont="1" applyBorder="1" applyAlignment="1">
      <alignment horizontal="center"/>
    </xf>
    <xf numFmtId="0" fontId="30" fillId="0" borderId="0" xfId="0" applyFont="1"/>
    <xf numFmtId="0" fontId="17" fillId="0" borderId="21" xfId="0" applyFont="1" applyBorder="1"/>
    <xf numFmtId="0" fontId="18" fillId="0" borderId="21" xfId="0" applyFont="1" applyBorder="1"/>
    <xf numFmtId="0" fontId="18" fillId="0" borderId="0" xfId="0" applyFont="1" applyAlignment="1">
      <alignment wrapText="1"/>
    </xf>
    <xf numFmtId="0" fontId="30" fillId="0" borderId="0" xfId="0" applyFont="1" applyFill="1"/>
    <xf numFmtId="0" fontId="29" fillId="3" borderId="2" xfId="0" applyFont="1" applyFill="1" applyBorder="1" applyAlignment="1">
      <alignment horizontal="left"/>
    </xf>
    <xf numFmtId="0" fontId="15" fillId="0" borderId="2" xfId="0" applyFont="1" applyBorder="1" applyAlignment="1">
      <alignment horizontal="left"/>
    </xf>
    <xf numFmtId="0" fontId="15" fillId="7" borderId="2" xfId="0" applyFont="1" applyFill="1" applyBorder="1" applyAlignment="1">
      <alignment horizontal="left"/>
    </xf>
    <xf numFmtId="0" fontId="15" fillId="7" borderId="0" xfId="0" applyFont="1" applyFill="1" applyAlignment="1">
      <alignment horizontal="left"/>
    </xf>
    <xf numFmtId="0" fontId="15" fillId="7" borderId="2" xfId="0" quotePrefix="1" applyFont="1" applyFill="1" applyBorder="1" applyAlignment="1">
      <alignment horizontal="left"/>
    </xf>
    <xf numFmtId="0" fontId="15" fillId="0" borderId="2" xfId="0" quotePrefix="1" applyFont="1" applyFill="1" applyBorder="1" applyAlignment="1">
      <alignment horizontal="left"/>
    </xf>
    <xf numFmtId="0" fontId="18" fillId="0" borderId="0" xfId="0" applyFont="1" applyBorder="1"/>
    <xf numFmtId="0" fontId="19" fillId="0" borderId="21" xfId="0" applyFont="1" applyBorder="1"/>
    <xf numFmtId="0" fontId="31" fillId="7" borderId="0" xfId="0" applyFont="1" applyFill="1"/>
    <xf numFmtId="0" fontId="31" fillId="7" borderId="22" xfId="0" applyFont="1" applyFill="1" applyBorder="1"/>
    <xf numFmtId="0" fontId="26" fillId="3" borderId="4" xfId="0" applyFont="1" applyFill="1" applyBorder="1"/>
    <xf numFmtId="0" fontId="18" fillId="0" borderId="13" xfId="0" applyFont="1" applyBorder="1"/>
    <xf numFmtId="0" fontId="32" fillId="3" borderId="4" xfId="0" applyFont="1" applyFill="1" applyBorder="1"/>
    <xf numFmtId="0" fontId="18" fillId="0" borderId="23" xfId="0" applyFont="1" applyBorder="1"/>
    <xf numFmtId="0" fontId="18" fillId="0" borderId="2" xfId="0" applyFont="1" applyBorder="1" applyAlignment="1">
      <alignment vertical="top"/>
    </xf>
    <xf numFmtId="0" fontId="18" fillId="0" borderId="0" xfId="0" applyFont="1" applyBorder="1" applyAlignment="1">
      <alignment horizontal="center" vertical="top"/>
    </xf>
    <xf numFmtId="0" fontId="18" fillId="0" borderId="2" xfId="0" applyFont="1" applyBorder="1" applyAlignment="1">
      <alignment horizontal="left" vertical="top"/>
    </xf>
    <xf numFmtId="0" fontId="18" fillId="0" borderId="1" xfId="0" applyFont="1" applyBorder="1"/>
    <xf numFmtId="0" fontId="33" fillId="0" borderId="0" xfId="0" applyFont="1" applyFill="1" applyBorder="1" applyAlignment="1"/>
    <xf numFmtId="0" fontId="32" fillId="3" borderId="2" xfId="0" applyFont="1" applyFill="1" applyBorder="1"/>
    <xf numFmtId="0" fontId="21" fillId="3" borderId="2" xfId="0" applyFont="1" applyFill="1" applyBorder="1" applyAlignment="1">
      <alignment horizontal="right"/>
    </xf>
    <xf numFmtId="0" fontId="22" fillId="0" borderId="0" xfId="0" applyFont="1"/>
    <xf numFmtId="0" fontId="21" fillId="0" borderId="0" xfId="0" applyFont="1" applyFill="1" applyBorder="1" applyAlignment="1">
      <alignment horizontal="left"/>
    </xf>
    <xf numFmtId="0" fontId="18" fillId="0" borderId="2" xfId="0" applyFont="1" applyFill="1" applyBorder="1" applyAlignment="1">
      <alignment wrapText="1"/>
    </xf>
    <xf numFmtId="0" fontId="22" fillId="0" borderId="0" xfId="0" applyFont="1" applyFill="1" applyBorder="1" applyAlignment="1">
      <alignment horizontal="left"/>
    </xf>
    <xf numFmtId="0" fontId="18" fillId="0" borderId="0" xfId="0" applyFont="1" applyFill="1" applyBorder="1" applyAlignment="1">
      <alignment horizontal="left"/>
    </xf>
    <xf numFmtId="0" fontId="18" fillId="0" borderId="0" xfId="0" applyFont="1" applyFill="1"/>
    <xf numFmtId="0" fontId="18" fillId="0" borderId="0" xfId="0" applyNumberFormat="1" applyFont="1" applyFill="1" applyBorder="1" applyAlignment="1">
      <alignment horizontal="left"/>
    </xf>
    <xf numFmtId="2" fontId="18" fillId="0" borderId="0" xfId="3" applyNumberFormat="1" applyFont="1" applyAlignment="1">
      <alignment horizontal="left" vertical="top"/>
    </xf>
    <xf numFmtId="2" fontId="18" fillId="0" borderId="0" xfId="0" applyNumberFormat="1" applyFont="1"/>
    <xf numFmtId="0" fontId="21" fillId="3" borderId="8" xfId="0" applyFont="1" applyFill="1" applyBorder="1" applyAlignment="1">
      <alignment horizontal="center"/>
    </xf>
    <xf numFmtId="0" fontId="21" fillId="0" borderId="0" xfId="0" applyFont="1" applyFill="1" applyBorder="1" applyAlignment="1">
      <alignment vertical="center"/>
    </xf>
    <xf numFmtId="0" fontId="21" fillId="3" borderId="1" xfId="0" applyFont="1" applyFill="1" applyBorder="1" applyAlignment="1">
      <alignment horizontal="center"/>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0" xfId="0" applyFont="1" applyBorder="1" applyAlignment="1">
      <alignment horizontal="left" vertical="top"/>
    </xf>
    <xf numFmtId="0" fontId="18"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1" xfId="0" applyFont="1" applyBorder="1" applyAlignment="1">
      <alignment vertical="top"/>
    </xf>
    <xf numFmtId="0" fontId="18" fillId="0" borderId="4" xfId="0" applyFont="1" applyBorder="1" applyAlignment="1">
      <alignment vertical="top"/>
    </xf>
    <xf numFmtId="0" fontId="18" fillId="0" borderId="8" xfId="0" applyFont="1" applyBorder="1"/>
    <xf numFmtId="0" fontId="18" fillId="0" borderId="2" xfId="0" applyFont="1" applyFill="1" applyBorder="1" applyAlignment="1">
      <alignment horizontal="left" vertical="top" wrapText="1"/>
    </xf>
    <xf numFmtId="0" fontId="18" fillId="0" borderId="0" xfId="0" applyFont="1" applyBorder="1" applyAlignment="1">
      <alignment horizontal="left" vertical="top" wrapText="1"/>
    </xf>
    <xf numFmtId="0" fontId="21" fillId="3" borderId="2" xfId="0" applyFont="1" applyFill="1" applyBorder="1"/>
    <xf numFmtId="0" fontId="21" fillId="0" borderId="0" xfId="0" applyFont="1" applyFill="1" applyBorder="1" applyAlignment="1">
      <alignment horizontal="right"/>
    </xf>
    <xf numFmtId="0" fontId="23" fillId="6" borderId="2" xfId="0" applyFont="1" applyFill="1" applyBorder="1"/>
    <xf numFmtId="0" fontId="18" fillId="6" borderId="2" xfId="0" applyFont="1" applyFill="1" applyBorder="1" applyAlignment="1">
      <alignment horizontal="right"/>
    </xf>
    <xf numFmtId="0" fontId="23" fillId="0" borderId="8" xfId="0" applyFont="1" applyFill="1" applyBorder="1"/>
    <xf numFmtId="0" fontId="23" fillId="0" borderId="16" xfId="0" applyFont="1" applyFill="1" applyBorder="1" applyAlignment="1">
      <alignment wrapText="1"/>
    </xf>
    <xf numFmtId="0" fontId="23" fillId="0" borderId="1" xfId="0" applyFont="1" applyFill="1" applyBorder="1"/>
    <xf numFmtId="0" fontId="23" fillId="0" borderId="2" xfId="0" quotePrefix="1" applyFont="1" applyFill="1" applyBorder="1" applyAlignment="1">
      <alignment horizontal="left" indent="1"/>
    </xf>
    <xf numFmtId="0" fontId="23" fillId="0" borderId="16" xfId="0" quotePrefix="1" applyFont="1" applyFill="1" applyBorder="1" applyAlignment="1">
      <alignment horizontal="left" indent="1"/>
    </xf>
    <xf numFmtId="0" fontId="23" fillId="0" borderId="1" xfId="0" applyFont="1" applyFill="1" applyBorder="1" applyAlignment="1">
      <alignment wrapText="1"/>
    </xf>
    <xf numFmtId="0" fontId="23" fillId="0" borderId="2" xfId="0" applyFont="1" applyFill="1" applyBorder="1" applyAlignment="1">
      <alignment wrapText="1"/>
    </xf>
    <xf numFmtId="0" fontId="23" fillId="0" borderId="2" xfId="0" applyFont="1" applyFill="1" applyBorder="1"/>
    <xf numFmtId="0" fontId="18" fillId="0" borderId="2" xfId="0" applyFont="1" applyBorder="1" applyAlignment="1">
      <alignment wrapText="1"/>
    </xf>
    <xf numFmtId="0" fontId="18" fillId="0" borderId="2" xfId="0" quotePrefix="1" applyFont="1" applyBorder="1" applyAlignment="1">
      <alignment horizontal="left" wrapText="1" indent="1"/>
    </xf>
    <xf numFmtId="0" fontId="18" fillId="0" borderId="16" xfId="0" quotePrefix="1" applyFont="1" applyBorder="1" applyAlignment="1">
      <alignment horizontal="left" wrapText="1" indent="1"/>
    </xf>
    <xf numFmtId="0" fontId="18" fillId="0" borderId="1" xfId="0" applyFont="1" applyBorder="1" applyAlignment="1">
      <alignment wrapText="1"/>
    </xf>
    <xf numFmtId="16" fontId="18" fillId="0" borderId="2" xfId="0" quotePrefix="1" applyNumberFormat="1" applyFont="1" applyBorder="1" applyAlignment="1">
      <alignment horizontal="left" wrapText="1" indent="1"/>
    </xf>
    <xf numFmtId="0" fontId="18" fillId="0" borderId="2" xfId="0" applyFont="1" applyBorder="1" applyAlignment="1"/>
    <xf numFmtId="0" fontId="18" fillId="0" borderId="1" xfId="0" quotePrefix="1" applyFont="1" applyBorder="1" applyAlignment="1">
      <alignment horizontal="left" vertical="top" wrapText="1" indent="1"/>
    </xf>
    <xf numFmtId="0" fontId="18" fillId="0" borderId="2" xfId="0" quotePrefix="1" applyFont="1" applyBorder="1" applyAlignment="1">
      <alignment horizontal="left" vertical="top" wrapText="1" indent="1"/>
    </xf>
    <xf numFmtId="0" fontId="18" fillId="0" borderId="16" xfId="0" quotePrefix="1" applyFont="1" applyBorder="1" applyAlignment="1">
      <alignment horizontal="left" vertical="top" wrapText="1" indent="1"/>
    </xf>
    <xf numFmtId="0" fontId="18" fillId="0" borderId="0"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0" xfId="0" applyFont="1" applyFill="1" applyBorder="1"/>
    <xf numFmtId="0" fontId="19" fillId="2" borderId="2" xfId="0" applyFont="1" applyFill="1" applyBorder="1" applyAlignment="1"/>
    <xf numFmtId="164" fontId="19" fillId="2" borderId="2" xfId="2" applyNumberFormat="1" applyFont="1" applyFill="1" applyBorder="1" applyAlignment="1">
      <alignment horizontal="right"/>
    </xf>
    <xf numFmtId="164" fontId="19" fillId="0" borderId="0" xfId="2" applyNumberFormat="1" applyFont="1" applyFill="1" applyBorder="1" applyAlignment="1"/>
    <xf numFmtId="164" fontId="18" fillId="0" borderId="1" xfId="2" applyNumberFormat="1" applyFont="1" applyFill="1" applyBorder="1" applyAlignment="1">
      <alignment horizontal="right"/>
    </xf>
    <xf numFmtId="164" fontId="18" fillId="0" borderId="0" xfId="2" applyNumberFormat="1" applyFont="1" applyFill="1" applyBorder="1" applyAlignment="1"/>
    <xf numFmtId="164" fontId="18" fillId="0" borderId="2" xfId="2" applyNumberFormat="1" applyFont="1" applyFill="1" applyBorder="1" applyAlignment="1">
      <alignment horizontal="right"/>
    </xf>
    <xf numFmtId="164" fontId="36" fillId="0" borderId="0" xfId="2" applyNumberFormat="1" applyFont="1" applyFill="1" applyBorder="1" applyAlignment="1"/>
    <xf numFmtId="0" fontId="18" fillId="5" borderId="2" xfId="0" applyFont="1" applyFill="1" applyBorder="1" applyAlignment="1"/>
    <xf numFmtId="164" fontId="18" fillId="0" borderId="0" xfId="2" applyNumberFormat="1" applyFont="1" applyFill="1" applyBorder="1" applyAlignment="1">
      <alignment vertical="top" wrapText="1"/>
    </xf>
    <xf numFmtId="0" fontId="18" fillId="0" borderId="2" xfId="0" applyFont="1" applyFill="1" applyBorder="1" applyAlignment="1">
      <alignment horizontal="left" wrapText="1" indent="1"/>
    </xf>
    <xf numFmtId="164" fontId="25" fillId="0" borderId="0" xfId="2" applyNumberFormat="1" applyFont="1" applyFill="1" applyBorder="1" applyAlignment="1"/>
    <xf numFmtId="0" fontId="18" fillId="0" borderId="2" xfId="0" applyFont="1" applyFill="1" applyBorder="1" applyAlignment="1">
      <alignment horizontal="left" indent="1"/>
    </xf>
    <xf numFmtId="0" fontId="18" fillId="0" borderId="8" xfId="0" applyFont="1" applyFill="1" applyBorder="1" applyAlignment="1">
      <alignment horizontal="left" wrapText="1" indent="1"/>
    </xf>
    <xf numFmtId="164" fontId="18" fillId="0" borderId="8" xfId="2" applyNumberFormat="1" applyFont="1" applyFill="1" applyBorder="1" applyAlignment="1">
      <alignment horizontal="right"/>
    </xf>
    <xf numFmtId="164" fontId="18" fillId="0" borderId="8" xfId="2" applyNumberFormat="1" applyFont="1" applyFill="1" applyBorder="1" applyAlignment="1">
      <alignment horizontal="left"/>
    </xf>
    <xf numFmtId="0" fontId="36" fillId="0" borderId="0" xfId="0" applyFont="1" applyFill="1" applyBorder="1" applyAlignment="1">
      <alignment horizontal="left"/>
    </xf>
    <xf numFmtId="0" fontId="18" fillId="0" borderId="0" xfId="0" applyFont="1" applyFill="1" applyBorder="1" applyAlignment="1">
      <alignment wrapText="1"/>
    </xf>
    <xf numFmtId="0" fontId="19" fillId="2" borderId="2" xfId="0" applyFont="1" applyFill="1" applyBorder="1" applyAlignment="1">
      <alignment horizontal="right"/>
    </xf>
    <xf numFmtId="0" fontId="18" fillId="0" borderId="1" xfId="0" applyFont="1" applyFill="1" applyBorder="1" applyAlignment="1">
      <alignment wrapText="1"/>
    </xf>
    <xf numFmtId="164" fontId="23" fillId="0" borderId="0" xfId="2" applyNumberFormat="1" applyFont="1" applyFill="1" applyAlignment="1">
      <alignment horizontal="right"/>
    </xf>
    <xf numFmtId="43" fontId="19" fillId="2" borderId="2" xfId="2" applyFont="1" applyFill="1" applyBorder="1" applyAlignment="1">
      <alignment horizontal="right"/>
    </xf>
    <xf numFmtId="0" fontId="18" fillId="0" borderId="2" xfId="0" applyFont="1" applyFill="1" applyBorder="1" applyAlignment="1">
      <alignment vertical="top" wrapText="1"/>
    </xf>
    <xf numFmtId="0" fontId="18" fillId="0" borderId="1" xfId="0" applyFont="1" applyFill="1" applyBorder="1" applyAlignment="1">
      <alignment vertical="top" wrapText="1"/>
    </xf>
    <xf numFmtId="164" fontId="23" fillId="0" borderId="2" xfId="2" applyNumberFormat="1" applyFont="1" applyFill="1" applyBorder="1" applyAlignment="1">
      <alignment horizontal="right"/>
    </xf>
    <xf numFmtId="0" fontId="18" fillId="2" borderId="2" xfId="0" applyFont="1" applyFill="1" applyBorder="1" applyAlignment="1">
      <alignment wrapText="1"/>
    </xf>
    <xf numFmtId="0" fontId="23" fillId="0" borderId="0" xfId="0" applyFont="1" applyBorder="1" applyAlignment="1">
      <alignment horizontal="left" vertical="top" wrapText="1"/>
    </xf>
    <xf numFmtId="0" fontId="33" fillId="4" borderId="1" xfId="0" applyFont="1" applyFill="1" applyBorder="1" applyAlignment="1"/>
    <xf numFmtId="0" fontId="18" fillId="0" borderId="2" xfId="0" applyFont="1" applyFill="1" applyBorder="1" applyAlignment="1">
      <alignment horizontal="left" vertical="top"/>
    </xf>
    <xf numFmtId="164" fontId="18" fillId="0" borderId="0" xfId="2" applyNumberFormat="1" applyFont="1" applyFill="1" applyBorder="1" applyAlignment="1">
      <alignment horizontal="right"/>
    </xf>
    <xf numFmtId="0" fontId="37" fillId="0" borderId="0" xfId="0" applyFont="1" applyAlignment="1">
      <alignment vertical="center"/>
    </xf>
    <xf numFmtId="0" fontId="33" fillId="0" borderId="0" xfId="0" applyFont="1" applyFill="1" applyBorder="1" applyAlignment="1">
      <alignment horizontal="center"/>
    </xf>
    <xf numFmtId="0" fontId="35" fillId="0" borderId="0" xfId="0" applyFont="1" applyAlignment="1">
      <alignment vertical="center"/>
    </xf>
    <xf numFmtId="0" fontId="35" fillId="0" borderId="0" xfId="0" applyFont="1" applyAlignment="1">
      <alignment horizontal="left" vertical="center" indent="2"/>
    </xf>
    <xf numFmtId="0" fontId="33" fillId="0" borderId="1" xfId="0" applyFont="1" applyFill="1" applyBorder="1" applyAlignment="1">
      <alignment horizontal="center"/>
    </xf>
    <xf numFmtId="0" fontId="21" fillId="3" borderId="0" xfId="0" applyFont="1" applyFill="1" applyBorder="1" applyAlignment="1">
      <alignment horizontal="center"/>
    </xf>
    <xf numFmtId="0" fontId="21" fillId="3" borderId="0" xfId="0" applyFont="1" applyFill="1" applyBorder="1" applyAlignment="1">
      <alignment horizontal="left" vertical="center"/>
    </xf>
    <xf numFmtId="0" fontId="21" fillId="3" borderId="1" xfId="0" applyFont="1" applyFill="1" applyBorder="1" applyAlignment="1">
      <alignment horizontal="left" vertical="center"/>
    </xf>
    <xf numFmtId="0" fontId="19" fillId="2" borderId="2" xfId="0" applyFont="1" applyFill="1" applyBorder="1" applyAlignment="1">
      <alignment vertical="top"/>
    </xf>
    <xf numFmtId="0" fontId="18" fillId="0" borderId="5" xfId="0" applyFont="1" applyFill="1" applyBorder="1" applyAlignment="1">
      <alignment vertical="top" wrapText="1"/>
    </xf>
    <xf numFmtId="0" fontId="18" fillId="0" borderId="2" xfId="0" applyFont="1" applyFill="1" applyBorder="1" applyAlignment="1">
      <alignment vertical="top"/>
    </xf>
    <xf numFmtId="0" fontId="36" fillId="0" borderId="0" xfId="0" applyFont="1" applyFill="1"/>
    <xf numFmtId="0" fontId="18" fillId="0" borderId="5" xfId="0" applyFont="1" applyFill="1" applyBorder="1" applyAlignment="1">
      <alignment vertical="top"/>
    </xf>
    <xf numFmtId="0" fontId="18" fillId="0" borderId="4" xfId="0" applyFont="1" applyFill="1" applyBorder="1" applyAlignment="1">
      <alignment vertical="top"/>
    </xf>
    <xf numFmtId="0" fontId="19" fillId="0" borderId="2" xfId="0" applyFont="1" applyFill="1" applyBorder="1" applyAlignment="1">
      <alignment vertical="top"/>
    </xf>
    <xf numFmtId="0" fontId="19" fillId="0" borderId="5" xfId="0" applyFont="1" applyFill="1" applyBorder="1" applyAlignment="1">
      <alignment vertical="top"/>
    </xf>
    <xf numFmtId="0" fontId="19" fillId="0" borderId="1" xfId="0" applyFont="1" applyFill="1" applyBorder="1" applyAlignment="1">
      <alignment vertical="top"/>
    </xf>
    <xf numFmtId="0" fontId="18" fillId="0" borderId="0" xfId="0" quotePrefix="1" applyFont="1" applyFill="1"/>
    <xf numFmtId="0" fontId="39" fillId="0" borderId="0" xfId="0" applyFont="1"/>
    <xf numFmtId="0" fontId="39" fillId="0" borderId="0" xfId="0" applyFont="1" applyAlignment="1">
      <alignment horizontal="left"/>
    </xf>
    <xf numFmtId="0" fontId="40" fillId="0" borderId="0" xfId="0" applyFont="1" applyFill="1"/>
    <xf numFmtId="0" fontId="15" fillId="0" borderId="0" xfId="0" applyFont="1" applyAlignment="1">
      <alignment horizontal="left" indent="1"/>
    </xf>
    <xf numFmtId="0" fontId="31" fillId="8" borderId="0" xfId="0" applyFont="1" applyFill="1"/>
    <xf numFmtId="0" fontId="31" fillId="4" borderId="0" xfId="0" applyFont="1" applyFill="1"/>
    <xf numFmtId="0" fontId="18" fillId="0" borderId="1" xfId="0" applyFont="1" applyFill="1" applyBorder="1" applyAlignment="1">
      <alignment horizontal="left" vertical="center" wrapText="1"/>
    </xf>
    <xf numFmtId="3" fontId="18" fillId="0" borderId="9" xfId="0" applyNumberFormat="1" applyFont="1" applyFill="1" applyBorder="1" applyAlignment="1">
      <alignment horizontal="right" vertical="center"/>
    </xf>
    <xf numFmtId="3" fontId="18" fillId="0" borderId="3" xfId="0" applyNumberFormat="1" applyFont="1" applyFill="1" applyBorder="1" applyAlignment="1">
      <alignment horizontal="right" vertical="center" wrapText="1"/>
    </xf>
    <xf numFmtId="0" fontId="19" fillId="2" borderId="2" xfId="0" applyFont="1" applyFill="1" applyBorder="1" applyAlignment="1">
      <alignment vertical="center"/>
    </xf>
    <xf numFmtId="3" fontId="19" fillId="2" borderId="2" xfId="0" applyNumberFormat="1" applyFont="1" applyFill="1" applyBorder="1" applyAlignment="1">
      <alignment horizontal="right" vertical="center"/>
    </xf>
    <xf numFmtId="3" fontId="18" fillId="0" borderId="3" xfId="0" applyNumberFormat="1" applyFont="1" applyFill="1" applyBorder="1" applyAlignment="1">
      <alignment horizontal="right" vertical="center"/>
    </xf>
    <xf numFmtId="0" fontId="18" fillId="0" borderId="2" xfId="0" applyFont="1" applyFill="1" applyBorder="1" applyAlignment="1">
      <alignment horizontal="left" vertical="center"/>
    </xf>
    <xf numFmtId="0" fontId="18" fillId="0" borderId="1" xfId="0" applyFont="1" applyFill="1" applyBorder="1" applyAlignment="1">
      <alignment horizontal="left" vertical="center"/>
    </xf>
    <xf numFmtId="3" fontId="18" fillId="2" borderId="9" xfId="0" applyNumberFormat="1" applyFont="1" applyFill="1" applyBorder="1" applyAlignment="1">
      <alignment horizontal="right" vertical="center"/>
    </xf>
    <xf numFmtId="3" fontId="18" fillId="0" borderId="3" xfId="2" applyNumberFormat="1" applyFont="1" applyFill="1" applyBorder="1" applyAlignment="1">
      <alignment horizontal="right" vertical="center"/>
    </xf>
    <xf numFmtId="0" fontId="18" fillId="0" borderId="2" xfId="0" applyFont="1" applyFill="1" applyBorder="1" applyAlignment="1">
      <alignment vertical="center" wrapText="1"/>
    </xf>
    <xf numFmtId="0" fontId="18" fillId="0" borderId="1" xfId="0" applyFont="1" applyBorder="1" applyAlignment="1">
      <alignment horizontal="left" vertical="center" wrapText="1"/>
    </xf>
    <xf numFmtId="164" fontId="18" fillId="0" borderId="3" xfId="2" applyNumberFormat="1" applyFont="1" applyBorder="1" applyAlignment="1">
      <alignment horizontal="right" vertical="center"/>
    </xf>
    <xf numFmtId="0" fontId="18" fillId="0" borderId="8" xfId="0" applyFont="1" applyBorder="1" applyAlignment="1">
      <alignment horizontal="left" vertical="center" wrapText="1"/>
    </xf>
    <xf numFmtId="0" fontId="7" fillId="0" borderId="9" xfId="0" applyFont="1" applyBorder="1" applyAlignment="1">
      <alignment horizontal="center" vertical="center"/>
    </xf>
    <xf numFmtId="0" fontId="7" fillId="0" borderId="3" xfId="0" applyFont="1" applyBorder="1" applyAlignment="1">
      <alignment horizontal="center" vertical="center"/>
    </xf>
    <xf numFmtId="164" fontId="18" fillId="0" borderId="9" xfId="2" applyNumberFormat="1" applyFont="1" applyBorder="1" applyAlignment="1">
      <alignment horizontal="right" vertical="center"/>
    </xf>
    <xf numFmtId="0" fontId="18" fillId="0" borderId="2" xfId="0" applyFont="1" applyBorder="1" applyAlignment="1">
      <alignment horizontal="left" vertical="center" wrapText="1"/>
    </xf>
    <xf numFmtId="165" fontId="18" fillId="6" borderId="2" xfId="2" applyNumberFormat="1" applyFont="1" applyFill="1" applyBorder="1" applyAlignment="1">
      <alignment horizontal="right" vertical="center"/>
    </xf>
    <xf numFmtId="0" fontId="18" fillId="0" borderId="8" xfId="0" applyFont="1" applyBorder="1" applyAlignment="1">
      <alignment horizontal="left" vertical="center"/>
    </xf>
    <xf numFmtId="0" fontId="18" fillId="0" borderId="1"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8" fillId="0" borderId="0" xfId="0" applyFont="1" applyAlignment="1">
      <alignment horizontal="left" vertical="center" wrapText="1"/>
    </xf>
    <xf numFmtId="3" fontId="7" fillId="0" borderId="10" xfId="0" applyNumberFormat="1" applyFont="1" applyBorder="1" applyAlignment="1">
      <alignment horizontal="center" vertical="center"/>
    </xf>
    <xf numFmtId="0" fontId="18" fillId="0" borderId="3"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vertical="center"/>
    </xf>
    <xf numFmtId="0" fontId="18" fillId="0" borderId="2" xfId="0" applyFont="1" applyBorder="1" applyAlignment="1">
      <alignment horizontal="left" vertical="center" wrapText="1"/>
    </xf>
    <xf numFmtId="0" fontId="7" fillId="0" borderId="11" xfId="0" applyFont="1" applyBorder="1" applyAlignment="1">
      <alignment horizontal="center" vertical="center"/>
    </xf>
    <xf numFmtId="0" fontId="18" fillId="0" borderId="9" xfId="0" applyFont="1" applyBorder="1" applyAlignment="1">
      <alignment horizontal="center" vertical="center"/>
    </xf>
    <xf numFmtId="167" fontId="18" fillId="0" borderId="9" xfId="2" applyNumberFormat="1" applyFont="1" applyBorder="1" applyAlignment="1">
      <alignment horizontal="right" vertical="center" wrapText="1"/>
    </xf>
    <xf numFmtId="0" fontId="18" fillId="0" borderId="2" xfId="0" applyFont="1" applyBorder="1" applyAlignment="1">
      <alignment vertical="center"/>
    </xf>
    <xf numFmtId="0" fontId="18" fillId="0" borderId="1" xfId="0" applyFont="1" applyBorder="1" applyAlignment="1">
      <alignment vertical="center" wrapText="1"/>
    </xf>
    <xf numFmtId="3" fontId="18" fillId="0" borderId="9" xfId="2" applyNumberFormat="1" applyFont="1" applyBorder="1" applyAlignment="1">
      <alignment horizontal="right" vertical="center" wrapText="1"/>
    </xf>
    <xf numFmtId="0" fontId="18" fillId="0" borderId="2" xfId="0" applyFont="1" applyBorder="1" applyAlignment="1">
      <alignment vertical="center" wrapText="1"/>
    </xf>
    <xf numFmtId="165" fontId="18" fillId="0" borderId="2" xfId="2" applyNumberFormat="1" applyFont="1" applyFill="1" applyBorder="1" applyAlignment="1">
      <alignment horizontal="left" vertical="center"/>
    </xf>
    <xf numFmtId="165" fontId="18" fillId="0" borderId="2" xfId="2" applyNumberFormat="1" applyFont="1" applyBorder="1" applyAlignment="1">
      <alignment horizontal="left" vertical="center"/>
    </xf>
    <xf numFmtId="0" fontId="18" fillId="0" borderId="3" xfId="0" applyFont="1" applyBorder="1" applyAlignment="1">
      <alignment horizontal="center" vertical="center"/>
    </xf>
    <xf numFmtId="0" fontId="18" fillId="0" borderId="0" xfId="0" applyFont="1" applyBorder="1" applyAlignment="1">
      <alignment horizontal="left" vertical="center"/>
    </xf>
    <xf numFmtId="167" fontId="18" fillId="0" borderId="9" xfId="2" applyNumberFormat="1" applyFont="1" applyFill="1" applyBorder="1" applyAlignment="1">
      <alignment horizontal="right" vertical="center"/>
    </xf>
    <xf numFmtId="167" fontId="18" fillId="0" borderId="3" xfId="2" applyNumberFormat="1" applyFont="1" applyFill="1" applyBorder="1" applyAlignment="1">
      <alignment horizontal="right" vertical="center"/>
    </xf>
    <xf numFmtId="0" fontId="18" fillId="0" borderId="0" xfId="0" applyFont="1" applyFill="1" applyBorder="1" applyAlignment="1">
      <alignment horizontal="left" vertical="center"/>
    </xf>
    <xf numFmtId="0" fontId="18" fillId="0" borderId="0" xfId="0" applyFont="1" applyAlignment="1">
      <alignment horizontal="left" vertical="center"/>
    </xf>
    <xf numFmtId="0" fontId="7" fillId="0" borderId="13" xfId="0" applyFont="1" applyBorder="1" applyAlignment="1">
      <alignment horizontal="center" vertical="center"/>
    </xf>
    <xf numFmtId="0" fontId="18" fillId="0" borderId="2" xfId="0" applyFont="1" applyBorder="1" applyAlignment="1">
      <alignment horizontal="left" vertical="center"/>
    </xf>
    <xf numFmtId="0" fontId="18" fillId="0" borderId="5" xfId="0" applyFont="1" applyBorder="1" applyAlignment="1">
      <alignment horizontal="left" vertical="center" wrapText="1"/>
    </xf>
    <xf numFmtId="0" fontId="18" fillId="0" borderId="8" xfId="0" applyFont="1" applyBorder="1" applyAlignment="1">
      <alignment vertical="center" wrapText="1"/>
    </xf>
    <xf numFmtId="0" fontId="18" fillId="0" borderId="0" xfId="0" applyFont="1" applyBorder="1" applyAlignment="1">
      <alignment vertical="center" wrapText="1"/>
    </xf>
    <xf numFmtId="0" fontId="18" fillId="0" borderId="11" xfId="0" applyFont="1" applyBorder="1" applyAlignment="1">
      <alignment horizontal="center" vertical="center"/>
    </xf>
    <xf numFmtId="0" fontId="31" fillId="9" borderId="0" xfId="0" applyFont="1" applyFill="1"/>
    <xf numFmtId="0" fontId="31" fillId="10" borderId="0" xfId="0" applyFont="1" applyFill="1"/>
    <xf numFmtId="0" fontId="31" fillId="2" borderId="0" xfId="0" applyFont="1" applyFill="1"/>
    <xf numFmtId="0" fontId="31" fillId="11" borderId="0" xfId="0" applyFont="1" applyFill="1"/>
    <xf numFmtId="167" fontId="18" fillId="0" borderId="2" xfId="2" applyNumberFormat="1" applyFont="1" applyFill="1" applyBorder="1" applyAlignment="1">
      <alignment horizontal="right" vertical="center"/>
    </xf>
    <xf numFmtId="167" fontId="18" fillId="0" borderId="16" xfId="2" applyNumberFormat="1" applyFont="1" applyFill="1" applyBorder="1" applyAlignment="1">
      <alignment horizontal="right" vertical="center"/>
    </xf>
    <xf numFmtId="167" fontId="18" fillId="0" borderId="1" xfId="2" applyNumberFormat="1" applyFont="1" applyFill="1" applyBorder="1" applyAlignment="1">
      <alignment horizontal="right" vertical="center"/>
    </xf>
    <xf numFmtId="167" fontId="18" fillId="6" borderId="2" xfId="0" applyNumberFormat="1" applyFont="1" applyFill="1" applyBorder="1" applyAlignment="1">
      <alignment horizontal="right" vertical="center"/>
    </xf>
    <xf numFmtId="167" fontId="18" fillId="0" borderId="16" xfId="0" applyNumberFormat="1" applyFont="1" applyFill="1" applyBorder="1" applyAlignment="1">
      <alignment horizontal="right" vertical="center"/>
    </xf>
    <xf numFmtId="167" fontId="18" fillId="6" borderId="2" xfId="2" applyNumberFormat="1" applyFont="1" applyFill="1" applyBorder="1" applyAlignment="1">
      <alignment horizontal="right" vertical="center"/>
    </xf>
    <xf numFmtId="3" fontId="18" fillId="0" borderId="2" xfId="2" applyNumberFormat="1" applyFont="1" applyFill="1" applyBorder="1" applyAlignment="1">
      <alignment horizontal="right" vertical="center"/>
    </xf>
    <xf numFmtId="3" fontId="18" fillId="0" borderId="1" xfId="2" applyNumberFormat="1" applyFont="1" applyFill="1" applyBorder="1" applyAlignment="1">
      <alignment horizontal="right" vertical="center"/>
    </xf>
    <xf numFmtId="3" fontId="18" fillId="0" borderId="16" xfId="2" applyNumberFormat="1" applyFont="1" applyFill="1" applyBorder="1" applyAlignment="1">
      <alignment horizontal="right" vertical="center"/>
    </xf>
    <xf numFmtId="167" fontId="18" fillId="0" borderId="3" xfId="2" applyNumberFormat="1" applyFont="1" applyBorder="1" applyAlignment="1">
      <alignment horizontal="right" vertical="center"/>
    </xf>
    <xf numFmtId="0" fontId="18" fillId="0" borderId="2" xfId="0" quotePrefix="1" applyFont="1" applyBorder="1" applyAlignment="1">
      <alignment horizontal="left" vertical="center" wrapText="1"/>
    </xf>
    <xf numFmtId="3" fontId="19" fillId="2" borderId="2" xfId="2" applyNumberFormat="1" applyFont="1" applyFill="1" applyBorder="1" applyAlignment="1"/>
    <xf numFmtId="3" fontId="18" fillId="0" borderId="1" xfId="2" applyNumberFormat="1" applyFont="1" applyFill="1" applyBorder="1" applyAlignment="1"/>
    <xf numFmtId="3" fontId="18" fillId="0" borderId="2" xfId="2" applyNumberFormat="1" applyFont="1" applyFill="1" applyBorder="1" applyAlignment="1"/>
    <xf numFmtId="3" fontId="18" fillId="5" borderId="1" xfId="2" applyNumberFormat="1" applyFont="1" applyFill="1" applyBorder="1" applyAlignment="1">
      <alignment vertical="top"/>
    </xf>
    <xf numFmtId="3" fontId="18" fillId="5" borderId="1" xfId="2" applyNumberFormat="1" applyFont="1" applyFill="1" applyBorder="1" applyAlignment="1">
      <alignment vertical="top" wrapText="1"/>
    </xf>
    <xf numFmtId="3" fontId="18" fillId="5" borderId="2" xfId="2" applyNumberFormat="1" applyFont="1" applyFill="1" applyBorder="1" applyAlignment="1"/>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21" fillId="3" borderId="3" xfId="0" applyFont="1" applyFill="1" applyBorder="1" applyAlignment="1">
      <alignment horizontal="right"/>
    </xf>
    <xf numFmtId="0" fontId="41" fillId="0" borderId="0" xfId="0" applyFont="1" applyFill="1" applyBorder="1" applyAlignment="1">
      <alignment horizontal="right"/>
    </xf>
    <xf numFmtId="0" fontId="23" fillId="0" borderId="0" xfId="0" applyFont="1" applyFill="1" applyBorder="1" applyAlignment="1">
      <alignment horizontal="left"/>
    </xf>
    <xf numFmtId="0" fontId="41" fillId="0" borderId="0" xfId="0" applyFont="1" applyFill="1" applyBorder="1" applyAlignment="1"/>
    <xf numFmtId="3" fontId="23" fillId="0" borderId="0" xfId="0" applyNumberFormat="1" applyFont="1" applyFill="1" applyBorder="1" applyAlignment="1">
      <alignment horizontal="left"/>
    </xf>
    <xf numFmtId="3" fontId="18" fillId="0" borderId="11" xfId="0" applyNumberFormat="1" applyFont="1" applyFill="1" applyBorder="1" applyAlignment="1">
      <alignment horizontal="right" vertical="center"/>
    </xf>
    <xf numFmtId="0" fontId="21" fillId="3" borderId="0" xfId="0" applyFont="1" applyFill="1" applyBorder="1" applyAlignment="1">
      <alignment horizontal="left"/>
    </xf>
    <xf numFmtId="0" fontId="21" fillId="3" borderId="1" xfId="0" applyFont="1" applyFill="1" applyBorder="1" applyAlignment="1">
      <alignment horizontal="left"/>
    </xf>
    <xf numFmtId="3" fontId="18" fillId="7" borderId="4" xfId="0" applyNumberFormat="1" applyFont="1" applyFill="1" applyBorder="1" applyAlignment="1">
      <alignment horizontal="right" vertical="center" wrapText="1"/>
    </xf>
    <xf numFmtId="3" fontId="18" fillId="7" borderId="3" xfId="0" applyNumberFormat="1" applyFont="1" applyFill="1" applyBorder="1" applyAlignment="1">
      <alignment horizontal="right" vertical="center" wrapText="1"/>
    </xf>
    <xf numFmtId="3" fontId="18" fillId="7" borderId="6" xfId="0" applyNumberFormat="1" applyFont="1" applyFill="1" applyBorder="1" applyAlignment="1">
      <alignment horizontal="right" vertical="center" wrapText="1"/>
    </xf>
    <xf numFmtId="3" fontId="18" fillId="7" borderId="9" xfId="0" applyNumberFormat="1" applyFont="1" applyFill="1" applyBorder="1" applyAlignment="1">
      <alignment horizontal="right" vertical="center" wrapText="1"/>
    </xf>
    <xf numFmtId="3" fontId="18" fillId="7" borderId="4" xfId="0" applyNumberFormat="1" applyFont="1" applyFill="1" applyBorder="1" applyAlignment="1">
      <alignment horizontal="right" vertical="center"/>
    </xf>
    <xf numFmtId="3" fontId="18" fillId="7" borderId="3" xfId="0" applyNumberFormat="1" applyFont="1" applyFill="1" applyBorder="1" applyAlignment="1">
      <alignment horizontal="right" vertical="center"/>
    </xf>
    <xf numFmtId="0" fontId="31" fillId="0" borderId="0" xfId="0" applyFont="1"/>
    <xf numFmtId="0" fontId="18" fillId="0" borderId="2" xfId="0" applyFont="1" applyFill="1" applyBorder="1" applyAlignment="1">
      <alignment horizontal="left" vertical="top"/>
    </xf>
    <xf numFmtId="0" fontId="18" fillId="0" borderId="2" xfId="0" applyFont="1" applyBorder="1" applyAlignment="1">
      <alignment horizontal="left" vertical="center"/>
    </xf>
    <xf numFmtId="0" fontId="18" fillId="0" borderId="1" xfId="0" applyFont="1" applyBorder="1" applyAlignment="1">
      <alignment vertical="center" wrapText="1"/>
    </xf>
    <xf numFmtId="0" fontId="18" fillId="0" borderId="2" xfId="0" applyFont="1" applyBorder="1" applyAlignment="1">
      <alignment horizontal="left" vertical="top"/>
    </xf>
    <xf numFmtId="165" fontId="18" fillId="0" borderId="2" xfId="2" applyNumberFormat="1" applyFont="1" applyFill="1" applyBorder="1" applyAlignment="1">
      <alignment horizontal="right" vertical="center"/>
    </xf>
    <xf numFmtId="164" fontId="18" fillId="0" borderId="2" xfId="2" applyNumberFormat="1" applyFont="1" applyFill="1" applyBorder="1" applyAlignment="1">
      <alignment horizontal="right" vertical="center"/>
    </xf>
    <xf numFmtId="164" fontId="18" fillId="0" borderId="2" xfId="2" applyNumberFormat="1" applyFont="1" applyBorder="1" applyAlignment="1">
      <alignment horizontal="right" vertical="center"/>
    </xf>
    <xf numFmtId="0" fontId="19" fillId="2" borderId="2" xfId="0" applyFont="1" applyFill="1" applyBorder="1" applyAlignment="1">
      <alignment horizontal="right" vertical="center"/>
    </xf>
    <xf numFmtId="0" fontId="18" fillId="0" borderId="0" xfId="0" applyFont="1" applyFill="1" applyBorder="1" applyAlignment="1">
      <alignment vertical="top" wrapText="1"/>
    </xf>
    <xf numFmtId="0" fontId="36" fillId="0" borderId="0" xfId="0" applyFont="1" applyFill="1" applyBorder="1" applyAlignment="1">
      <alignment vertical="top" wrapText="1"/>
    </xf>
    <xf numFmtId="0" fontId="18" fillId="0" borderId="0" xfId="0" applyFont="1" applyBorder="1" applyAlignment="1">
      <alignment horizontal="left" vertical="top" wrapText="1"/>
    </xf>
    <xf numFmtId="0" fontId="7" fillId="0" borderId="9" xfId="0" applyFont="1" applyBorder="1" applyAlignment="1">
      <alignment horizontal="center" vertical="center"/>
    </xf>
    <xf numFmtId="0" fontId="18" fillId="0" borderId="21" xfId="0" applyFont="1" applyBorder="1" applyAlignment="1">
      <alignment wrapText="1"/>
    </xf>
    <xf numFmtId="0" fontId="18" fillId="0" borderId="2" xfId="0" applyFont="1" applyFill="1" applyBorder="1" applyAlignment="1">
      <alignment horizontal="left" vertical="top" wrapText="1"/>
    </xf>
    <xf numFmtId="0" fontId="18" fillId="0" borderId="2" xfId="0" applyFont="1" applyFill="1" applyBorder="1" applyAlignment="1">
      <alignment horizontal="left" vertical="center" wrapText="1"/>
    </xf>
    <xf numFmtId="0" fontId="35" fillId="0" borderId="0" xfId="0" applyFont="1" applyBorder="1" applyAlignment="1">
      <alignment horizontal="left" vertical="center" indent="9"/>
    </xf>
    <xf numFmtId="0" fontId="15" fillId="0" borderId="19" xfId="0" applyFont="1" applyBorder="1" applyAlignment="1">
      <alignment horizontal="center" vertical="center"/>
    </xf>
    <xf numFmtId="165" fontId="18" fillId="0" borderId="2" xfId="2" applyNumberFormat="1" applyFont="1" applyFill="1" applyBorder="1" applyAlignment="1">
      <alignment horizontal="left" vertical="center" wrapText="1"/>
    </xf>
    <xf numFmtId="0" fontId="18" fillId="0" borderId="3" xfId="0" applyFont="1" applyFill="1" applyBorder="1" applyAlignment="1">
      <alignment horizontal="right" vertical="center" wrapText="1"/>
    </xf>
    <xf numFmtId="0" fontId="18"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6" xfId="0" applyFont="1" applyBorder="1" applyAlignment="1">
      <alignment horizontal="left" vertical="top" wrapText="1"/>
    </xf>
    <xf numFmtId="0" fontId="18" fillId="0" borderId="1" xfId="0" applyFont="1" applyBorder="1" applyAlignment="1">
      <alignment horizontal="left" vertical="top" wrapText="1"/>
    </xf>
    <xf numFmtId="0" fontId="18" fillId="0" borderId="7" xfId="0" applyFont="1" applyBorder="1" applyAlignment="1">
      <alignment horizontal="left" vertical="top" wrapText="1"/>
    </xf>
    <xf numFmtId="0" fontId="18" fillId="0" borderId="7" xfId="0" applyFont="1" applyBorder="1" applyAlignment="1">
      <alignment horizontal="left" vertical="center" wrapText="1"/>
    </xf>
    <xf numFmtId="0" fontId="18" fillId="0" borderId="0" xfId="0" applyFont="1" applyBorder="1" applyAlignment="1">
      <alignment horizontal="left" vertical="top"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1" xfId="0" applyFont="1" applyBorder="1" applyAlignment="1">
      <alignment horizontal="left" vertical="center" wrapText="1"/>
    </xf>
    <xf numFmtId="0" fontId="21" fillId="13" borderId="12" xfId="0" applyFont="1" applyFill="1" applyBorder="1" applyAlignment="1">
      <alignment horizontal="center"/>
    </xf>
    <xf numFmtId="0" fontId="21" fillId="13" borderId="13" xfId="0" applyFont="1" applyFill="1" applyBorder="1" applyAlignment="1">
      <alignment horizontal="center"/>
    </xf>
    <xf numFmtId="0" fontId="42" fillId="14" borderId="4" xfId="0" applyFont="1" applyFill="1" applyBorder="1" applyAlignment="1">
      <alignment horizontal="center"/>
    </xf>
    <xf numFmtId="0" fontId="21" fillId="14" borderId="2" xfId="0" applyFont="1" applyFill="1" applyBorder="1" applyAlignment="1">
      <alignment horizontal="center" vertical="center"/>
    </xf>
    <xf numFmtId="0" fontId="21" fillId="14" borderId="5" xfId="0" applyFont="1" applyFill="1" applyBorder="1" applyAlignment="1">
      <alignment horizontal="center" vertical="center"/>
    </xf>
    <xf numFmtId="0" fontId="18" fillId="0" borderId="4" xfId="0" applyFont="1" applyFill="1" applyBorder="1" applyAlignment="1">
      <alignment vertical="center" wrapText="1"/>
    </xf>
    <xf numFmtId="0" fontId="18" fillId="12" borderId="2" xfId="0" applyFont="1" applyFill="1" applyBorder="1" applyAlignment="1">
      <alignment horizontal="left" vertical="top" wrapText="1"/>
    </xf>
    <xf numFmtId="0" fontId="28" fillId="0" borderId="24" xfId="1" applyFont="1" applyBorder="1" applyAlignment="1">
      <alignment horizontal="left"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4" xfId="0" applyFont="1" applyBorder="1" applyAlignment="1">
      <alignment horizontal="left" vertical="center"/>
    </xf>
    <xf numFmtId="0" fontId="18" fillId="0" borderId="1" xfId="0" applyFont="1" applyBorder="1" applyAlignment="1">
      <alignment horizontal="left" vertical="center" wrapText="1"/>
    </xf>
    <xf numFmtId="0" fontId="18" fillId="0" borderId="3" xfId="0" applyFont="1" applyFill="1" applyBorder="1" applyAlignment="1">
      <alignment horizontal="right" vertical="center" wrapText="1"/>
    </xf>
    <xf numFmtId="0" fontId="18" fillId="0" borderId="0" xfId="0" applyFont="1" applyFill="1" applyBorder="1" applyAlignment="1">
      <alignment horizontal="left" vertical="top" wrapText="1"/>
    </xf>
    <xf numFmtId="3" fontId="18" fillId="2" borderId="6" xfId="0" applyNumberFormat="1" applyFont="1" applyFill="1" applyBorder="1" applyAlignment="1">
      <alignment horizontal="right"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4" xfId="0" applyFont="1" applyFill="1" applyBorder="1" applyAlignment="1">
      <alignment horizontal="left" vertical="top"/>
    </xf>
    <xf numFmtId="0" fontId="18" fillId="0" borderId="2" xfId="0" applyFont="1" applyFill="1" applyBorder="1" applyAlignment="1">
      <alignment horizontal="left" vertical="top"/>
    </xf>
    <xf numFmtId="0" fontId="24" fillId="0" borderId="4" xfId="1" applyFont="1" applyFill="1" applyBorder="1" applyAlignment="1">
      <alignment horizontal="left" vertical="top"/>
    </xf>
    <xf numFmtId="0" fontId="18" fillId="0" borderId="0" xfId="0" applyFont="1" applyBorder="1" applyAlignment="1">
      <alignment horizontal="left" vertical="top" wrapText="1"/>
    </xf>
    <xf numFmtId="0" fontId="24" fillId="0" borderId="6" xfId="1" applyFont="1" applyFill="1" applyBorder="1" applyAlignment="1">
      <alignment horizontal="left" vertical="top"/>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3" fillId="0" borderId="0" xfId="0" applyFont="1" applyAlignment="1">
      <alignment horizontal="left" indent="1"/>
    </xf>
    <xf numFmtId="0" fontId="3" fillId="0" borderId="2" xfId="0" applyFont="1" applyBorder="1" applyAlignment="1">
      <alignment horizontal="left"/>
    </xf>
    <xf numFmtId="0" fontId="21" fillId="3" borderId="0" xfId="0" applyFont="1" applyFill="1" applyBorder="1" applyAlignment="1">
      <alignment horizontal="center" vertical="center"/>
    </xf>
    <xf numFmtId="0" fontId="21" fillId="13" borderId="8" xfId="0" applyFont="1" applyFill="1" applyBorder="1" applyAlignment="1">
      <alignment horizontal="center"/>
    </xf>
    <xf numFmtId="0" fontId="21" fillId="13" borderId="0" xfId="0" applyFont="1" applyFill="1" applyBorder="1" applyAlignment="1">
      <alignment horizontal="center"/>
    </xf>
    <xf numFmtId="0" fontId="44" fillId="0" borderId="0" xfId="6" applyFont="1"/>
    <xf numFmtId="0" fontId="45" fillId="0" borderId="0" xfId="6" applyFont="1"/>
    <xf numFmtId="0" fontId="46" fillId="0" borderId="0" xfId="6" applyFont="1"/>
    <xf numFmtId="0" fontId="12" fillId="12" borderId="0" xfId="6" applyFill="1" applyAlignment="1">
      <alignment vertical="center" wrapText="1"/>
    </xf>
    <xf numFmtId="0" fontId="48" fillId="12" borderId="0" xfId="6" applyFont="1" applyFill="1" applyAlignment="1">
      <alignment vertical="center" wrapText="1"/>
    </xf>
    <xf numFmtId="164" fontId="0" fillId="12" borderId="0" xfId="7" applyNumberFormat="1" applyFont="1" applyFill="1" applyAlignment="1">
      <alignment vertical="center" wrapText="1"/>
    </xf>
    <xf numFmtId="0" fontId="44" fillId="12" borderId="0" xfId="6" applyFont="1" applyFill="1" applyAlignment="1">
      <alignment horizontal="center" vertical="center" wrapText="1"/>
    </xf>
    <xf numFmtId="0" fontId="44" fillId="12" borderId="0" xfId="6" applyFont="1" applyFill="1" applyAlignment="1">
      <alignment vertical="center" wrapText="1"/>
    </xf>
    <xf numFmtId="0" fontId="12" fillId="0" borderId="0" xfId="6" applyAlignment="1">
      <alignment vertical="center" wrapText="1"/>
    </xf>
    <xf numFmtId="0" fontId="44" fillId="0" borderId="0" xfId="6" applyFont="1" applyAlignment="1">
      <alignment vertical="center" wrapText="1"/>
    </xf>
    <xf numFmtId="0" fontId="47" fillId="0" borderId="0" xfId="6" applyFont="1" applyAlignment="1">
      <alignment horizontal="left"/>
    </xf>
    <xf numFmtId="0" fontId="3" fillId="12" borderId="0" xfId="8" applyFill="1" applyAlignment="1">
      <alignment vertical="center"/>
    </xf>
    <xf numFmtId="0" fontId="48" fillId="12" borderId="0" xfId="8" applyFont="1" applyFill="1" applyAlignment="1">
      <alignment vertical="center"/>
    </xf>
    <xf numFmtId="164" fontId="0" fillId="12" borderId="0" xfId="9" applyNumberFormat="1" applyFont="1" applyFill="1" applyAlignment="1">
      <alignment vertical="center"/>
    </xf>
    <xf numFmtId="0" fontId="3" fillId="12" borderId="0" xfId="8" applyFill="1" applyAlignment="1">
      <alignment horizontal="left" vertical="center"/>
    </xf>
    <xf numFmtId="0" fontId="44" fillId="12" borderId="0" xfId="8" applyFont="1" applyFill="1" applyAlignment="1">
      <alignment vertical="center"/>
    </xf>
    <xf numFmtId="164" fontId="44" fillId="12" borderId="0" xfId="9" applyNumberFormat="1" applyFont="1" applyFill="1" applyAlignment="1">
      <alignment vertical="center"/>
    </xf>
    <xf numFmtId="0" fontId="44" fillId="12" borderId="0" xfId="8" applyFont="1" applyFill="1" applyAlignment="1">
      <alignment horizontal="left" vertical="center"/>
    </xf>
    <xf numFmtId="0" fontId="46" fillId="12" borderId="0" xfId="8" applyFont="1" applyFill="1" applyAlignment="1">
      <alignment vertical="center"/>
    </xf>
    <xf numFmtId="0" fontId="47" fillId="12" borderId="0" xfId="8" applyFont="1" applyFill="1" applyAlignment="1">
      <alignment horizontal="left"/>
    </xf>
    <xf numFmtId="43" fontId="0" fillId="12" borderId="0" xfId="7" applyFont="1" applyFill="1" applyAlignment="1">
      <alignment vertical="center" wrapText="1"/>
    </xf>
    <xf numFmtId="0" fontId="12" fillId="12" borderId="0" xfId="6" applyFill="1" applyAlignment="1">
      <alignment horizontal="center" vertical="center" wrapText="1"/>
    </xf>
    <xf numFmtId="0" fontId="47" fillId="12" borderId="0" xfId="6" applyFont="1" applyFill="1" applyAlignment="1">
      <alignment horizontal="left"/>
    </xf>
    <xf numFmtId="0" fontId="12" fillId="12" borderId="0" xfId="6" applyFill="1" applyAlignment="1">
      <alignment horizontal="right" vertical="center" wrapText="1"/>
    </xf>
    <xf numFmtId="0" fontId="12" fillId="0" borderId="0" xfId="6"/>
    <xf numFmtId="43" fontId="0" fillId="0" borderId="0" xfId="7" applyFont="1"/>
    <xf numFmtId="164" fontId="0" fillId="0" borderId="0" xfId="7" applyNumberFormat="1" applyFont="1"/>
    <xf numFmtId="0" fontId="46" fillId="12" borderId="0" xfId="6" applyFont="1" applyFill="1" applyAlignment="1">
      <alignment horizontal="center" vertical="center" wrapText="1"/>
    </xf>
    <xf numFmtId="1" fontId="0" fillId="0" borderId="0" xfId="7" applyNumberFormat="1" applyFont="1" applyAlignment="1"/>
    <xf numFmtId="0" fontId="27" fillId="0" borderId="0" xfId="6" applyFont="1"/>
    <xf numFmtId="0" fontId="52" fillId="0" borderId="0" xfId="6" applyFont="1"/>
    <xf numFmtId="164" fontId="23" fillId="12" borderId="3" xfId="9" applyNumberFormat="1" applyFont="1" applyFill="1" applyBorder="1" applyAlignment="1">
      <alignment horizontal="center" vertical="center" wrapText="1"/>
    </xf>
    <xf numFmtId="0" fontId="23" fillId="12" borderId="3" xfId="8" applyFont="1" applyFill="1" applyBorder="1" applyAlignment="1">
      <alignment horizontal="center" vertical="center" wrapText="1"/>
    </xf>
    <xf numFmtId="0" fontId="23" fillId="12" borderId="3" xfId="8" applyFont="1" applyFill="1" applyBorder="1" applyAlignment="1">
      <alignment horizontal="center" vertical="center"/>
    </xf>
    <xf numFmtId="0" fontId="23" fillId="12" borderId="7" xfId="8" applyFont="1" applyFill="1" applyBorder="1" applyAlignment="1">
      <alignment horizontal="left" vertical="center"/>
    </xf>
    <xf numFmtId="164" fontId="23" fillId="12" borderId="3" xfId="8" applyNumberFormat="1" applyFont="1" applyFill="1" applyBorder="1" applyAlignment="1">
      <alignment horizontal="center" vertical="center" wrapText="1"/>
    </xf>
    <xf numFmtId="164" fontId="23" fillId="12" borderId="13" xfId="7" applyNumberFormat="1" applyFont="1" applyFill="1" applyBorder="1" applyAlignment="1">
      <alignment horizontal="right" vertical="center" wrapText="1"/>
    </xf>
    <xf numFmtId="0" fontId="23" fillId="12" borderId="13" xfId="6" applyFont="1" applyFill="1" applyBorder="1" applyAlignment="1">
      <alignment horizontal="right" vertical="center" wrapText="1"/>
    </xf>
    <xf numFmtId="164" fontId="23" fillId="12" borderId="9" xfId="7" applyNumberFormat="1" applyFont="1" applyFill="1" applyBorder="1" applyAlignment="1">
      <alignment horizontal="right" vertical="center" wrapText="1"/>
    </xf>
    <xf numFmtId="164" fontId="23" fillId="12" borderId="3" xfId="7" applyNumberFormat="1" applyFont="1" applyFill="1" applyBorder="1" applyAlignment="1">
      <alignment horizontal="right" vertical="center" wrapText="1"/>
    </xf>
    <xf numFmtId="0" fontId="23" fillId="12" borderId="9" xfId="6" applyFont="1" applyFill="1" applyBorder="1" applyAlignment="1">
      <alignment horizontal="right" vertical="center" wrapText="1"/>
    </xf>
    <xf numFmtId="0" fontId="23" fillId="12" borderId="3" xfId="6" applyFont="1" applyFill="1" applyBorder="1" applyAlignment="1">
      <alignment horizontal="right" vertical="center" wrapText="1"/>
    </xf>
    <xf numFmtId="0" fontId="53" fillId="12" borderId="3" xfId="6" applyFont="1" applyFill="1" applyBorder="1" applyAlignment="1">
      <alignment horizontal="center" vertical="center" wrapText="1"/>
    </xf>
    <xf numFmtId="0" fontId="54" fillId="12" borderId="3" xfId="6" applyFont="1" applyFill="1" applyBorder="1" applyAlignment="1">
      <alignment horizontal="left" vertical="center" wrapText="1"/>
    </xf>
    <xf numFmtId="0" fontId="23" fillId="12" borderId="3" xfId="6" applyFont="1" applyFill="1" applyBorder="1" applyAlignment="1">
      <alignment horizontal="center" vertical="center" wrapText="1"/>
    </xf>
    <xf numFmtId="0" fontId="23" fillId="12" borderId="3" xfId="6" applyFont="1" applyFill="1" applyBorder="1" applyAlignment="1">
      <alignment horizontal="left" vertical="center" wrapText="1" indent="1"/>
    </xf>
    <xf numFmtId="164" fontId="23" fillId="12" borderId="3" xfId="7" applyNumberFormat="1" applyFont="1" applyFill="1" applyBorder="1" applyAlignment="1">
      <alignment horizontal="left" vertical="center" wrapText="1" indent="1"/>
    </xf>
    <xf numFmtId="164" fontId="23" fillId="12" borderId="3" xfId="7" applyNumberFormat="1" applyFont="1" applyFill="1" applyBorder="1" applyAlignment="1">
      <alignment vertical="center" wrapText="1"/>
    </xf>
    <xf numFmtId="0" fontId="23" fillId="12" borderId="3" xfId="6" applyFont="1" applyFill="1" applyBorder="1" applyAlignment="1">
      <alignment vertical="center" wrapText="1"/>
    </xf>
    <xf numFmtId="164" fontId="23" fillId="12" borderId="3" xfId="6" applyNumberFormat="1" applyFont="1" applyFill="1" applyBorder="1" applyAlignment="1">
      <alignment vertical="center" wrapText="1"/>
    </xf>
    <xf numFmtId="0" fontId="41" fillId="12" borderId="3" xfId="6" applyFont="1" applyFill="1" applyBorder="1" applyAlignment="1">
      <alignment horizontal="left" vertical="center" wrapText="1" indent="3"/>
    </xf>
    <xf numFmtId="164" fontId="23" fillId="12" borderId="3" xfId="7" applyNumberFormat="1" applyFont="1" applyFill="1" applyBorder="1" applyAlignment="1">
      <alignment horizontal="left" vertical="center" wrapText="1" indent="3"/>
    </xf>
    <xf numFmtId="0" fontId="23" fillId="12" borderId="3" xfId="6" applyFont="1" applyFill="1" applyBorder="1" applyAlignment="1">
      <alignment horizontal="left" vertical="center" wrapText="1" indent="4"/>
    </xf>
    <xf numFmtId="164" fontId="23" fillId="12" borderId="3" xfId="7" applyNumberFormat="1" applyFont="1" applyFill="1" applyBorder="1" applyAlignment="1">
      <alignment horizontal="left" vertical="center" wrapText="1" indent="4"/>
    </xf>
    <xf numFmtId="0" fontId="23" fillId="12" borderId="3" xfId="6" applyFont="1" applyFill="1" applyBorder="1" applyAlignment="1">
      <alignment horizontal="left" vertical="center" wrapText="1" indent="5"/>
    </xf>
    <xf numFmtId="164" fontId="23" fillId="12" borderId="3" xfId="7" applyNumberFormat="1" applyFont="1" applyFill="1" applyBorder="1" applyAlignment="1">
      <alignment horizontal="left" vertical="center" wrapText="1" indent="5"/>
    </xf>
    <xf numFmtId="0" fontId="23" fillId="0" borderId="3" xfId="6" applyFont="1" applyBorder="1" applyAlignment="1">
      <alignment vertical="center" wrapText="1"/>
    </xf>
    <xf numFmtId="0" fontId="23" fillId="12" borderId="3" xfId="6" applyFont="1" applyFill="1" applyBorder="1" applyAlignment="1">
      <alignment horizontal="left" vertical="center" wrapText="1" indent="6"/>
    </xf>
    <xf numFmtId="0" fontId="23" fillId="0" borderId="3" xfId="6" applyFont="1" applyBorder="1" applyAlignment="1">
      <alignment horizontal="center" vertical="center" wrapText="1"/>
    </xf>
    <xf numFmtId="4" fontId="23" fillId="12" borderId="3" xfId="7" applyNumberFormat="1" applyFont="1" applyFill="1" applyBorder="1" applyAlignment="1">
      <alignment vertical="center" wrapText="1"/>
    </xf>
    <xf numFmtId="0" fontId="23" fillId="0" borderId="3" xfId="6" applyFont="1" applyBorder="1" applyAlignment="1">
      <alignment horizontal="left" vertical="center" wrapText="1" indent="5"/>
    </xf>
    <xf numFmtId="0" fontId="23" fillId="0" borderId="3" xfId="6" applyFont="1" applyBorder="1" applyAlignment="1">
      <alignment horizontal="left" vertical="center" wrapText="1" indent="4"/>
    </xf>
    <xf numFmtId="0" fontId="23" fillId="12" borderId="3" xfId="6" applyFont="1" applyFill="1" applyBorder="1" applyAlignment="1">
      <alignment horizontal="left" vertical="center" wrapText="1"/>
    </xf>
    <xf numFmtId="168" fontId="23" fillId="12" borderId="3" xfId="7" applyNumberFormat="1" applyFont="1" applyFill="1" applyBorder="1" applyAlignment="1">
      <alignment vertical="center" wrapText="1"/>
    </xf>
    <xf numFmtId="0" fontId="41" fillId="0" borderId="3" xfId="6" applyFont="1" applyBorder="1"/>
    <xf numFmtId="0" fontId="41" fillId="12" borderId="0" xfId="6" applyFont="1" applyFill="1"/>
    <xf numFmtId="0" fontId="23" fillId="0" borderId="0" xfId="6" applyFont="1"/>
    <xf numFmtId="0" fontId="55" fillId="0" borderId="3" xfId="6" applyFont="1" applyBorder="1" applyAlignment="1">
      <alignment vertical="top"/>
    </xf>
    <xf numFmtId="0" fontId="55" fillId="0" borderId="3" xfId="6" applyFont="1" applyBorder="1"/>
    <xf numFmtId="0" fontId="23" fillId="0" borderId="3" xfId="6" applyFont="1" applyBorder="1" applyAlignment="1">
      <alignment horizontal="right"/>
    </xf>
    <xf numFmtId="43" fontId="23" fillId="12" borderId="13" xfId="7" applyFont="1" applyFill="1" applyBorder="1" applyAlignment="1">
      <alignment horizontal="right" vertical="center" wrapText="1"/>
    </xf>
    <xf numFmtId="43" fontId="23" fillId="12" borderId="9" xfId="7" applyFont="1" applyFill="1" applyBorder="1" applyAlignment="1">
      <alignment horizontal="right" vertical="center" wrapText="1"/>
    </xf>
    <xf numFmtId="43" fontId="23" fillId="12" borderId="3" xfId="7" applyFont="1" applyFill="1" applyBorder="1" applyAlignment="1">
      <alignment horizontal="right" vertical="center" wrapText="1"/>
    </xf>
    <xf numFmtId="43" fontId="23" fillId="12" borderId="3" xfId="7" applyFont="1" applyFill="1" applyBorder="1" applyAlignment="1">
      <alignment horizontal="left" vertical="center" wrapText="1" indent="1"/>
    </xf>
    <xf numFmtId="168" fontId="23" fillId="12" borderId="3" xfId="7" applyNumberFormat="1" applyFont="1" applyFill="1" applyBorder="1" applyAlignment="1">
      <alignment horizontal="left" vertical="center" wrapText="1" indent="1"/>
    </xf>
    <xf numFmtId="43" fontId="23" fillId="12" borderId="3" xfId="7" applyFont="1" applyFill="1" applyBorder="1" applyAlignment="1">
      <alignment vertical="center" wrapText="1"/>
    </xf>
    <xf numFmtId="0" fontId="23" fillId="12" borderId="3" xfId="6" applyFont="1" applyFill="1" applyBorder="1" applyAlignment="1">
      <alignment horizontal="left" vertical="center" wrapText="1" indent="3"/>
    </xf>
    <xf numFmtId="43" fontId="23" fillId="0" borderId="3" xfId="7" applyFont="1" applyBorder="1" applyAlignment="1">
      <alignment vertical="center" wrapText="1"/>
    </xf>
    <xf numFmtId="0" fontId="23" fillId="0" borderId="3" xfId="6" applyFont="1" applyBorder="1" applyAlignment="1">
      <alignment horizontal="left" vertical="center" wrapText="1" indent="6"/>
    </xf>
    <xf numFmtId="0" fontId="23" fillId="12" borderId="9" xfId="6" applyFont="1" applyFill="1" applyBorder="1" applyAlignment="1">
      <alignment vertical="center" wrapText="1"/>
    </xf>
    <xf numFmtId="166" fontId="23" fillId="12" borderId="3" xfId="6" applyNumberFormat="1" applyFont="1" applyFill="1" applyBorder="1" applyAlignment="1">
      <alignment horizontal="right" vertical="center" wrapText="1" indent="1"/>
    </xf>
    <xf numFmtId="169" fontId="23" fillId="12" borderId="3" xfId="6" applyNumberFormat="1" applyFont="1" applyFill="1" applyBorder="1" applyAlignment="1">
      <alignment horizontal="right" vertical="center" wrapText="1" indent="1"/>
    </xf>
    <xf numFmtId="43" fontId="23" fillId="12" borderId="3" xfId="6" applyNumberFormat="1" applyFont="1" applyFill="1" applyBorder="1" applyAlignment="1">
      <alignment horizontal="right" vertical="center" wrapText="1" indent="1"/>
    </xf>
    <xf numFmtId="168" fontId="23" fillId="12" borderId="3" xfId="7" applyNumberFormat="1" applyFont="1" applyFill="1" applyBorder="1" applyAlignment="1">
      <alignment horizontal="right" vertical="center" wrapText="1" indent="1"/>
    </xf>
    <xf numFmtId="43" fontId="23" fillId="12" borderId="9" xfId="7" applyFont="1" applyFill="1" applyBorder="1" applyAlignment="1">
      <alignment vertical="center" wrapText="1"/>
    </xf>
    <xf numFmtId="164" fontId="23" fillId="12" borderId="9" xfId="9" applyNumberFormat="1" applyFont="1" applyFill="1" applyBorder="1" applyAlignment="1">
      <alignment horizontal="right" vertical="center" wrapText="1"/>
    </xf>
    <xf numFmtId="164" fontId="23" fillId="12" borderId="3" xfId="9" applyNumberFormat="1" applyFont="1" applyFill="1" applyBorder="1" applyAlignment="1">
      <alignment horizontal="right" vertical="center" wrapText="1"/>
    </xf>
    <xf numFmtId="0" fontId="23" fillId="12" borderId="3" xfId="8" applyFont="1" applyFill="1" applyBorder="1" applyAlignment="1">
      <alignment horizontal="right" vertical="center" wrapText="1"/>
    </xf>
    <xf numFmtId="43" fontId="23" fillId="12" borderId="13" xfId="7" applyFont="1" applyFill="1" applyBorder="1" applyAlignment="1">
      <alignment horizontal="right" vertical="top" wrapText="1"/>
    </xf>
    <xf numFmtId="0" fontId="23" fillId="12" borderId="13" xfId="6" applyFont="1" applyFill="1" applyBorder="1" applyAlignment="1">
      <alignment horizontal="right" vertical="top" wrapText="1"/>
    </xf>
    <xf numFmtId="43" fontId="23" fillId="12" borderId="9" xfId="7" applyFont="1" applyFill="1" applyBorder="1" applyAlignment="1">
      <alignment horizontal="right" vertical="top" wrapText="1"/>
    </xf>
    <xf numFmtId="43" fontId="23" fillId="12" borderId="3" xfId="7" applyFont="1" applyFill="1" applyBorder="1" applyAlignment="1">
      <alignment horizontal="right" vertical="top" wrapText="1"/>
    </xf>
    <xf numFmtId="0" fontId="23" fillId="12" borderId="9" xfId="6" applyFont="1" applyFill="1" applyBorder="1" applyAlignment="1">
      <alignment horizontal="right" vertical="top" wrapText="1"/>
    </xf>
    <xf numFmtId="0" fontId="23" fillId="12" borderId="3" xfId="6" applyFont="1" applyFill="1" applyBorder="1" applyAlignment="1">
      <alignment horizontal="right" vertical="top" wrapText="1"/>
    </xf>
    <xf numFmtId="166" fontId="23" fillId="12" borderId="3" xfId="6" applyNumberFormat="1" applyFont="1" applyFill="1" applyBorder="1" applyAlignment="1">
      <alignment vertical="center" wrapText="1"/>
    </xf>
    <xf numFmtId="166" fontId="23" fillId="12" borderId="3" xfId="6" applyNumberFormat="1" applyFont="1" applyFill="1" applyBorder="1" applyAlignment="1">
      <alignment horizontal="right" vertical="center" wrapText="1"/>
    </xf>
    <xf numFmtId="0" fontId="18" fillId="0" borderId="4" xfId="6" applyFont="1" applyBorder="1"/>
    <xf numFmtId="0" fontId="18" fillId="0" borderId="3" xfId="6" applyFont="1" applyBorder="1" applyAlignment="1">
      <alignment horizontal="center" vertical="center"/>
    </xf>
    <xf numFmtId="0" fontId="18" fillId="0" borderId="3" xfId="6" applyFont="1" applyBorder="1" applyAlignment="1">
      <alignment horizontal="left" wrapText="1" indent="1"/>
    </xf>
    <xf numFmtId="0" fontId="18" fillId="0" borderId="3" xfId="6" applyFont="1" applyBorder="1" applyAlignment="1">
      <alignment horizontal="right" indent="1"/>
    </xf>
    <xf numFmtId="0" fontId="18" fillId="0" borderId="9" xfId="6" applyFont="1" applyBorder="1" applyAlignment="1">
      <alignment vertical="top" wrapText="1"/>
    </xf>
    <xf numFmtId="0" fontId="18" fillId="0" borderId="4" xfId="6" applyFont="1" applyBorder="1" applyAlignment="1">
      <alignment horizontal="right" vertical="center" indent="2"/>
    </xf>
    <xf numFmtId="0" fontId="18" fillId="0" borderId="5" xfId="6" applyFont="1" applyBorder="1" applyAlignment="1">
      <alignment horizontal="right" vertical="center" indent="2"/>
    </xf>
    <xf numFmtId="0" fontId="18" fillId="0" borderId="3" xfId="6" applyFont="1" applyBorder="1" applyAlignment="1">
      <alignment vertical="top" wrapText="1"/>
    </xf>
    <xf numFmtId="0" fontId="19" fillId="0" borderId="3" xfId="6" applyFont="1" applyBorder="1" applyAlignment="1">
      <alignment vertical="top" wrapText="1"/>
    </xf>
    <xf numFmtId="164" fontId="18" fillId="0" borderId="4" xfId="7" applyNumberFormat="1" applyFont="1" applyBorder="1" applyAlignment="1">
      <alignment horizontal="right" vertical="center" indent="2"/>
    </xf>
    <xf numFmtId="43" fontId="18" fillId="0" borderId="5" xfId="7" applyFont="1" applyBorder="1" applyAlignment="1">
      <alignment horizontal="right" vertical="center" indent="2"/>
    </xf>
    <xf numFmtId="0" fontId="18" fillId="0" borderId="9" xfId="6" applyFont="1" applyBorder="1" applyAlignment="1">
      <alignment horizontal="center" vertical="center"/>
    </xf>
    <xf numFmtId="0" fontId="19" fillId="0" borderId="3" xfId="6" applyFont="1" applyBorder="1" applyAlignment="1">
      <alignment vertical="center"/>
    </xf>
    <xf numFmtId="0" fontId="18" fillId="0" borderId="6" xfId="6" applyFont="1" applyBorder="1" applyAlignment="1">
      <alignment horizontal="right" vertical="center" indent="2"/>
    </xf>
    <xf numFmtId="0" fontId="18" fillId="0" borderId="7" xfId="6" applyFont="1" applyBorder="1" applyAlignment="1">
      <alignment horizontal="right" vertical="center" indent="2"/>
    </xf>
    <xf numFmtId="0" fontId="18" fillId="0" borderId="4" xfId="6" applyFont="1" applyBorder="1" applyAlignment="1">
      <alignment horizontal="right" indent="1"/>
    </xf>
    <xf numFmtId="0" fontId="18" fillId="0" borderId="5" xfId="6" applyFont="1" applyBorder="1" applyAlignment="1">
      <alignment horizontal="right" indent="1"/>
    </xf>
    <xf numFmtId="0" fontId="19" fillId="0" borderId="3" xfId="6" applyFont="1" applyBorder="1" applyAlignment="1">
      <alignment vertical="center" wrapText="1"/>
    </xf>
    <xf numFmtId="0" fontId="18" fillId="0" borderId="9" xfId="6" applyFont="1" applyBorder="1" applyAlignment="1">
      <alignment wrapText="1"/>
    </xf>
    <xf numFmtId="0" fontId="18" fillId="0" borderId="3" xfId="6" applyFont="1" applyBorder="1" applyAlignment="1">
      <alignment wrapText="1"/>
    </xf>
    <xf numFmtId="0" fontId="19" fillId="0" borderId="3" xfId="6" applyFont="1" applyBorder="1" applyAlignment="1">
      <alignment wrapText="1"/>
    </xf>
    <xf numFmtId="0" fontId="18" fillId="0" borderId="2" xfId="6" applyFont="1" applyBorder="1" applyAlignment="1">
      <alignment horizontal="right" vertical="center" indent="1"/>
    </xf>
    <xf numFmtId="0" fontId="18" fillId="0" borderId="5" xfId="6" applyFont="1" applyBorder="1" applyAlignment="1">
      <alignment horizontal="right" vertical="center" indent="1"/>
    </xf>
    <xf numFmtId="0" fontId="41" fillId="16" borderId="3" xfId="6" applyFont="1" applyFill="1" applyBorder="1" applyAlignment="1">
      <alignment horizontal="left" vertical="top" wrapText="1"/>
    </xf>
    <xf numFmtId="0" fontId="41" fillId="16" borderId="3" xfId="6" applyFont="1" applyFill="1" applyBorder="1" applyAlignment="1">
      <alignment horizontal="left" vertical="top"/>
    </xf>
    <xf numFmtId="0" fontId="23" fillId="16" borderId="3" xfId="6" applyFont="1" applyFill="1" applyBorder="1" applyAlignment="1">
      <alignment vertical="top" wrapText="1"/>
    </xf>
    <xf numFmtId="0" fontId="41" fillId="16" borderId="3" xfId="6" applyFont="1" applyFill="1" applyBorder="1" applyAlignment="1">
      <alignment vertical="top" wrapText="1"/>
    </xf>
    <xf numFmtId="0" fontId="23" fillId="17" borderId="3" xfId="6" applyFont="1" applyFill="1" applyBorder="1" applyAlignment="1">
      <alignment horizontal="center" vertical="center" wrapText="1"/>
    </xf>
    <xf numFmtId="0" fontId="41" fillId="17" borderId="3" xfId="6" applyFont="1" applyFill="1" applyBorder="1" applyAlignment="1">
      <alignment vertical="center" wrapText="1"/>
    </xf>
    <xf numFmtId="164" fontId="23" fillId="17" borderId="3" xfId="7" applyNumberFormat="1" applyFont="1" applyFill="1" applyBorder="1" applyAlignment="1">
      <alignment vertical="center" wrapText="1"/>
    </xf>
    <xf numFmtId="0" fontId="23" fillId="17" borderId="3" xfId="6" applyFont="1" applyFill="1" applyBorder="1" applyAlignment="1">
      <alignment vertical="center" wrapText="1"/>
    </xf>
    <xf numFmtId="164" fontId="23" fillId="17" borderId="3" xfId="6" applyNumberFormat="1" applyFont="1" applyFill="1" applyBorder="1" applyAlignment="1">
      <alignment vertical="center" wrapText="1"/>
    </xf>
    <xf numFmtId="43" fontId="23" fillId="12" borderId="3" xfId="2" applyFont="1" applyFill="1" applyBorder="1" applyAlignment="1">
      <alignment horizontal="center" vertical="center" wrapText="1"/>
    </xf>
    <xf numFmtId="43" fontId="23" fillId="12" borderId="3" xfId="2" applyFont="1" applyFill="1" applyBorder="1" applyAlignment="1">
      <alignment horizontal="center" vertical="center"/>
    </xf>
    <xf numFmtId="43" fontId="23" fillId="16" borderId="10" xfId="7" applyFont="1" applyFill="1" applyBorder="1" applyAlignment="1">
      <alignment horizontal="right" vertical="center" wrapText="1"/>
    </xf>
    <xf numFmtId="43" fontId="23" fillId="17" borderId="3" xfId="7" applyFont="1" applyFill="1" applyBorder="1" applyAlignment="1">
      <alignment horizontal="left" vertical="center" wrapText="1" indent="1"/>
    </xf>
    <xf numFmtId="168" fontId="23" fillId="17" borderId="3" xfId="7" applyNumberFormat="1" applyFont="1" applyFill="1" applyBorder="1" applyAlignment="1">
      <alignment horizontal="left" vertical="center" wrapText="1" indent="1"/>
    </xf>
    <xf numFmtId="0" fontId="23" fillId="17" borderId="3" xfId="6" applyFont="1" applyFill="1" applyBorder="1" applyAlignment="1">
      <alignment horizontal="left" vertical="center" wrapText="1" indent="1"/>
    </xf>
    <xf numFmtId="43" fontId="23" fillId="16" borderId="0" xfId="7" applyFont="1" applyFill="1" applyAlignment="1">
      <alignment horizontal="right" vertical="center" wrapText="1"/>
    </xf>
    <xf numFmtId="43" fontId="23" fillId="17" borderId="3" xfId="7" applyFont="1" applyFill="1" applyBorder="1" applyAlignment="1">
      <alignment horizontal="right" vertical="center" wrapText="1" indent="1"/>
    </xf>
    <xf numFmtId="168" fontId="23" fillId="17" borderId="3" xfId="7" applyNumberFormat="1" applyFont="1" applyFill="1" applyBorder="1" applyAlignment="1">
      <alignment horizontal="right" vertical="center" wrapText="1" indent="1"/>
    </xf>
    <xf numFmtId="43" fontId="23" fillId="16" borderId="7" xfId="7" applyFont="1" applyFill="1" applyBorder="1" applyAlignment="1">
      <alignment horizontal="right" vertical="center" wrapText="1"/>
    </xf>
    <xf numFmtId="43" fontId="23" fillId="17" borderId="9" xfId="7" applyFont="1" applyFill="1" applyBorder="1" applyAlignment="1">
      <alignment vertical="center" wrapText="1"/>
    </xf>
    <xf numFmtId="0" fontId="23" fillId="17" borderId="9" xfId="6" applyFont="1" applyFill="1" applyBorder="1" applyAlignment="1">
      <alignment vertical="center" wrapText="1"/>
    </xf>
    <xf numFmtId="0" fontId="41" fillId="16" borderId="2" xfId="6" applyFont="1" applyFill="1" applyBorder="1" applyAlignment="1">
      <alignment vertical="center" wrapText="1"/>
    </xf>
    <xf numFmtId="164" fontId="23" fillId="18" borderId="3" xfId="7" applyNumberFormat="1" applyFont="1" applyFill="1" applyBorder="1" applyAlignment="1">
      <alignment horizontal="left" vertical="center" wrapText="1"/>
    </xf>
    <xf numFmtId="164" fontId="23" fillId="18" borderId="3" xfId="7" applyNumberFormat="1" applyFont="1" applyFill="1" applyBorder="1" applyAlignment="1">
      <alignment vertical="center" wrapText="1"/>
    </xf>
    <xf numFmtId="0" fontId="23" fillId="18" borderId="3" xfId="6" applyFont="1" applyFill="1" applyBorder="1" applyAlignment="1">
      <alignment vertical="center" wrapText="1"/>
    </xf>
    <xf numFmtId="0" fontId="23" fillId="18" borderId="3" xfId="6" applyFont="1" applyFill="1" applyBorder="1"/>
    <xf numFmtId="164" fontId="23" fillId="18" borderId="9" xfId="7" applyNumberFormat="1" applyFont="1" applyFill="1" applyBorder="1" applyAlignment="1">
      <alignment vertical="center" wrapText="1"/>
    </xf>
    <xf numFmtId="0" fontId="23" fillId="18" borderId="9" xfId="6" applyFont="1" applyFill="1" applyBorder="1" applyAlignment="1">
      <alignment vertical="center" wrapText="1"/>
    </xf>
    <xf numFmtId="43" fontId="23" fillId="18" borderId="3" xfId="2" applyFont="1" applyFill="1" applyBorder="1" applyAlignment="1">
      <alignment horizontal="center" vertical="center" wrapText="1"/>
    </xf>
    <xf numFmtId="43" fontId="23" fillId="18" borderId="3" xfId="2" applyFont="1" applyFill="1" applyBorder="1" applyAlignment="1">
      <alignment horizontal="center" vertical="center"/>
    </xf>
    <xf numFmtId="164" fontId="23" fillId="18" borderId="3" xfId="9" applyNumberFormat="1" applyFont="1" applyFill="1" applyBorder="1" applyAlignment="1">
      <alignment horizontal="center" vertical="center" wrapText="1"/>
    </xf>
    <xf numFmtId="164" fontId="23" fillId="18" borderId="3" xfId="9" applyNumberFormat="1" applyFont="1" applyFill="1" applyBorder="1" applyAlignment="1">
      <alignment horizontal="center" vertical="center"/>
    </xf>
    <xf numFmtId="43" fontId="23" fillId="18" borderId="3" xfId="7" applyFont="1" applyFill="1" applyBorder="1" applyAlignment="1">
      <alignment horizontal="left" vertical="center" wrapText="1"/>
    </xf>
    <xf numFmtId="43" fontId="23" fillId="18" borderId="9" xfId="7" applyFont="1" applyFill="1" applyBorder="1" applyAlignment="1">
      <alignment vertical="center" wrapText="1"/>
    </xf>
    <xf numFmtId="43" fontId="23" fillId="18" borderId="3" xfId="7" applyFont="1" applyFill="1" applyBorder="1" applyAlignment="1">
      <alignment vertical="center" wrapText="1"/>
    </xf>
    <xf numFmtId="0" fontId="23" fillId="18" borderId="3" xfId="6" applyFont="1" applyFill="1" applyBorder="1" applyAlignment="1">
      <alignment horizontal="left" vertical="center" wrapText="1"/>
    </xf>
    <xf numFmtId="0" fontId="23" fillId="18" borderId="3" xfId="6" applyFont="1" applyFill="1" applyBorder="1" applyAlignment="1">
      <alignment horizontal="left" vertical="center" wrapText="1" indent="3"/>
    </xf>
    <xf numFmtId="0" fontId="23" fillId="18" borderId="3" xfId="6" applyFont="1" applyFill="1" applyBorder="1" applyAlignment="1">
      <alignment horizontal="left" vertical="center" wrapText="1" indent="5"/>
    </xf>
    <xf numFmtId="0" fontId="23" fillId="18" borderId="3" xfId="6" applyFont="1" applyFill="1" applyBorder="1" applyAlignment="1">
      <alignment horizontal="left" vertical="center" wrapText="1" indent="6"/>
    </xf>
    <xf numFmtId="43" fontId="23" fillId="18" borderId="3" xfId="7" applyFont="1" applyFill="1" applyBorder="1" applyAlignment="1">
      <alignment horizontal="left" vertical="center" wrapText="1" indent="1"/>
    </xf>
    <xf numFmtId="0" fontId="23" fillId="18" borderId="3" xfId="6" applyFont="1" applyFill="1" applyBorder="1" applyAlignment="1">
      <alignment horizontal="right" vertical="center" wrapText="1"/>
    </xf>
    <xf numFmtId="0" fontId="23" fillId="18" borderId="9" xfId="6" applyFont="1" applyFill="1" applyBorder="1" applyAlignment="1">
      <alignment horizontal="right" vertical="center" wrapText="1"/>
    </xf>
    <xf numFmtId="43" fontId="23" fillId="12" borderId="3" xfId="7" applyNumberFormat="1" applyFont="1" applyFill="1" applyBorder="1" applyAlignment="1">
      <alignment horizontal="left" vertical="center" wrapText="1" indent="1"/>
    </xf>
    <xf numFmtId="0" fontId="31" fillId="15" borderId="0" xfId="0" applyFont="1" applyFill="1" applyAlignment="1"/>
    <xf numFmtId="0" fontId="31" fillId="0" borderId="0" xfId="0" applyFont="1" applyFill="1" applyAlignment="1"/>
    <xf numFmtId="0" fontId="2" fillId="0" borderId="0" xfId="0" applyFont="1"/>
    <xf numFmtId="1" fontId="18" fillId="0" borderId="2" xfId="0" applyNumberFormat="1" applyFont="1" applyBorder="1"/>
    <xf numFmtId="0" fontId="2" fillId="0" borderId="24" xfId="0" applyFont="1" applyBorder="1" applyAlignment="1">
      <alignment vertical="center" wrapText="1"/>
    </xf>
    <xf numFmtId="0" fontId="2" fillId="0" borderId="24" xfId="0" applyFont="1" applyBorder="1" applyAlignment="1">
      <alignment horizontal="left" vertical="center" wrapText="1"/>
    </xf>
    <xf numFmtId="0" fontId="2" fillId="0" borderId="17" xfId="0" applyFont="1" applyBorder="1" applyAlignment="1">
      <alignment horizontal="left" vertical="center" wrapText="1"/>
    </xf>
    <xf numFmtId="0" fontId="15" fillId="0" borderId="0" xfId="0" applyFont="1" applyFill="1" applyAlignment="1">
      <alignment horizontal="left" vertical="top"/>
    </xf>
    <xf numFmtId="3" fontId="18" fillId="0" borderId="11" xfId="2" applyNumberFormat="1" applyFont="1" applyFill="1" applyBorder="1" applyAlignment="1">
      <alignment horizontal="right"/>
    </xf>
    <xf numFmtId="3" fontId="18" fillId="0" borderId="10" xfId="2" applyNumberFormat="1" applyFont="1" applyFill="1" applyBorder="1" applyAlignment="1">
      <alignment horizontal="right" vertical="top"/>
    </xf>
    <xf numFmtId="3" fontId="18" fillId="0" borderId="9" xfId="2" applyNumberFormat="1" applyFont="1" applyFill="1" applyBorder="1" applyAlignment="1">
      <alignment horizontal="right"/>
    </xf>
    <xf numFmtId="0" fontId="7" fillId="0" borderId="11" xfId="0" applyFont="1" applyFill="1" applyBorder="1" applyAlignment="1">
      <alignment horizontal="center" vertical="center"/>
    </xf>
    <xf numFmtId="0" fontId="19" fillId="0" borderId="9"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quotePrefix="1" applyFont="1"/>
    <xf numFmtId="0" fontId="18" fillId="0" borderId="0" xfId="0" applyFont="1" applyFill="1" applyAlignment="1">
      <alignment vertical="center"/>
    </xf>
    <xf numFmtId="0" fontId="18" fillId="0" borderId="0" xfId="0" applyFont="1" applyAlignment="1">
      <alignment vertical="center"/>
    </xf>
    <xf numFmtId="0" fontId="18" fillId="0" borderId="1" xfId="0" applyFont="1" applyFill="1" applyBorder="1" applyAlignment="1">
      <alignment horizontal="left" indent="1"/>
    </xf>
    <xf numFmtId="0" fontId="2" fillId="0" borderId="2" xfId="0" applyFont="1" applyBorder="1" applyAlignment="1">
      <alignment horizontal="left"/>
    </xf>
    <xf numFmtId="0" fontId="18" fillId="0" borderId="5" xfId="6" applyFont="1" applyBorder="1" applyAlignment="1">
      <alignment wrapText="1"/>
    </xf>
    <xf numFmtId="164" fontId="23" fillId="12" borderId="3" xfId="2" applyNumberFormat="1" applyFont="1" applyFill="1" applyBorder="1" applyAlignment="1">
      <alignment horizontal="center" vertical="center" wrapText="1"/>
    </xf>
    <xf numFmtId="168" fontId="23" fillId="12" borderId="3" xfId="7" applyNumberFormat="1" applyFont="1" applyFill="1" applyBorder="1" applyAlignment="1">
      <alignment horizontal="right" vertical="center" wrapText="1"/>
    </xf>
    <xf numFmtId="164" fontId="18" fillId="0" borderId="5" xfId="7" applyNumberFormat="1" applyFont="1" applyBorder="1" applyAlignment="1">
      <alignment horizontal="right" vertical="center" indent="2"/>
    </xf>
    <xf numFmtId="3" fontId="23" fillId="0" borderId="3" xfId="7" applyNumberFormat="1" applyFont="1" applyBorder="1"/>
    <xf numFmtId="3" fontId="23" fillId="0" borderId="3" xfId="2" applyNumberFormat="1" applyFont="1" applyBorder="1"/>
    <xf numFmtId="3" fontId="23" fillId="0" borderId="3" xfId="2" applyNumberFormat="1" applyFont="1" applyBorder="1" applyAlignment="1">
      <alignment horizontal="right"/>
    </xf>
    <xf numFmtId="3" fontId="41" fillId="0" borderId="3" xfId="7" applyNumberFormat="1" applyFont="1" applyBorder="1"/>
    <xf numFmtId="3" fontId="41" fillId="0" borderId="3" xfId="6" applyNumberFormat="1" applyFont="1" applyBorder="1"/>
    <xf numFmtId="0" fontId="15" fillId="0" borderId="0" xfId="0" applyFont="1" applyAlignment="1">
      <alignment horizontal="left" vertical="top" wrapText="1"/>
    </xf>
    <xf numFmtId="0" fontId="18" fillId="0" borderId="0" xfId="0" applyFont="1" applyAlignment="1">
      <alignment horizontal="left" vertical="top" wrapText="1"/>
    </xf>
    <xf numFmtId="0" fontId="15" fillId="0" borderId="26" xfId="0" applyFont="1" applyBorder="1" applyAlignment="1">
      <alignment horizontal="left" vertical="center" wrapText="1"/>
    </xf>
    <xf numFmtId="0" fontId="15" fillId="0" borderId="3" xfId="0" applyFont="1" applyBorder="1" applyAlignment="1">
      <alignment horizontal="left" vertical="center" wrapText="1"/>
    </xf>
    <xf numFmtId="0" fontId="15" fillId="0" borderId="28" xfId="0" applyFont="1" applyBorder="1" applyAlignment="1">
      <alignment horizontal="left" vertical="center" wrapText="1"/>
    </xf>
    <xf numFmtId="0" fontId="15" fillId="0" borderId="18" xfId="0" applyFont="1" applyBorder="1" applyAlignment="1">
      <alignment horizontal="left" vertical="center" wrapText="1"/>
    </xf>
    <xf numFmtId="0" fontId="15" fillId="0" borderId="25" xfId="0" applyFont="1" applyBorder="1" applyAlignment="1">
      <alignment horizontal="left" vertical="center" wrapText="1"/>
    </xf>
    <xf numFmtId="0" fontId="15" fillId="0" borderId="30" xfId="0" applyFont="1" applyBorder="1" applyAlignment="1">
      <alignment horizontal="left" vertical="center" wrapText="1"/>
    </xf>
    <xf numFmtId="0" fontId="15" fillId="0" borderId="37" xfId="0" applyFont="1" applyBorder="1" applyAlignment="1">
      <alignment horizontal="left" vertical="center" wrapText="1"/>
    </xf>
    <xf numFmtId="0" fontId="15" fillId="0" borderId="36" xfId="0" applyFont="1" applyBorder="1" applyAlignment="1">
      <alignment horizontal="left" vertical="center" wrapText="1"/>
    </xf>
    <xf numFmtId="0" fontId="26" fillId="3" borderId="34" xfId="0" applyFont="1" applyFill="1" applyBorder="1" applyAlignment="1">
      <alignment horizontal="center" vertical="center"/>
    </xf>
    <xf numFmtId="0" fontId="26" fillId="3" borderId="35" xfId="0" applyFont="1" applyFill="1" applyBorder="1" applyAlignment="1">
      <alignment horizontal="center" vertical="center"/>
    </xf>
    <xf numFmtId="9" fontId="18" fillId="0" borderId="3" xfId="0" applyNumberFormat="1" applyFont="1" applyFill="1" applyBorder="1" applyAlignment="1">
      <alignment horizontal="right" vertical="center" wrapText="1"/>
    </xf>
    <xf numFmtId="0" fontId="18" fillId="0" borderId="3" xfId="0" applyFont="1" applyFill="1" applyBorder="1" applyAlignment="1">
      <alignment horizontal="right" vertical="center" wrapText="1"/>
    </xf>
    <xf numFmtId="0" fontId="21" fillId="13" borderId="8" xfId="0" applyFont="1" applyFill="1" applyBorder="1" applyAlignment="1">
      <alignment horizontal="center" vertical="center"/>
    </xf>
    <xf numFmtId="0" fontId="21" fillId="13" borderId="0" xfId="0" applyFont="1" applyFill="1" applyBorder="1" applyAlignment="1">
      <alignment horizontal="center"/>
    </xf>
    <xf numFmtId="0" fontId="21" fillId="13" borderId="1" xfId="0" applyFont="1" applyFill="1" applyBorder="1" applyAlignment="1">
      <alignment horizontal="center" vertical="center"/>
    </xf>
    <xf numFmtId="9" fontId="18" fillId="12" borderId="4" xfId="3" applyFont="1" applyFill="1" applyBorder="1" applyAlignment="1">
      <alignment horizontal="right" vertical="center" wrapText="1"/>
    </xf>
    <xf numFmtId="9" fontId="18" fillId="12" borderId="5" xfId="3" applyFont="1" applyFill="1" applyBorder="1" applyAlignment="1">
      <alignment horizontal="right" vertical="center" wrapText="1"/>
    </xf>
    <xf numFmtId="0" fontId="21" fillId="3" borderId="8"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0" xfId="0" applyFont="1" applyFill="1" applyBorder="1" applyAlignment="1">
      <alignment horizontal="left" vertical="center" wrapText="1"/>
    </xf>
    <xf numFmtId="0" fontId="21" fillId="13" borderId="0" xfId="0" applyFont="1" applyFill="1" applyBorder="1" applyAlignment="1">
      <alignment horizontal="center" vertical="center"/>
    </xf>
    <xf numFmtId="0" fontId="21" fillId="13" borderId="14" xfId="0" applyFont="1" applyFill="1" applyBorder="1" applyAlignment="1">
      <alignment horizontal="center" vertical="center"/>
    </xf>
    <xf numFmtId="0" fontId="21" fillId="13" borderId="15" xfId="0" applyFont="1" applyFill="1" applyBorder="1" applyAlignment="1">
      <alignment horizontal="center" vertical="center"/>
    </xf>
    <xf numFmtId="3" fontId="18" fillId="0" borderId="3" xfId="2" applyNumberFormat="1" applyFont="1" applyFill="1" applyBorder="1" applyAlignment="1">
      <alignment horizontal="right" vertical="center" wrapText="1"/>
    </xf>
    <xf numFmtId="9" fontId="18" fillId="12" borderId="4" xfId="0" applyNumberFormat="1" applyFont="1" applyFill="1" applyBorder="1" applyAlignment="1">
      <alignment horizontal="right" vertical="center" wrapText="1"/>
    </xf>
    <xf numFmtId="0" fontId="18" fillId="12" borderId="5" xfId="0" applyFont="1" applyFill="1" applyBorder="1" applyAlignment="1">
      <alignment horizontal="right" vertical="center" wrapText="1"/>
    </xf>
    <xf numFmtId="9" fontId="18" fillId="12" borderId="3" xfId="0" applyNumberFormat="1" applyFont="1" applyFill="1" applyBorder="1" applyAlignment="1">
      <alignment horizontal="right" vertical="center" wrapText="1"/>
    </xf>
    <xf numFmtId="0" fontId="18" fillId="0" borderId="0" xfId="0" applyFont="1" applyFill="1" applyBorder="1" applyAlignment="1">
      <alignment horizontal="left" vertical="top" wrapText="1"/>
    </xf>
    <xf numFmtId="0" fontId="33" fillId="4" borderId="1" xfId="0" applyFont="1" applyFill="1" applyBorder="1" applyAlignment="1">
      <alignment horizontal="left"/>
    </xf>
    <xf numFmtId="3" fontId="18" fillId="2" borderId="12" xfId="0" applyNumberFormat="1" applyFont="1" applyFill="1" applyBorder="1" applyAlignment="1">
      <alignment horizontal="right" vertical="center"/>
    </xf>
    <xf numFmtId="3" fontId="18" fillId="2" borderId="13" xfId="0" applyNumberFormat="1" applyFont="1" applyFill="1" applyBorder="1" applyAlignment="1">
      <alignment horizontal="right" vertical="center"/>
    </xf>
    <xf numFmtId="3" fontId="18" fillId="2" borderId="6" xfId="0" applyNumberFormat="1" applyFont="1" applyFill="1" applyBorder="1" applyAlignment="1">
      <alignment horizontal="right" vertical="center"/>
    </xf>
    <xf numFmtId="0" fontId="24" fillId="0" borderId="13" xfId="1" applyFont="1" applyBorder="1" applyAlignment="1">
      <alignment horizontal="left" vertical="center"/>
    </xf>
    <xf numFmtId="0" fontId="24" fillId="0" borderId="0" xfId="1" applyFont="1" applyBorder="1" applyAlignment="1">
      <alignment horizontal="left" vertical="center"/>
    </xf>
    <xf numFmtId="0" fontId="18"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4" fillId="0" borderId="4" xfId="1" applyFont="1" applyFill="1" applyBorder="1" applyAlignment="1">
      <alignment horizontal="left" vertical="top" wrapText="1"/>
    </xf>
    <xf numFmtId="0" fontId="24" fillId="0" borderId="2" xfId="1"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2" xfId="0" applyFont="1" applyFill="1" applyBorder="1" applyAlignment="1">
      <alignment horizontal="left" vertical="top" wrapText="1"/>
    </xf>
    <xf numFmtId="0" fontId="34" fillId="0" borderId="5" xfId="0" applyFont="1" applyFill="1" applyBorder="1" applyAlignment="1">
      <alignment horizontal="left" vertical="top" wrapText="1"/>
    </xf>
    <xf numFmtId="3" fontId="18" fillId="2" borderId="10" xfId="0" applyNumberFormat="1" applyFont="1" applyFill="1" applyBorder="1" applyAlignment="1">
      <alignment horizontal="right" vertical="center"/>
    </xf>
    <xf numFmtId="3" fontId="18" fillId="2" borderId="11" xfId="0" applyNumberFormat="1" applyFont="1" applyFill="1" applyBorder="1" applyAlignment="1">
      <alignment horizontal="right" vertical="center"/>
    </xf>
    <xf numFmtId="3" fontId="18" fillId="2" borderId="9" xfId="0" applyNumberFormat="1" applyFont="1" applyFill="1" applyBorder="1" applyAlignment="1">
      <alignment horizontal="right" vertical="center"/>
    </xf>
    <xf numFmtId="0" fontId="18" fillId="0" borderId="4"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4" xfId="0" applyFont="1" applyFill="1" applyBorder="1" applyAlignment="1">
      <alignment horizontal="center" vertical="top"/>
    </xf>
    <xf numFmtId="0" fontId="18" fillId="0" borderId="2" xfId="0" applyFont="1" applyFill="1" applyBorder="1" applyAlignment="1">
      <alignment horizontal="center" vertical="top"/>
    </xf>
    <xf numFmtId="0" fontId="18" fillId="0" borderId="4" xfId="0" applyFont="1" applyFill="1" applyBorder="1" applyAlignment="1">
      <alignment horizontal="left" vertical="top"/>
    </xf>
    <xf numFmtId="0" fontId="18" fillId="0" borderId="2" xfId="0" applyFont="1" applyFill="1" applyBorder="1" applyAlignment="1">
      <alignment horizontal="left" vertical="top"/>
    </xf>
    <xf numFmtId="0" fontId="24" fillId="0" borderId="4" xfId="1" applyFont="1" applyBorder="1" applyAlignment="1">
      <alignment horizontal="left" vertical="top"/>
    </xf>
    <xf numFmtId="0" fontId="24" fillId="0" borderId="2" xfId="1" applyFont="1" applyBorder="1" applyAlignment="1">
      <alignment horizontal="left" vertical="top"/>
    </xf>
    <xf numFmtId="0" fontId="19" fillId="2" borderId="2" xfId="0" applyFont="1" applyFill="1" applyBorder="1" applyAlignment="1">
      <alignment horizontal="left"/>
    </xf>
    <xf numFmtId="0" fontId="19" fillId="2" borderId="8" xfId="0" applyFont="1" applyFill="1" applyBorder="1" applyAlignment="1">
      <alignment horizontal="left"/>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7" xfId="0" applyFont="1" applyBorder="1" applyAlignment="1">
      <alignment horizontal="left" vertical="center" wrapText="1"/>
    </xf>
    <xf numFmtId="164" fontId="18" fillId="0" borderId="10" xfId="2" applyNumberFormat="1" applyFont="1" applyBorder="1" applyAlignment="1">
      <alignment horizontal="center" vertical="center"/>
    </xf>
    <xf numFmtId="164" fontId="18" fillId="0" borderId="11" xfId="2" applyNumberFormat="1" applyFont="1" applyBorder="1" applyAlignment="1">
      <alignment horizontal="center" vertical="center"/>
    </xf>
    <xf numFmtId="164" fontId="18" fillId="0" borderId="9" xfId="2" applyNumberFormat="1" applyFont="1" applyBorder="1" applyAlignment="1">
      <alignment horizontal="center" vertical="center"/>
    </xf>
    <xf numFmtId="0" fontId="18" fillId="0" borderId="8" xfId="0" applyFont="1" applyBorder="1" applyAlignment="1">
      <alignment horizontal="left" vertical="top" wrapText="1"/>
    </xf>
    <xf numFmtId="0" fontId="18" fillId="0" borderId="14" xfId="0" applyFont="1" applyBorder="1" applyAlignment="1">
      <alignment horizontal="left" vertical="top" wrapText="1"/>
    </xf>
    <xf numFmtId="0" fontId="18" fillId="0" borderId="0" xfId="0" applyFont="1" applyBorder="1" applyAlignment="1">
      <alignment horizontal="left" vertical="top" wrapText="1"/>
    </xf>
    <xf numFmtId="0" fontId="18" fillId="0" borderId="1" xfId="0" applyFont="1" applyBorder="1" applyAlignment="1">
      <alignment horizontal="left" vertical="top" wrapText="1"/>
    </xf>
    <xf numFmtId="0" fontId="24" fillId="0" borderId="12" xfId="1" applyFont="1" applyBorder="1" applyAlignment="1">
      <alignment horizontal="left" vertical="top"/>
    </xf>
    <xf numFmtId="0" fontId="24" fillId="0" borderId="8" xfId="1" applyFont="1" applyBorder="1" applyAlignment="1">
      <alignment horizontal="left" vertical="top"/>
    </xf>
    <xf numFmtId="0" fontId="24" fillId="0" borderId="13" xfId="1" applyFont="1" applyBorder="1" applyAlignment="1">
      <alignment horizontal="left" vertical="top"/>
    </xf>
    <xf numFmtId="0" fontId="24" fillId="0" borderId="0" xfId="1" applyFont="1" applyBorder="1" applyAlignment="1">
      <alignment horizontal="left" vertical="top"/>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24" fillId="0" borderId="4" xfId="1" applyFont="1" applyFill="1" applyBorder="1" applyAlignment="1">
      <alignment horizontal="left" vertical="center"/>
    </xf>
    <xf numFmtId="0" fontId="24" fillId="0" borderId="2" xfId="1" applyFont="1" applyFill="1" applyBorder="1" applyAlignment="1">
      <alignment horizontal="left" vertical="center"/>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1" xfId="0" applyFont="1" applyBorder="1" applyAlignment="1">
      <alignment horizontal="left" vertical="center" wrapText="1"/>
    </xf>
    <xf numFmtId="0" fontId="19" fillId="6" borderId="2" xfId="0" applyFont="1" applyFill="1" applyBorder="1" applyAlignment="1">
      <alignment horizontal="left" vertical="center"/>
    </xf>
    <xf numFmtId="0" fontId="24" fillId="0" borderId="4" xfId="1" applyFont="1" applyBorder="1" applyAlignment="1">
      <alignment horizontal="left" vertical="center"/>
    </xf>
    <xf numFmtId="0" fontId="24" fillId="0" borderId="2" xfId="1" applyFont="1" applyBorder="1" applyAlignment="1">
      <alignment horizontal="left" vertical="center"/>
    </xf>
    <xf numFmtId="0" fontId="24" fillId="0" borderId="4" xfId="1" applyFont="1" applyBorder="1" applyAlignment="1">
      <alignment horizontal="left" vertical="center" wrapText="1"/>
    </xf>
    <xf numFmtId="0" fontId="24" fillId="0" borderId="2" xfId="1" applyFont="1" applyBorder="1" applyAlignment="1">
      <alignment horizontal="left"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24" fillId="0" borderId="12" xfId="1" applyFont="1" applyBorder="1" applyAlignment="1">
      <alignment horizontal="left" vertical="center"/>
    </xf>
    <xf numFmtId="0" fontId="24" fillId="0" borderId="8" xfId="1" applyFont="1" applyBorder="1" applyAlignment="1">
      <alignment horizontal="left" vertical="center"/>
    </xf>
    <xf numFmtId="0" fontId="24" fillId="0" borderId="6" xfId="1" applyFont="1" applyBorder="1" applyAlignment="1">
      <alignment horizontal="left" vertical="center" wrapText="1"/>
    </xf>
    <xf numFmtId="0" fontId="24" fillId="0" borderId="1" xfId="1"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14" xfId="0" applyFont="1" applyBorder="1" applyAlignment="1">
      <alignment horizontal="left" vertical="center"/>
    </xf>
    <xf numFmtId="0" fontId="18" fillId="0" borderId="7" xfId="0" applyFont="1" applyBorder="1" applyAlignment="1">
      <alignment horizontal="left" vertical="center"/>
    </xf>
    <xf numFmtId="0" fontId="24" fillId="0" borderId="12" xfId="1" applyFont="1" applyFill="1" applyBorder="1" applyAlignment="1">
      <alignment horizontal="left" vertical="center" wrapText="1"/>
    </xf>
    <xf numFmtId="0" fontId="24" fillId="0" borderId="8" xfId="1" applyFont="1" applyFill="1" applyBorder="1" applyAlignment="1">
      <alignment horizontal="left" vertical="center" wrapText="1"/>
    </xf>
    <xf numFmtId="0" fontId="19" fillId="6" borderId="1" xfId="0" applyFont="1" applyFill="1" applyBorder="1" applyAlignment="1">
      <alignment horizontal="left" vertical="center"/>
    </xf>
    <xf numFmtId="0" fontId="24" fillId="0" borderId="6" xfId="1" applyFont="1" applyBorder="1" applyAlignment="1">
      <alignment horizontal="left" vertical="center"/>
    </xf>
    <xf numFmtId="0" fontId="24" fillId="0" borderId="1" xfId="1" applyFont="1" applyBorder="1" applyAlignment="1">
      <alignment horizontal="left" vertical="center"/>
    </xf>
    <xf numFmtId="0" fontId="19" fillId="6" borderId="2" xfId="0" applyFont="1" applyFill="1" applyBorder="1" applyAlignment="1">
      <alignment horizontal="left"/>
    </xf>
    <xf numFmtId="0" fontId="24" fillId="0" borderId="13" xfId="1" applyFont="1" applyFill="1" applyBorder="1" applyAlignment="1">
      <alignment horizontal="left" vertical="center" wrapText="1"/>
    </xf>
    <xf numFmtId="0" fontId="24" fillId="0" borderId="0" xfId="1" applyFont="1" applyFill="1" applyBorder="1" applyAlignment="1">
      <alignment horizontal="left" vertical="center" wrapText="1"/>
    </xf>
    <xf numFmtId="0" fontId="24" fillId="0" borderId="4" xfId="1" applyFont="1" applyFill="1" applyBorder="1" applyAlignment="1">
      <alignment horizontal="left" vertical="center" wrapText="1"/>
    </xf>
    <xf numFmtId="0" fontId="24" fillId="0" borderId="2" xfId="1" applyFont="1" applyFill="1" applyBorder="1" applyAlignment="1">
      <alignment horizontal="left" vertical="center" wrapText="1"/>
    </xf>
    <xf numFmtId="0" fontId="24" fillId="0" borderId="6" xfId="1" applyFont="1" applyBorder="1" applyAlignment="1">
      <alignment horizontal="left" vertical="top" wrapText="1"/>
    </xf>
    <xf numFmtId="0" fontId="24" fillId="0" borderId="1" xfId="1" applyFont="1" applyBorder="1" applyAlignment="1">
      <alignment horizontal="left" vertical="top" wrapText="1"/>
    </xf>
    <xf numFmtId="0" fontId="24" fillId="0" borderId="13" xfId="1" applyFont="1" applyFill="1" applyBorder="1" applyAlignment="1">
      <alignment horizontal="left" vertical="center"/>
    </xf>
    <xf numFmtId="0" fontId="24" fillId="0" borderId="0" xfId="1" applyFont="1" applyFill="1" applyBorder="1" applyAlignment="1">
      <alignment horizontal="left" vertical="center"/>
    </xf>
    <xf numFmtId="0" fontId="18" fillId="0" borderId="13" xfId="0" applyFont="1" applyBorder="1" applyAlignment="1">
      <alignment horizontal="left" vertical="center" wrapText="1"/>
    </xf>
    <xf numFmtId="0" fontId="18" fillId="0" borderId="0" xfId="0" applyFont="1" applyBorder="1" applyAlignment="1">
      <alignment horizontal="left" vertical="center" wrapText="1"/>
    </xf>
    <xf numFmtId="0" fontId="24" fillId="0" borderId="6" xfId="1" applyFont="1" applyFill="1" applyBorder="1" applyAlignment="1">
      <alignment horizontal="left" vertical="center"/>
    </xf>
    <xf numFmtId="0" fontId="24" fillId="0" borderId="1" xfId="1" applyFont="1" applyFill="1" applyBorder="1" applyAlignment="1">
      <alignment horizontal="left" vertical="center"/>
    </xf>
    <xf numFmtId="0" fontId="24" fillId="0" borderId="12" xfId="1" applyFont="1" applyBorder="1" applyAlignment="1">
      <alignment horizontal="left" vertical="top" wrapText="1"/>
    </xf>
    <xf numFmtId="0" fontId="24" fillId="0" borderId="8" xfId="1" applyFont="1" applyBorder="1" applyAlignment="1">
      <alignment horizontal="left" vertical="top" wrapText="1"/>
    </xf>
    <xf numFmtId="0" fontId="24" fillId="0" borderId="12" xfId="1" applyFont="1" applyBorder="1" applyAlignment="1">
      <alignment horizontal="left" vertical="center" wrapText="1"/>
    </xf>
    <xf numFmtId="0" fontId="24" fillId="0" borderId="8" xfId="1" applyFont="1" applyBorder="1" applyAlignment="1">
      <alignment horizontal="left" vertical="center" wrapText="1"/>
    </xf>
    <xf numFmtId="0" fontId="18" fillId="0" borderId="15" xfId="0" applyFont="1" applyBorder="1" applyAlignment="1">
      <alignment horizontal="left" vertical="center"/>
    </xf>
    <xf numFmtId="0" fontId="7" fillId="0" borderId="11" xfId="0" applyFont="1" applyBorder="1" applyAlignment="1">
      <alignment horizontal="center" vertical="center"/>
    </xf>
    <xf numFmtId="0" fontId="18" fillId="0" borderId="14" xfId="0" applyFont="1" applyBorder="1" applyAlignment="1">
      <alignment vertical="center"/>
    </xf>
    <xf numFmtId="0" fontId="18" fillId="0" borderId="7" xfId="0" applyFont="1" applyBorder="1" applyAlignment="1">
      <alignment vertical="center"/>
    </xf>
    <xf numFmtId="0" fontId="18" fillId="0" borderId="12" xfId="0" applyFont="1" applyBorder="1" applyAlignment="1">
      <alignment vertical="center" wrapText="1"/>
    </xf>
    <xf numFmtId="0" fontId="18" fillId="0" borderId="8" xfId="0" applyFont="1" applyBorder="1" applyAlignment="1">
      <alignment vertical="center" wrapText="1"/>
    </xf>
    <xf numFmtId="0" fontId="18" fillId="0" borderId="14" xfId="0" applyFont="1" applyBorder="1" applyAlignment="1">
      <alignment vertical="center" wrapText="1"/>
    </xf>
    <xf numFmtId="0" fontId="18" fillId="0" borderId="6" xfId="0" applyFont="1" applyBorder="1" applyAlignment="1">
      <alignment vertical="center" wrapText="1"/>
    </xf>
    <xf numFmtId="0" fontId="18" fillId="0" borderId="1" xfId="0" applyFont="1" applyBorder="1" applyAlignment="1">
      <alignment vertical="center" wrapText="1"/>
    </xf>
    <xf numFmtId="0" fontId="18" fillId="0" borderId="7" xfId="0" applyFont="1" applyBorder="1" applyAlignment="1">
      <alignment vertical="center" wrapText="1"/>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24" fillId="0" borderId="6" xfId="1" applyFont="1" applyFill="1" applyBorder="1" applyAlignment="1">
      <alignment horizontal="left" vertical="center" wrapText="1"/>
    </xf>
    <xf numFmtId="0" fontId="18" fillId="0" borderId="4"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33" fillId="4" borderId="2" xfId="0" applyFont="1" applyFill="1" applyBorder="1" applyAlignment="1">
      <alignment horizontal="left"/>
    </xf>
    <xf numFmtId="0" fontId="24" fillId="0" borderId="6" xfId="1" applyFont="1" applyFill="1" applyBorder="1" applyAlignment="1">
      <alignment horizontal="left" vertical="top"/>
    </xf>
    <xf numFmtId="0" fontId="24" fillId="0" borderId="1" xfId="1" applyFont="1" applyFill="1" applyBorder="1" applyAlignment="1">
      <alignment horizontal="left" vertical="top"/>
    </xf>
    <xf numFmtId="0" fontId="24" fillId="0" borderId="6" xfId="1" applyFont="1" applyFill="1" applyBorder="1" applyAlignment="1">
      <alignment horizontal="left" vertical="top" wrapText="1"/>
    </xf>
    <xf numFmtId="0" fontId="24" fillId="0" borderId="1" xfId="1" applyFont="1" applyFill="1" applyBorder="1" applyAlignment="1">
      <alignment horizontal="left" vertical="top" wrapText="1"/>
    </xf>
    <xf numFmtId="0" fontId="18" fillId="0" borderId="4" xfId="0" applyFont="1" applyBorder="1" applyAlignment="1">
      <alignment horizontal="left" vertical="top"/>
    </xf>
    <xf numFmtId="0" fontId="18" fillId="0" borderId="2" xfId="0" applyFont="1" applyBorder="1" applyAlignment="1">
      <alignment horizontal="left" vertical="top"/>
    </xf>
    <xf numFmtId="0" fontId="24" fillId="0" borderId="4" xfId="1" applyFont="1" applyFill="1" applyBorder="1" applyAlignment="1">
      <alignment horizontal="left" vertical="top"/>
    </xf>
    <xf numFmtId="0" fontId="24" fillId="0" borderId="2" xfId="1" applyFont="1" applyFill="1" applyBorder="1" applyAlignment="1">
      <alignment horizontal="left" vertical="top"/>
    </xf>
    <xf numFmtId="0" fontId="19" fillId="6" borderId="2" xfId="0" applyFont="1" applyFill="1" applyBorder="1" applyAlignment="1">
      <alignment horizontal="left" vertical="top"/>
    </xf>
    <xf numFmtId="0" fontId="24" fillId="0" borderId="12" xfId="1" applyFont="1" applyFill="1" applyBorder="1" applyAlignment="1">
      <alignment horizontal="left" vertical="top" wrapText="1"/>
    </xf>
    <xf numFmtId="0" fontId="24" fillId="0" borderId="8" xfId="1" applyFont="1" applyFill="1" applyBorder="1" applyAlignment="1">
      <alignment horizontal="left" vertical="top" wrapText="1"/>
    </xf>
    <xf numFmtId="0" fontId="18" fillId="0" borderId="6" xfId="0" applyFont="1" applyBorder="1" applyAlignment="1">
      <alignment horizontal="left" vertical="top"/>
    </xf>
    <xf numFmtId="0" fontId="18" fillId="0" borderId="1" xfId="0" applyFont="1" applyBorder="1" applyAlignment="1">
      <alignment horizontal="left" vertical="top"/>
    </xf>
    <xf numFmtId="0" fontId="18" fillId="0" borderId="12" xfId="0" applyFont="1" applyBorder="1" applyAlignment="1">
      <alignment horizontal="left" vertical="top" wrapText="1"/>
    </xf>
    <xf numFmtId="0" fontId="24" fillId="0" borderId="4" xfId="1" applyFont="1" applyBorder="1" applyAlignment="1">
      <alignment horizontal="left" vertical="top" wrapText="1"/>
    </xf>
    <xf numFmtId="0" fontId="24" fillId="0" borderId="2" xfId="1" applyFont="1" applyBorder="1" applyAlignment="1">
      <alignment horizontal="left" vertical="top" wrapText="1"/>
    </xf>
    <xf numFmtId="0" fontId="18" fillId="0" borderId="4" xfId="0" applyFont="1" applyBorder="1" applyAlignment="1">
      <alignment horizontal="center" vertical="top"/>
    </xf>
    <xf numFmtId="0" fontId="18" fillId="0" borderId="2" xfId="0" applyFont="1" applyBorder="1" applyAlignment="1">
      <alignment horizontal="center" vertical="top"/>
    </xf>
    <xf numFmtId="0" fontId="24" fillId="0" borderId="1" xfId="1" applyFont="1" applyFill="1" applyBorder="1" applyAlignment="1">
      <alignment horizontal="left" vertical="center" wrapText="1"/>
    </xf>
    <xf numFmtId="0" fontId="18" fillId="0" borderId="13" xfId="0" applyFont="1" applyBorder="1" applyAlignment="1">
      <alignment horizontal="left" vertical="top" wrapText="1"/>
    </xf>
    <xf numFmtId="0" fontId="24" fillId="0" borderId="12" xfId="1" applyFont="1" applyFill="1" applyBorder="1" applyAlignment="1">
      <alignment horizontal="left" vertical="center"/>
    </xf>
    <xf numFmtId="0" fontId="24" fillId="0" borderId="8" xfId="1" applyFont="1" applyFill="1" applyBorder="1" applyAlignment="1">
      <alignment horizontal="left" vertical="center"/>
    </xf>
    <xf numFmtId="0" fontId="18" fillId="0" borderId="21" xfId="0" applyFont="1" applyBorder="1" applyAlignment="1">
      <alignment horizontal="left" vertical="top" wrapText="1"/>
    </xf>
    <xf numFmtId="0" fontId="41" fillId="16" borderId="4" xfId="6" applyFont="1" applyFill="1" applyBorder="1" applyAlignment="1">
      <alignment horizontal="left" vertical="top"/>
    </xf>
    <xf numFmtId="0" fontId="41" fillId="16" borderId="5" xfId="6" applyFont="1" applyFill="1" applyBorder="1" applyAlignment="1">
      <alignment horizontal="left" vertical="top"/>
    </xf>
    <xf numFmtId="0" fontId="23" fillId="16" borderId="3" xfId="6" applyFont="1" applyFill="1" applyBorder="1" applyAlignment="1">
      <alignment horizontal="center" vertical="top" wrapText="1"/>
    </xf>
    <xf numFmtId="0" fontId="49" fillId="12" borderId="0" xfId="6" applyFont="1" applyFill="1" applyAlignment="1">
      <alignment horizontal="left" vertical="center" wrapText="1"/>
    </xf>
    <xf numFmtId="0" fontId="41" fillId="16" borderId="4" xfId="6" applyFont="1" applyFill="1" applyBorder="1" applyAlignment="1">
      <alignment horizontal="center" vertical="center" wrapText="1"/>
    </xf>
    <xf numFmtId="0" fontId="41" fillId="16" borderId="2" xfId="6" applyFont="1" applyFill="1" applyBorder="1" applyAlignment="1">
      <alignment horizontal="center" vertical="center" wrapText="1"/>
    </xf>
    <xf numFmtId="0" fontId="23" fillId="12" borderId="12" xfId="6" applyFont="1" applyFill="1" applyBorder="1" applyAlignment="1">
      <alignment horizontal="right" vertical="center" wrapText="1"/>
    </xf>
    <xf numFmtId="0" fontId="23" fillId="12" borderId="8" xfId="6" applyFont="1" applyFill="1" applyBorder="1" applyAlignment="1">
      <alignment horizontal="right" vertical="center" wrapText="1"/>
    </xf>
    <xf numFmtId="0" fontId="23" fillId="12" borderId="14" xfId="6" applyFont="1" applyFill="1" applyBorder="1" applyAlignment="1">
      <alignment horizontal="right" vertical="center" wrapText="1"/>
    </xf>
    <xf numFmtId="164" fontId="23" fillId="12" borderId="11" xfId="7" applyNumberFormat="1" applyFont="1" applyFill="1" applyBorder="1" applyAlignment="1">
      <alignment horizontal="right" vertical="center" wrapText="1"/>
    </xf>
    <xf numFmtId="164" fontId="23" fillId="12" borderId="9" xfId="7" applyNumberFormat="1" applyFont="1" applyFill="1" applyBorder="1" applyAlignment="1">
      <alignment horizontal="right" vertical="center" wrapText="1"/>
    </xf>
    <xf numFmtId="164" fontId="41" fillId="16" borderId="6" xfId="7" applyNumberFormat="1" applyFont="1" applyFill="1" applyBorder="1" applyAlignment="1">
      <alignment horizontal="right" vertical="center" wrapText="1"/>
    </xf>
    <xf numFmtId="164" fontId="41" fillId="16" borderId="1" xfId="7" applyNumberFormat="1" applyFont="1" applyFill="1" applyBorder="1" applyAlignment="1">
      <alignment horizontal="right" vertical="center" wrapText="1"/>
    </xf>
    <xf numFmtId="164" fontId="41" fillId="16" borderId="7" xfId="7" applyNumberFormat="1" applyFont="1" applyFill="1" applyBorder="1" applyAlignment="1">
      <alignment horizontal="right" vertical="center" wrapText="1"/>
    </xf>
    <xf numFmtId="0" fontId="41" fillId="16" borderId="6" xfId="6" applyFont="1" applyFill="1" applyBorder="1" applyAlignment="1">
      <alignment horizontal="right" vertical="center" wrapText="1"/>
    </xf>
    <xf numFmtId="0" fontId="41" fillId="16" borderId="1" xfId="6" applyFont="1" applyFill="1" applyBorder="1" applyAlignment="1">
      <alignment horizontal="right" vertical="center" wrapText="1"/>
    </xf>
    <xf numFmtId="0" fontId="41" fillId="16" borderId="7" xfId="6" applyFont="1" applyFill="1" applyBorder="1" applyAlignment="1">
      <alignment horizontal="right" vertical="center" wrapText="1"/>
    </xf>
    <xf numFmtId="0" fontId="23" fillId="12" borderId="12" xfId="6" applyFont="1" applyFill="1" applyBorder="1" applyAlignment="1">
      <alignment horizontal="center" vertical="center" wrapText="1"/>
    </xf>
    <xf numFmtId="0" fontId="23" fillId="12" borderId="14" xfId="6" applyFont="1" applyFill="1" applyBorder="1" applyAlignment="1">
      <alignment horizontal="center" vertical="center" wrapText="1"/>
    </xf>
    <xf numFmtId="0" fontId="23" fillId="12" borderId="13" xfId="6" applyFont="1" applyFill="1" applyBorder="1" applyAlignment="1">
      <alignment horizontal="center" vertical="center" wrapText="1"/>
    </xf>
    <xf numFmtId="0" fontId="23" fillId="12" borderId="15" xfId="6" applyFont="1" applyFill="1" applyBorder="1" applyAlignment="1">
      <alignment horizontal="center" vertical="center" wrapText="1"/>
    </xf>
    <xf numFmtId="0" fontId="23" fillId="12" borderId="6" xfId="6" applyFont="1" applyFill="1" applyBorder="1" applyAlignment="1">
      <alignment horizontal="center" vertical="center" wrapText="1"/>
    </xf>
    <xf numFmtId="0" fontId="23" fillId="12" borderId="7" xfId="6" applyFont="1" applyFill="1" applyBorder="1" applyAlignment="1">
      <alignment horizontal="center" vertical="center" wrapText="1"/>
    </xf>
    <xf numFmtId="0" fontId="23" fillId="12" borderId="4" xfId="6" applyFont="1" applyFill="1" applyBorder="1" applyAlignment="1">
      <alignment horizontal="left" vertical="center" wrapText="1"/>
    </xf>
    <xf numFmtId="0" fontId="23" fillId="12" borderId="2" xfId="6" applyFont="1" applyFill="1" applyBorder="1" applyAlignment="1">
      <alignment horizontal="left" vertical="center" wrapText="1"/>
    </xf>
    <xf numFmtId="0" fontId="23" fillId="12" borderId="5" xfId="6" applyFont="1" applyFill="1" applyBorder="1" applyAlignment="1">
      <alignment horizontal="left" vertical="center" wrapText="1"/>
    </xf>
    <xf numFmtId="164" fontId="23" fillId="12" borderId="12" xfId="7" applyNumberFormat="1" applyFont="1" applyFill="1" applyBorder="1" applyAlignment="1">
      <alignment horizontal="right" vertical="center" wrapText="1"/>
    </xf>
    <xf numFmtId="164" fontId="23" fillId="12" borderId="8" xfId="7" applyNumberFormat="1" applyFont="1" applyFill="1" applyBorder="1" applyAlignment="1">
      <alignment horizontal="right" vertical="center" wrapText="1"/>
    </xf>
    <xf numFmtId="164" fontId="23" fillId="12" borderId="14" xfId="7" applyNumberFormat="1" applyFont="1" applyFill="1" applyBorder="1" applyAlignment="1">
      <alignment horizontal="right" vertical="center" wrapText="1"/>
    </xf>
    <xf numFmtId="0" fontId="23" fillId="12" borderId="4" xfId="8" applyFont="1" applyFill="1" applyBorder="1" applyAlignment="1">
      <alignment horizontal="right" vertical="center" wrapText="1"/>
    </xf>
    <xf numFmtId="0" fontId="23" fillId="12" borderId="2" xfId="8" applyFont="1" applyFill="1" applyBorder="1" applyAlignment="1">
      <alignment horizontal="right" vertical="center" wrapText="1"/>
    </xf>
    <xf numFmtId="0" fontId="23" fillId="12" borderId="5" xfId="8" applyFont="1" applyFill="1" applyBorder="1" applyAlignment="1">
      <alignment horizontal="right" vertical="center" wrapText="1"/>
    </xf>
    <xf numFmtId="0" fontId="23" fillId="12" borderId="12" xfId="8" applyFont="1" applyFill="1" applyBorder="1" applyAlignment="1">
      <alignment horizontal="center" vertical="center" wrapText="1"/>
    </xf>
    <xf numFmtId="0" fontId="23" fillId="12" borderId="14" xfId="8" applyFont="1" applyFill="1" applyBorder="1" applyAlignment="1">
      <alignment horizontal="center" vertical="center" wrapText="1"/>
    </xf>
    <xf numFmtId="0" fontId="23" fillId="12" borderId="13" xfId="8" applyFont="1" applyFill="1" applyBorder="1" applyAlignment="1">
      <alignment horizontal="center" vertical="center" wrapText="1"/>
    </xf>
    <xf numFmtId="0" fontId="23" fillId="12" borderId="15" xfId="8" applyFont="1" applyFill="1" applyBorder="1" applyAlignment="1">
      <alignment horizontal="center" vertical="center" wrapText="1"/>
    </xf>
    <xf numFmtId="0" fontId="23" fillId="12" borderId="6" xfId="8" applyFont="1" applyFill="1" applyBorder="1" applyAlignment="1">
      <alignment horizontal="center" vertical="center" wrapText="1"/>
    </xf>
    <xf numFmtId="0" fontId="23" fillId="12" borderId="7" xfId="8" applyFont="1" applyFill="1" applyBorder="1" applyAlignment="1">
      <alignment horizontal="center" vertical="center" wrapText="1"/>
    </xf>
    <xf numFmtId="0" fontId="23" fillId="12" borderId="12" xfId="8" applyFont="1" applyFill="1" applyBorder="1" applyAlignment="1">
      <alignment horizontal="right" vertical="center" wrapText="1"/>
    </xf>
    <xf numFmtId="0" fontId="23" fillId="12" borderId="14" xfId="8" applyFont="1" applyFill="1" applyBorder="1" applyAlignment="1">
      <alignment horizontal="right" vertical="center" wrapText="1"/>
    </xf>
    <xf numFmtId="0" fontId="41" fillId="16" borderId="4" xfId="8" applyFont="1" applyFill="1" applyBorder="1" applyAlignment="1">
      <alignment horizontal="right" vertical="center"/>
    </xf>
    <xf numFmtId="0" fontId="41" fillId="16" borderId="2" xfId="8" applyFont="1" applyFill="1" applyBorder="1" applyAlignment="1">
      <alignment horizontal="right" vertical="center"/>
    </xf>
    <xf numFmtId="0" fontId="41" fillId="16" borderId="5" xfId="8" applyFont="1" applyFill="1" applyBorder="1" applyAlignment="1">
      <alignment horizontal="right" vertical="center"/>
    </xf>
    <xf numFmtId="164" fontId="41" fillId="16" borderId="4" xfId="9" applyNumberFormat="1" applyFont="1" applyFill="1" applyBorder="1" applyAlignment="1">
      <alignment horizontal="right" vertical="center"/>
    </xf>
    <xf numFmtId="164" fontId="41" fillId="16" borderId="2" xfId="9" applyNumberFormat="1" applyFont="1" applyFill="1" applyBorder="1" applyAlignment="1">
      <alignment horizontal="right" vertical="center"/>
    </xf>
    <xf numFmtId="0" fontId="23" fillId="16" borderId="2" xfId="8" applyFont="1" applyFill="1" applyBorder="1" applyAlignment="1">
      <alignment horizontal="right" vertical="center"/>
    </xf>
    <xf numFmtId="0" fontId="23" fillId="16" borderId="5" xfId="8" applyFont="1" applyFill="1" applyBorder="1" applyAlignment="1">
      <alignment horizontal="right" vertical="center"/>
    </xf>
    <xf numFmtId="164" fontId="23" fillId="12" borderId="12" xfId="9" applyNumberFormat="1" applyFont="1" applyFill="1" applyBorder="1" applyAlignment="1">
      <alignment horizontal="right" vertical="center" wrapText="1"/>
    </xf>
    <xf numFmtId="164" fontId="23" fillId="12" borderId="14" xfId="9" applyNumberFormat="1" applyFont="1" applyFill="1" applyBorder="1" applyAlignment="1">
      <alignment horizontal="right" vertical="center" wrapText="1"/>
    </xf>
    <xf numFmtId="164" fontId="23" fillId="12" borderId="4" xfId="9" applyNumberFormat="1" applyFont="1" applyFill="1" applyBorder="1" applyAlignment="1">
      <alignment horizontal="right" vertical="center" wrapText="1"/>
    </xf>
    <xf numFmtId="164" fontId="23" fillId="12" borderId="2" xfId="9" applyNumberFormat="1" applyFont="1" applyFill="1" applyBorder="1" applyAlignment="1">
      <alignment horizontal="right" vertical="center" wrapText="1"/>
    </xf>
    <xf numFmtId="43" fontId="23" fillId="12" borderId="10" xfId="7" applyFont="1" applyFill="1" applyBorder="1" applyAlignment="1">
      <alignment horizontal="right" vertical="center" wrapText="1"/>
    </xf>
    <xf numFmtId="43" fontId="23" fillId="12" borderId="11" xfId="7" applyFont="1" applyFill="1" applyBorder="1" applyAlignment="1">
      <alignment horizontal="right" vertical="center" wrapText="1"/>
    </xf>
    <xf numFmtId="43" fontId="23" fillId="12" borderId="9" xfId="7" applyFont="1" applyFill="1" applyBorder="1" applyAlignment="1">
      <alignment horizontal="right" vertical="center" wrapText="1"/>
    </xf>
    <xf numFmtId="43" fontId="23" fillId="12" borderId="12" xfId="7" applyFont="1" applyFill="1" applyBorder="1" applyAlignment="1">
      <alignment horizontal="right" vertical="center" wrapText="1"/>
    </xf>
    <xf numFmtId="43" fontId="23" fillId="12" borderId="8" xfId="7" applyFont="1" applyFill="1" applyBorder="1" applyAlignment="1">
      <alignment horizontal="right" vertical="center" wrapText="1"/>
    </xf>
    <xf numFmtId="43" fontId="23" fillId="12" borderId="14" xfId="7" applyFont="1" applyFill="1" applyBorder="1" applyAlignment="1">
      <alignment horizontal="right" vertical="center" wrapText="1"/>
    </xf>
    <xf numFmtId="0" fontId="23" fillId="0" borderId="4" xfId="6" applyFont="1" applyFill="1" applyBorder="1" applyAlignment="1">
      <alignment horizontal="left" vertical="center" wrapText="1"/>
    </xf>
    <xf numFmtId="0" fontId="23" fillId="0" borderId="2" xfId="6" applyFont="1" applyFill="1" applyBorder="1" applyAlignment="1">
      <alignment horizontal="left" vertical="center" wrapText="1"/>
    </xf>
    <xf numFmtId="0" fontId="23" fillId="0" borderId="5" xfId="6" applyFont="1" applyFill="1" applyBorder="1" applyAlignment="1">
      <alignment horizontal="left" vertical="center" wrapText="1"/>
    </xf>
    <xf numFmtId="43" fontId="41" fillId="16" borderId="4" xfId="7" applyFont="1" applyFill="1" applyBorder="1" applyAlignment="1">
      <alignment horizontal="right" vertical="center" wrapText="1"/>
    </xf>
    <xf numFmtId="43" fontId="41" fillId="16" borderId="2" xfId="7" applyFont="1" applyFill="1" applyBorder="1" applyAlignment="1">
      <alignment horizontal="right" vertical="center" wrapText="1"/>
    </xf>
    <xf numFmtId="43" fontId="41" fillId="16" borderId="5" xfId="7" applyFont="1" applyFill="1" applyBorder="1" applyAlignment="1">
      <alignment horizontal="right" vertical="center" wrapText="1"/>
    </xf>
    <xf numFmtId="0" fontId="41" fillId="16" borderId="4" xfId="6" applyFont="1" applyFill="1" applyBorder="1" applyAlignment="1">
      <alignment horizontal="right" vertical="center" wrapText="1"/>
    </xf>
    <xf numFmtId="0" fontId="41" fillId="16" borderId="2" xfId="6" applyFont="1" applyFill="1" applyBorder="1" applyAlignment="1">
      <alignment horizontal="right" vertical="center" wrapText="1"/>
    </xf>
    <xf numFmtId="0" fontId="41" fillId="16" borderId="5" xfId="6" applyFont="1" applyFill="1" applyBorder="1" applyAlignment="1">
      <alignment horizontal="right" vertical="center" wrapText="1"/>
    </xf>
    <xf numFmtId="43" fontId="23" fillId="12" borderId="10" xfId="7" applyFont="1" applyFill="1" applyBorder="1" applyAlignment="1">
      <alignment horizontal="right" vertical="top" wrapText="1"/>
    </xf>
    <xf numFmtId="43" fontId="23" fillId="12" borderId="11" xfId="7" applyFont="1" applyFill="1" applyBorder="1" applyAlignment="1">
      <alignment horizontal="right" vertical="top" wrapText="1"/>
    </xf>
    <xf numFmtId="43" fontId="23" fillId="12" borderId="9" xfId="7" applyFont="1" applyFill="1" applyBorder="1" applyAlignment="1">
      <alignment horizontal="right" vertical="top" wrapText="1"/>
    </xf>
    <xf numFmtId="0" fontId="23" fillId="12" borderId="12" xfId="6" applyFont="1" applyFill="1" applyBorder="1" applyAlignment="1">
      <alignment horizontal="right" vertical="top" wrapText="1"/>
    </xf>
    <xf numFmtId="0" fontId="23" fillId="12" borderId="8" xfId="6" applyFont="1" applyFill="1" applyBorder="1" applyAlignment="1">
      <alignment horizontal="right" vertical="top" wrapText="1"/>
    </xf>
    <xf numFmtId="0" fontId="23" fillId="12" borderId="14" xfId="6" applyFont="1" applyFill="1" applyBorder="1" applyAlignment="1">
      <alignment horizontal="right" vertical="top" wrapText="1"/>
    </xf>
    <xf numFmtId="43" fontId="23" fillId="12" borderId="12" xfId="7" applyFont="1" applyFill="1" applyBorder="1" applyAlignment="1">
      <alignment horizontal="right" vertical="top" wrapText="1"/>
    </xf>
    <xf numFmtId="43" fontId="23" fillId="12" borderId="8" xfId="7" applyFont="1" applyFill="1" applyBorder="1" applyAlignment="1">
      <alignment horizontal="right" vertical="top" wrapText="1"/>
    </xf>
    <xf numFmtId="43" fontId="23" fillId="12" borderId="14" xfId="7" applyFont="1" applyFill="1" applyBorder="1" applyAlignment="1">
      <alignment horizontal="right" vertical="top" wrapText="1"/>
    </xf>
    <xf numFmtId="0" fontId="19" fillId="0" borderId="2" xfId="6" applyFont="1" applyBorder="1" applyAlignment="1">
      <alignment horizontal="left" indent="1"/>
    </xf>
    <xf numFmtId="0" fontId="19" fillId="0" borderId="5" xfId="6" applyFont="1" applyBorder="1" applyAlignment="1">
      <alignment horizontal="left" indent="1"/>
    </xf>
    <xf numFmtId="0" fontId="19" fillId="0" borderId="3" xfId="6" applyFont="1" applyBorder="1" applyAlignment="1">
      <alignment horizontal="left" indent="1"/>
    </xf>
    <xf numFmtId="0" fontId="18" fillId="0" borderId="12" xfId="6" applyFont="1" applyBorder="1" applyAlignment="1">
      <alignment horizontal="center" vertical="top"/>
    </xf>
    <xf numFmtId="0" fontId="18" fillId="0" borderId="13" xfId="6" applyFont="1" applyBorder="1" applyAlignment="1">
      <alignment horizontal="center" vertical="top"/>
    </xf>
    <xf numFmtId="0" fontId="18" fillId="0" borderId="6" xfId="6" applyFont="1" applyBorder="1" applyAlignment="1">
      <alignment horizontal="center" vertical="top"/>
    </xf>
    <xf numFmtId="0" fontId="18" fillId="0" borderId="14" xfId="6" applyFont="1" applyBorder="1" applyAlignment="1">
      <alignment horizontal="left" vertical="center" wrapText="1"/>
    </xf>
    <xf numFmtId="0" fontId="18" fillId="0" borderId="15" xfId="6" applyFont="1" applyBorder="1" applyAlignment="1">
      <alignment horizontal="left" vertical="center"/>
    </xf>
    <xf numFmtId="0" fontId="18" fillId="0" borderId="7" xfId="6" applyFont="1" applyBorder="1" applyAlignment="1">
      <alignment horizontal="left" vertical="center"/>
    </xf>
    <xf numFmtId="0" fontId="18" fillId="0" borderId="3" xfId="6" applyFont="1" applyBorder="1" applyAlignment="1">
      <alignment horizontal="right" vertical="center" wrapText="1" indent="1"/>
    </xf>
    <xf numFmtId="0" fontId="18" fillId="0" borderId="3" xfId="6" applyFont="1" applyBorder="1" applyAlignment="1">
      <alignment horizontal="right" vertical="center" indent="1"/>
    </xf>
    <xf numFmtId="0" fontId="18" fillId="0" borderId="10" xfId="6" applyFont="1" applyBorder="1" applyAlignment="1">
      <alignment horizontal="right" vertical="center" indent="1"/>
    </xf>
    <xf numFmtId="0" fontId="18" fillId="0" borderId="10" xfId="6" applyFont="1" applyBorder="1" applyAlignment="1">
      <alignment horizontal="right" vertical="center" wrapText="1" indent="1"/>
    </xf>
    <xf numFmtId="3" fontId="46" fillId="0" borderId="0" xfId="6" applyNumberFormat="1" applyFont="1"/>
  </cellXfs>
  <cellStyles count="10">
    <cellStyle name="Komma" xfId="2" builtinId="3"/>
    <cellStyle name="Komma 2" xfId="4" xr:uid="{7F95ED21-7DEF-4E70-8E7E-17BEEAA58851}"/>
    <cellStyle name="Komma 2 2" xfId="7" xr:uid="{60A0E521-9B25-4CAD-8561-1235071BBFEF}"/>
    <cellStyle name="Komma 3" xfId="9" xr:uid="{29DF1FE8-E286-41D2-8259-02A325E35C56}"/>
    <cellStyle name="Komma 4" xfId="5" xr:uid="{67C72C8A-30D0-445C-BE48-91AFE2889F08}"/>
    <cellStyle name="Link" xfId="1" builtinId="8"/>
    <cellStyle name="Normal" xfId="0" builtinId="0"/>
    <cellStyle name="Normal 2" xfId="6" xr:uid="{B1F78760-2AAB-4EA5-AF26-469B351B4778}"/>
    <cellStyle name="Normal 3" xfId="8" xr:uid="{A8B79573-0345-41B5-972A-32C7C9663DDA}"/>
    <cellStyle name="Procent" xfId="3" builtinId="5"/>
  </cellStyles>
  <dxfs count="0"/>
  <tableStyles count="0" defaultTableStyle="TableStyleMedium2" defaultPivotStyle="PivotStyleLight16"/>
  <colors>
    <mruColors>
      <color rgb="FFE8E8DC"/>
      <color rgb="FFEDEDE3"/>
      <color rgb="FFDDDDDD"/>
      <color rgb="FFF7F7F3"/>
      <color rgb="FFE3F4EF"/>
      <color rgb="FF005C3C"/>
      <color rgb="FF005231"/>
      <color rgb="FF9E7D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1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4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3362484</xdr:colOff>
      <xdr:row>0</xdr:row>
      <xdr:rowOff>152400</xdr:rowOff>
    </xdr:from>
    <xdr:to>
      <xdr:col>3</xdr:col>
      <xdr:colOff>5727332</xdr:colOff>
      <xdr:row>2</xdr:row>
      <xdr:rowOff>136281</xdr:rowOff>
    </xdr:to>
    <xdr:pic>
      <xdr:nvPicPr>
        <xdr:cNvPr id="2" name="Billede 1">
          <a:extLst>
            <a:ext uri="{FF2B5EF4-FFF2-40B4-BE49-F238E27FC236}">
              <a16:creationId xmlns:a16="http://schemas.microsoft.com/office/drawing/2014/main" id="{9DCA1F1F-073F-4E66-9D71-034D743384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72884" y="152400"/>
          <a:ext cx="2364848" cy="364881"/>
        </a:xfrm>
        <a:prstGeom prst="rect">
          <a:avLst/>
        </a:prstGeom>
      </xdr:spPr>
    </xdr:pic>
    <xdr:clientData/>
  </xdr:twoCellAnchor>
  <xdr:twoCellAnchor>
    <xdr:from>
      <xdr:col>1</xdr:col>
      <xdr:colOff>0</xdr:colOff>
      <xdr:row>1</xdr:row>
      <xdr:rowOff>142875</xdr:rowOff>
    </xdr:from>
    <xdr:to>
      <xdr:col>3</xdr:col>
      <xdr:colOff>2990850</xdr:colOff>
      <xdr:row>1</xdr:row>
      <xdr:rowOff>142875</xdr:rowOff>
    </xdr:to>
    <xdr:cxnSp macro="">
      <xdr:nvCxnSpPr>
        <xdr:cNvPr id="3" name="Lige forbindelse 2">
          <a:extLst>
            <a:ext uri="{FF2B5EF4-FFF2-40B4-BE49-F238E27FC236}">
              <a16:creationId xmlns:a16="http://schemas.microsoft.com/office/drawing/2014/main" id="{C426E06C-3054-4085-8250-99F600DB96D9}"/>
            </a:ext>
          </a:extLst>
        </xdr:cNvPr>
        <xdr:cNvCxnSpPr/>
      </xdr:nvCxnSpPr>
      <xdr:spPr>
        <a:xfrm flipV="1">
          <a:off x="619125" y="333375"/>
          <a:ext cx="9382125"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DF4D1F8B-365A-484A-B817-1E569DD7A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14</xdr:col>
      <xdr:colOff>524034</xdr:colOff>
      <xdr:row>1</xdr:row>
      <xdr:rowOff>85725</xdr:rowOff>
    </xdr:from>
    <xdr:to>
      <xdr:col>17</xdr:col>
      <xdr:colOff>186957</xdr:colOff>
      <xdr:row>3</xdr:row>
      <xdr:rowOff>129931</xdr:rowOff>
    </xdr:to>
    <xdr:pic>
      <xdr:nvPicPr>
        <xdr:cNvPr id="3" name="Billede 2">
          <a:extLst>
            <a:ext uri="{FF2B5EF4-FFF2-40B4-BE49-F238E27FC236}">
              <a16:creationId xmlns:a16="http://schemas.microsoft.com/office/drawing/2014/main" id="{C84F227E-DEBD-4FCE-8D87-D005218BB9F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14</xdr:col>
      <xdr:colOff>257175</xdr:colOff>
      <xdr:row>2</xdr:row>
      <xdr:rowOff>98938</xdr:rowOff>
    </xdr:to>
    <xdr:cxnSp macro="">
      <xdr:nvCxnSpPr>
        <xdr:cNvPr id="4" name="Lige forbindelse 3">
          <a:extLst>
            <a:ext uri="{FF2B5EF4-FFF2-40B4-BE49-F238E27FC236}">
              <a16:creationId xmlns:a16="http://schemas.microsoft.com/office/drawing/2014/main" id="{9BC6B399-C880-4EFE-9705-5E8CB36E3644}"/>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89515E27-44D2-4756-9D5C-C4087D9230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12</xdr:col>
      <xdr:colOff>524034</xdr:colOff>
      <xdr:row>1</xdr:row>
      <xdr:rowOff>85725</xdr:rowOff>
    </xdr:from>
    <xdr:to>
      <xdr:col>15</xdr:col>
      <xdr:colOff>186957</xdr:colOff>
      <xdr:row>3</xdr:row>
      <xdr:rowOff>129931</xdr:rowOff>
    </xdr:to>
    <xdr:pic>
      <xdr:nvPicPr>
        <xdr:cNvPr id="3" name="Billede 2">
          <a:extLst>
            <a:ext uri="{FF2B5EF4-FFF2-40B4-BE49-F238E27FC236}">
              <a16:creationId xmlns:a16="http://schemas.microsoft.com/office/drawing/2014/main" id="{53152472-2D9A-4552-996B-20364E91F5D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12</xdr:col>
      <xdr:colOff>257175</xdr:colOff>
      <xdr:row>2</xdr:row>
      <xdr:rowOff>98938</xdr:rowOff>
    </xdr:to>
    <xdr:cxnSp macro="">
      <xdr:nvCxnSpPr>
        <xdr:cNvPr id="4" name="Lige forbindelse 3">
          <a:extLst>
            <a:ext uri="{FF2B5EF4-FFF2-40B4-BE49-F238E27FC236}">
              <a16:creationId xmlns:a16="http://schemas.microsoft.com/office/drawing/2014/main" id="{C3630433-5A5E-4363-954C-97B2B0830FE1}"/>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E88C8773-2774-4B22-B127-6BF32C654D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11</xdr:col>
      <xdr:colOff>562134</xdr:colOff>
      <xdr:row>1</xdr:row>
      <xdr:rowOff>114300</xdr:rowOff>
    </xdr:from>
    <xdr:to>
      <xdr:col>15</xdr:col>
      <xdr:colOff>453657</xdr:colOff>
      <xdr:row>3</xdr:row>
      <xdr:rowOff>155331</xdr:rowOff>
    </xdr:to>
    <xdr:pic>
      <xdr:nvPicPr>
        <xdr:cNvPr id="3" name="Billede 2">
          <a:extLst>
            <a:ext uri="{FF2B5EF4-FFF2-40B4-BE49-F238E27FC236}">
              <a16:creationId xmlns:a16="http://schemas.microsoft.com/office/drawing/2014/main" id="{9B764E7F-8970-4CEA-B4AF-1D24DEE334A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11</xdr:col>
      <xdr:colOff>295275</xdr:colOff>
      <xdr:row>2</xdr:row>
      <xdr:rowOff>127513</xdr:rowOff>
    </xdr:to>
    <xdr:cxnSp macro="">
      <xdr:nvCxnSpPr>
        <xdr:cNvPr id="4" name="Lige forbindelse 3">
          <a:extLst>
            <a:ext uri="{FF2B5EF4-FFF2-40B4-BE49-F238E27FC236}">
              <a16:creationId xmlns:a16="http://schemas.microsoft.com/office/drawing/2014/main" id="{116366E6-2C70-41FD-A0DD-A30FBB3D98A9}"/>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E1C1B265-E245-4F8F-B7CB-C2D2E6A22A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11</xdr:col>
      <xdr:colOff>562134</xdr:colOff>
      <xdr:row>1</xdr:row>
      <xdr:rowOff>114300</xdr:rowOff>
    </xdr:from>
    <xdr:to>
      <xdr:col>15</xdr:col>
      <xdr:colOff>453657</xdr:colOff>
      <xdr:row>3</xdr:row>
      <xdr:rowOff>155331</xdr:rowOff>
    </xdr:to>
    <xdr:pic>
      <xdr:nvPicPr>
        <xdr:cNvPr id="3" name="Billede 2">
          <a:extLst>
            <a:ext uri="{FF2B5EF4-FFF2-40B4-BE49-F238E27FC236}">
              <a16:creationId xmlns:a16="http://schemas.microsoft.com/office/drawing/2014/main" id="{F1E274E9-6993-4454-AAA9-13672573DED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11</xdr:col>
      <xdr:colOff>295275</xdr:colOff>
      <xdr:row>2</xdr:row>
      <xdr:rowOff>127513</xdr:rowOff>
    </xdr:to>
    <xdr:cxnSp macro="">
      <xdr:nvCxnSpPr>
        <xdr:cNvPr id="4" name="Lige forbindelse 3">
          <a:extLst>
            <a:ext uri="{FF2B5EF4-FFF2-40B4-BE49-F238E27FC236}">
              <a16:creationId xmlns:a16="http://schemas.microsoft.com/office/drawing/2014/main" id="{32332F2E-6EE3-419A-B6FE-D7A0FB8E6D14}"/>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245A0DC7-8988-4943-8D2E-32C0090623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12</xdr:col>
      <xdr:colOff>562134</xdr:colOff>
      <xdr:row>1</xdr:row>
      <xdr:rowOff>114300</xdr:rowOff>
    </xdr:from>
    <xdr:to>
      <xdr:col>16</xdr:col>
      <xdr:colOff>453657</xdr:colOff>
      <xdr:row>3</xdr:row>
      <xdr:rowOff>155331</xdr:rowOff>
    </xdr:to>
    <xdr:pic>
      <xdr:nvPicPr>
        <xdr:cNvPr id="3" name="Billede 2">
          <a:extLst>
            <a:ext uri="{FF2B5EF4-FFF2-40B4-BE49-F238E27FC236}">
              <a16:creationId xmlns:a16="http://schemas.microsoft.com/office/drawing/2014/main" id="{1CE07DE5-7A45-48D4-9D7C-D0CE4943DBB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12</xdr:col>
      <xdr:colOff>295275</xdr:colOff>
      <xdr:row>2</xdr:row>
      <xdr:rowOff>127513</xdr:rowOff>
    </xdr:to>
    <xdr:cxnSp macro="">
      <xdr:nvCxnSpPr>
        <xdr:cNvPr id="4" name="Lige forbindelse 3">
          <a:extLst>
            <a:ext uri="{FF2B5EF4-FFF2-40B4-BE49-F238E27FC236}">
              <a16:creationId xmlns:a16="http://schemas.microsoft.com/office/drawing/2014/main" id="{341B795B-A73E-4A7D-8EBE-D95B5C418EDD}"/>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762D89C5-C250-430C-8F17-B482B1EE42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10</xdr:col>
      <xdr:colOff>562134</xdr:colOff>
      <xdr:row>1</xdr:row>
      <xdr:rowOff>114300</xdr:rowOff>
    </xdr:from>
    <xdr:to>
      <xdr:col>14</xdr:col>
      <xdr:colOff>453657</xdr:colOff>
      <xdr:row>3</xdr:row>
      <xdr:rowOff>155331</xdr:rowOff>
    </xdr:to>
    <xdr:pic>
      <xdr:nvPicPr>
        <xdr:cNvPr id="3" name="Billede 2">
          <a:extLst>
            <a:ext uri="{FF2B5EF4-FFF2-40B4-BE49-F238E27FC236}">
              <a16:creationId xmlns:a16="http://schemas.microsoft.com/office/drawing/2014/main" id="{81AE0AA8-9840-4DC5-9640-B0BA0E3A01C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34609" y="276225"/>
          <a:ext cx="2368023" cy="364881"/>
        </a:xfrm>
        <a:prstGeom prst="rect">
          <a:avLst/>
        </a:prstGeom>
      </xdr:spPr>
    </xdr:pic>
    <xdr:clientData/>
  </xdr:twoCellAnchor>
  <xdr:twoCellAnchor>
    <xdr:from>
      <xdr:col>1</xdr:col>
      <xdr:colOff>561975</xdr:colOff>
      <xdr:row>2</xdr:row>
      <xdr:rowOff>123825</xdr:rowOff>
    </xdr:from>
    <xdr:to>
      <xdr:col>10</xdr:col>
      <xdr:colOff>295275</xdr:colOff>
      <xdr:row>2</xdr:row>
      <xdr:rowOff>127513</xdr:rowOff>
    </xdr:to>
    <xdr:cxnSp macro="">
      <xdr:nvCxnSpPr>
        <xdr:cNvPr id="4" name="Lige forbindelse 3">
          <a:extLst>
            <a:ext uri="{FF2B5EF4-FFF2-40B4-BE49-F238E27FC236}">
              <a16:creationId xmlns:a16="http://schemas.microsoft.com/office/drawing/2014/main" id="{C9159C24-DA46-4FB3-ABDD-80534BC51A44}"/>
            </a:ext>
          </a:extLst>
        </xdr:cNvPr>
        <xdr:cNvCxnSpPr/>
      </xdr:nvCxnSpPr>
      <xdr:spPr>
        <a:xfrm flipV="1">
          <a:off x="1181100" y="44767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3A6BDD86-77C3-4573-929D-7F2106EACB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12</xdr:col>
      <xdr:colOff>562134</xdr:colOff>
      <xdr:row>1</xdr:row>
      <xdr:rowOff>114300</xdr:rowOff>
    </xdr:from>
    <xdr:to>
      <xdr:col>16</xdr:col>
      <xdr:colOff>453657</xdr:colOff>
      <xdr:row>3</xdr:row>
      <xdr:rowOff>155331</xdr:rowOff>
    </xdr:to>
    <xdr:pic>
      <xdr:nvPicPr>
        <xdr:cNvPr id="3" name="Billede 2">
          <a:extLst>
            <a:ext uri="{FF2B5EF4-FFF2-40B4-BE49-F238E27FC236}">
              <a16:creationId xmlns:a16="http://schemas.microsoft.com/office/drawing/2014/main" id="{C9153CEF-88AF-4B35-9D84-1B4B77BF913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5659" y="276225"/>
          <a:ext cx="2368023" cy="364881"/>
        </a:xfrm>
        <a:prstGeom prst="rect">
          <a:avLst/>
        </a:prstGeom>
      </xdr:spPr>
    </xdr:pic>
    <xdr:clientData/>
  </xdr:twoCellAnchor>
  <xdr:twoCellAnchor>
    <xdr:from>
      <xdr:col>1</xdr:col>
      <xdr:colOff>561975</xdr:colOff>
      <xdr:row>2</xdr:row>
      <xdr:rowOff>123825</xdr:rowOff>
    </xdr:from>
    <xdr:to>
      <xdr:col>12</xdr:col>
      <xdr:colOff>295275</xdr:colOff>
      <xdr:row>2</xdr:row>
      <xdr:rowOff>127513</xdr:rowOff>
    </xdr:to>
    <xdr:cxnSp macro="">
      <xdr:nvCxnSpPr>
        <xdr:cNvPr id="4" name="Lige forbindelse 3">
          <a:extLst>
            <a:ext uri="{FF2B5EF4-FFF2-40B4-BE49-F238E27FC236}">
              <a16:creationId xmlns:a16="http://schemas.microsoft.com/office/drawing/2014/main" id="{887BD058-1241-4577-8049-2CEFAE694762}"/>
            </a:ext>
          </a:extLst>
        </xdr:cNvPr>
        <xdr:cNvCxnSpPr/>
      </xdr:nvCxnSpPr>
      <xdr:spPr>
        <a:xfrm flipV="1">
          <a:off x="1181100" y="447675"/>
          <a:ext cx="82677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3" name="Grafik 2" descr="Hus">
          <a:hlinkClick xmlns:r="http://schemas.openxmlformats.org/officeDocument/2006/relationships" r:id="rId1"/>
          <a:extLst>
            <a:ext uri="{FF2B5EF4-FFF2-40B4-BE49-F238E27FC236}">
              <a16:creationId xmlns:a16="http://schemas.microsoft.com/office/drawing/2014/main" id="{7131D752-E7C3-454E-A049-5D71F458FF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57200" cy="457200"/>
        </a:xfrm>
        <a:prstGeom prst="rect">
          <a:avLst/>
        </a:prstGeom>
      </xdr:spPr>
    </xdr:pic>
    <xdr:clientData/>
  </xdr:twoCellAnchor>
  <xdr:twoCellAnchor editAs="oneCell">
    <xdr:from>
      <xdr:col>12</xdr:col>
      <xdr:colOff>524034</xdr:colOff>
      <xdr:row>1</xdr:row>
      <xdr:rowOff>85725</xdr:rowOff>
    </xdr:from>
    <xdr:to>
      <xdr:col>15</xdr:col>
      <xdr:colOff>193307</xdr:colOff>
      <xdr:row>3</xdr:row>
      <xdr:rowOff>126756</xdr:rowOff>
    </xdr:to>
    <xdr:pic>
      <xdr:nvPicPr>
        <xdr:cNvPr id="4" name="Billede 3">
          <a:extLst>
            <a:ext uri="{FF2B5EF4-FFF2-40B4-BE49-F238E27FC236}">
              <a16:creationId xmlns:a16="http://schemas.microsoft.com/office/drawing/2014/main" id="{9FA2ED7F-3019-4A6C-A7D8-DC7D63916F3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6459" y="247650"/>
          <a:ext cx="2326748" cy="364881"/>
        </a:xfrm>
        <a:prstGeom prst="rect">
          <a:avLst/>
        </a:prstGeom>
      </xdr:spPr>
    </xdr:pic>
    <xdr:clientData/>
  </xdr:twoCellAnchor>
  <xdr:twoCellAnchor>
    <xdr:from>
      <xdr:col>1</xdr:col>
      <xdr:colOff>523875</xdr:colOff>
      <xdr:row>2</xdr:row>
      <xdr:rowOff>95250</xdr:rowOff>
    </xdr:from>
    <xdr:to>
      <xdr:col>12</xdr:col>
      <xdr:colOff>257175</xdr:colOff>
      <xdr:row>2</xdr:row>
      <xdr:rowOff>98938</xdr:rowOff>
    </xdr:to>
    <xdr:cxnSp macro="">
      <xdr:nvCxnSpPr>
        <xdr:cNvPr id="5" name="Lige forbindelse 4">
          <a:extLst>
            <a:ext uri="{FF2B5EF4-FFF2-40B4-BE49-F238E27FC236}">
              <a16:creationId xmlns:a16="http://schemas.microsoft.com/office/drawing/2014/main" id="{961126D7-6780-4AC9-A0D9-FAC89CDDD5C1}"/>
            </a:ext>
          </a:extLst>
        </xdr:cNvPr>
        <xdr:cNvCxnSpPr/>
      </xdr:nvCxnSpPr>
      <xdr:spPr>
        <a:xfrm flipV="1">
          <a:off x="1133475" y="419100"/>
          <a:ext cx="7096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BC51C7EF-2037-438A-9A3E-7E1C789F8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12</xdr:col>
      <xdr:colOff>524034</xdr:colOff>
      <xdr:row>1</xdr:row>
      <xdr:rowOff>85725</xdr:rowOff>
    </xdr:from>
    <xdr:to>
      <xdr:col>15</xdr:col>
      <xdr:colOff>193307</xdr:colOff>
      <xdr:row>3</xdr:row>
      <xdr:rowOff>126756</xdr:rowOff>
    </xdr:to>
    <xdr:pic>
      <xdr:nvPicPr>
        <xdr:cNvPr id="3" name="Billede 2">
          <a:extLst>
            <a:ext uri="{FF2B5EF4-FFF2-40B4-BE49-F238E27FC236}">
              <a16:creationId xmlns:a16="http://schemas.microsoft.com/office/drawing/2014/main" id="{847A50D8-E552-4270-B297-B9C05755E61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12</xdr:col>
      <xdr:colOff>257175</xdr:colOff>
      <xdr:row>2</xdr:row>
      <xdr:rowOff>98938</xdr:rowOff>
    </xdr:to>
    <xdr:cxnSp macro="">
      <xdr:nvCxnSpPr>
        <xdr:cNvPr id="4" name="Lige forbindelse 3">
          <a:extLst>
            <a:ext uri="{FF2B5EF4-FFF2-40B4-BE49-F238E27FC236}">
              <a16:creationId xmlns:a16="http://schemas.microsoft.com/office/drawing/2014/main" id="{EDB3E44C-2EFA-4FD6-A9D2-71854ED587EC}"/>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A9F6E3A1-0450-43B6-A82B-2152C0A03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10</xdr:col>
      <xdr:colOff>524034</xdr:colOff>
      <xdr:row>1</xdr:row>
      <xdr:rowOff>85725</xdr:rowOff>
    </xdr:from>
    <xdr:to>
      <xdr:col>13</xdr:col>
      <xdr:colOff>193307</xdr:colOff>
      <xdr:row>3</xdr:row>
      <xdr:rowOff>126756</xdr:rowOff>
    </xdr:to>
    <xdr:pic>
      <xdr:nvPicPr>
        <xdr:cNvPr id="3" name="Billede 2">
          <a:extLst>
            <a:ext uri="{FF2B5EF4-FFF2-40B4-BE49-F238E27FC236}">
              <a16:creationId xmlns:a16="http://schemas.microsoft.com/office/drawing/2014/main" id="{02EFE5DC-2FB2-463C-B9E9-6875D5931BB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5C462DF2-B112-4CCF-9219-A506B4E26A55}"/>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6889223D-126E-4AC3-A962-9D27B3D452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30A5543B-9F7E-4576-B0FF-BE16CF3704B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19234" y="266700"/>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2F41A6CE-59F2-400B-B331-DF16789F2B8E}"/>
            </a:ext>
          </a:extLst>
        </xdr:cNvPr>
        <xdr:cNvCxnSpPr/>
      </xdr:nvCxnSpPr>
      <xdr:spPr>
        <a:xfrm flipV="1">
          <a:off x="1270000" y="438150"/>
          <a:ext cx="1138237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7985575A-5900-4033-82CC-F99021DFF9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10</xdr:col>
      <xdr:colOff>524034</xdr:colOff>
      <xdr:row>1</xdr:row>
      <xdr:rowOff>85725</xdr:rowOff>
    </xdr:from>
    <xdr:to>
      <xdr:col>13</xdr:col>
      <xdr:colOff>193307</xdr:colOff>
      <xdr:row>3</xdr:row>
      <xdr:rowOff>126756</xdr:rowOff>
    </xdr:to>
    <xdr:pic>
      <xdr:nvPicPr>
        <xdr:cNvPr id="3" name="Billede 2">
          <a:extLst>
            <a:ext uri="{FF2B5EF4-FFF2-40B4-BE49-F238E27FC236}">
              <a16:creationId xmlns:a16="http://schemas.microsoft.com/office/drawing/2014/main" id="{3470256B-482F-4B3E-844A-032FB2E3CE8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82184" y="247650"/>
          <a:ext cx="2345798" cy="364881"/>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4687FDBA-515D-4DBE-A444-6CFCC8D37A88}"/>
            </a:ext>
          </a:extLst>
        </xdr:cNvPr>
        <xdr:cNvCxnSpPr/>
      </xdr:nvCxnSpPr>
      <xdr:spPr>
        <a:xfrm flipV="1">
          <a:off x="1143000" y="419100"/>
          <a:ext cx="71723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FA70702-BBC4-491F-9DE7-3BECDD2842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4185"/>
        </a:xfrm>
        <a:prstGeom prst="rect">
          <a:avLst/>
        </a:prstGeom>
      </xdr:spPr>
    </xdr:pic>
    <xdr:clientData/>
  </xdr:twoCellAnchor>
  <xdr:twoCellAnchor editAs="oneCell">
    <xdr:from>
      <xdr:col>3</xdr:col>
      <xdr:colOff>270034</xdr:colOff>
      <xdr:row>1</xdr:row>
      <xdr:rowOff>76200</xdr:rowOff>
    </xdr:from>
    <xdr:to>
      <xdr:col>6</xdr:col>
      <xdr:colOff>136157</xdr:colOff>
      <xdr:row>3</xdr:row>
      <xdr:rowOff>117231</xdr:rowOff>
    </xdr:to>
    <xdr:pic>
      <xdr:nvPicPr>
        <xdr:cNvPr id="3" name="Billede 2">
          <a:extLst>
            <a:ext uri="{FF2B5EF4-FFF2-40B4-BE49-F238E27FC236}">
              <a16:creationId xmlns:a16="http://schemas.microsoft.com/office/drawing/2014/main" id="{723283BB-AD9B-4D8E-A52C-327DF93B8E9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66584" y="257175"/>
          <a:ext cx="2456923" cy="364881"/>
        </a:xfrm>
        <a:prstGeom prst="rect">
          <a:avLst/>
        </a:prstGeom>
      </xdr:spPr>
    </xdr:pic>
    <xdr:clientData/>
  </xdr:twoCellAnchor>
  <xdr:twoCellAnchor>
    <xdr:from>
      <xdr:col>1</xdr:col>
      <xdr:colOff>660400</xdr:colOff>
      <xdr:row>2</xdr:row>
      <xdr:rowOff>89413</xdr:rowOff>
    </xdr:from>
    <xdr:to>
      <xdr:col>3</xdr:col>
      <xdr:colOff>9525</xdr:colOff>
      <xdr:row>2</xdr:row>
      <xdr:rowOff>95250</xdr:rowOff>
    </xdr:to>
    <xdr:cxnSp macro="">
      <xdr:nvCxnSpPr>
        <xdr:cNvPr id="4" name="Lige forbindelse 3">
          <a:extLst>
            <a:ext uri="{FF2B5EF4-FFF2-40B4-BE49-F238E27FC236}">
              <a16:creationId xmlns:a16="http://schemas.microsoft.com/office/drawing/2014/main" id="{9773C3E9-5759-4CAB-A97E-77764F220C08}"/>
            </a:ext>
          </a:extLst>
        </xdr:cNvPr>
        <xdr:cNvCxnSpPr/>
      </xdr:nvCxnSpPr>
      <xdr:spPr>
        <a:xfrm>
          <a:off x="1270000" y="432313"/>
          <a:ext cx="9236075" cy="5837"/>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06591664-268D-4894-B1BB-3F421F6B65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9</xdr:col>
      <xdr:colOff>508159</xdr:colOff>
      <xdr:row>1</xdr:row>
      <xdr:rowOff>76200</xdr:rowOff>
    </xdr:from>
    <xdr:to>
      <xdr:col>13</xdr:col>
      <xdr:colOff>526682</xdr:colOff>
      <xdr:row>3</xdr:row>
      <xdr:rowOff>117231</xdr:rowOff>
    </xdr:to>
    <xdr:pic>
      <xdr:nvPicPr>
        <xdr:cNvPr id="3" name="Billede 2">
          <a:extLst>
            <a:ext uri="{FF2B5EF4-FFF2-40B4-BE49-F238E27FC236}">
              <a16:creationId xmlns:a16="http://schemas.microsoft.com/office/drawing/2014/main" id="{A4C8EA55-54D6-46D6-8584-CCD049E97D6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9</xdr:col>
      <xdr:colOff>241300</xdr:colOff>
      <xdr:row>2</xdr:row>
      <xdr:rowOff>89413</xdr:rowOff>
    </xdr:to>
    <xdr:cxnSp macro="">
      <xdr:nvCxnSpPr>
        <xdr:cNvPr id="4" name="Lige forbindelse 3">
          <a:extLst>
            <a:ext uri="{FF2B5EF4-FFF2-40B4-BE49-F238E27FC236}">
              <a16:creationId xmlns:a16="http://schemas.microsoft.com/office/drawing/2014/main" id="{A7D4D139-442E-44B0-AAAF-0A323E21BCBF}"/>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9AECF9E-0979-4F57-BF64-FD01D6E98D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1025" y="190500"/>
          <a:ext cx="488950" cy="460375"/>
        </a:xfrm>
        <a:prstGeom prst="rect">
          <a:avLst/>
        </a:prstGeom>
      </xdr:spPr>
    </xdr:pic>
    <xdr:clientData/>
  </xdr:twoCellAnchor>
  <xdr:twoCellAnchor editAs="oneCell">
    <xdr:from>
      <xdr:col>6</xdr:col>
      <xdr:colOff>870109</xdr:colOff>
      <xdr:row>1</xdr:row>
      <xdr:rowOff>101600</xdr:rowOff>
    </xdr:from>
    <xdr:to>
      <xdr:col>8</xdr:col>
      <xdr:colOff>593357</xdr:colOff>
      <xdr:row>3</xdr:row>
      <xdr:rowOff>85481</xdr:rowOff>
    </xdr:to>
    <xdr:pic>
      <xdr:nvPicPr>
        <xdr:cNvPr id="3" name="Billede 2">
          <a:extLst>
            <a:ext uri="{FF2B5EF4-FFF2-40B4-BE49-F238E27FC236}">
              <a16:creationId xmlns:a16="http://schemas.microsoft.com/office/drawing/2014/main" id="{26DC3EBD-E2BB-41F7-A211-6FE9A9E7AC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85584" y="292100"/>
          <a:ext cx="2456923" cy="364881"/>
        </a:xfrm>
        <a:prstGeom prst="rect">
          <a:avLst/>
        </a:prstGeom>
      </xdr:spPr>
    </xdr:pic>
    <xdr:clientData/>
  </xdr:twoCellAnchor>
  <xdr:twoCellAnchor>
    <xdr:from>
      <xdr:col>1</xdr:col>
      <xdr:colOff>698500</xdr:colOff>
      <xdr:row>2</xdr:row>
      <xdr:rowOff>82550</xdr:rowOff>
    </xdr:from>
    <xdr:to>
      <xdr:col>6</xdr:col>
      <xdr:colOff>603250</xdr:colOff>
      <xdr:row>2</xdr:row>
      <xdr:rowOff>86238</xdr:rowOff>
    </xdr:to>
    <xdr:cxnSp macro="">
      <xdr:nvCxnSpPr>
        <xdr:cNvPr id="4" name="Lige forbindelse 3">
          <a:extLst>
            <a:ext uri="{FF2B5EF4-FFF2-40B4-BE49-F238E27FC236}">
              <a16:creationId xmlns:a16="http://schemas.microsoft.com/office/drawing/2014/main" id="{4E905557-3AA9-4B63-85BA-E088B153D1EC}"/>
            </a:ext>
          </a:extLst>
        </xdr:cNvPr>
        <xdr:cNvCxnSpPr/>
      </xdr:nvCxnSpPr>
      <xdr:spPr>
        <a:xfrm flipV="1">
          <a:off x="1279525" y="463550"/>
          <a:ext cx="88392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A54E9F5-AE4C-42F5-BC54-8849847D81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5</xdr:col>
      <xdr:colOff>315277</xdr:colOff>
      <xdr:row>1</xdr:row>
      <xdr:rowOff>101600</xdr:rowOff>
    </xdr:from>
    <xdr:to>
      <xdr:col>7</xdr:col>
      <xdr:colOff>486200</xdr:colOff>
      <xdr:row>3</xdr:row>
      <xdr:rowOff>85481</xdr:rowOff>
    </xdr:to>
    <xdr:pic>
      <xdr:nvPicPr>
        <xdr:cNvPr id="3" name="Billede 2">
          <a:extLst>
            <a:ext uri="{FF2B5EF4-FFF2-40B4-BE49-F238E27FC236}">
              <a16:creationId xmlns:a16="http://schemas.microsoft.com/office/drawing/2014/main" id="{C0C8C4C9-B3C1-4131-9BE0-DC612B897F6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87965" y="292100"/>
          <a:ext cx="2456923" cy="364881"/>
        </a:xfrm>
        <a:prstGeom prst="rect">
          <a:avLst/>
        </a:prstGeom>
      </xdr:spPr>
    </xdr:pic>
    <xdr:clientData/>
  </xdr:twoCellAnchor>
  <xdr:twoCellAnchor>
    <xdr:from>
      <xdr:col>1</xdr:col>
      <xdr:colOff>698500</xdr:colOff>
      <xdr:row>2</xdr:row>
      <xdr:rowOff>82550</xdr:rowOff>
    </xdr:from>
    <xdr:to>
      <xdr:col>5</xdr:col>
      <xdr:colOff>48418</xdr:colOff>
      <xdr:row>2</xdr:row>
      <xdr:rowOff>86238</xdr:rowOff>
    </xdr:to>
    <xdr:cxnSp macro="">
      <xdr:nvCxnSpPr>
        <xdr:cNvPr id="4" name="Lige forbindelse 3">
          <a:extLst>
            <a:ext uri="{FF2B5EF4-FFF2-40B4-BE49-F238E27FC236}">
              <a16:creationId xmlns:a16="http://schemas.microsoft.com/office/drawing/2014/main" id="{D363CA4E-0A10-41C8-B671-DB639E95F7EE}"/>
            </a:ext>
          </a:extLst>
        </xdr:cNvPr>
        <xdr:cNvCxnSpPr/>
      </xdr:nvCxnSpPr>
      <xdr:spPr>
        <a:xfrm flipV="1">
          <a:off x="1281906" y="463550"/>
          <a:ext cx="88392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5" name="Grafik 4" descr="Hus">
          <a:hlinkClick xmlns:r="http://schemas.openxmlformats.org/officeDocument/2006/relationships" r:id="rId1"/>
          <a:extLst>
            <a:ext uri="{FF2B5EF4-FFF2-40B4-BE49-F238E27FC236}">
              <a16:creationId xmlns:a16="http://schemas.microsoft.com/office/drawing/2014/main" id="{50500846-9147-4A2A-9D5D-E2872454F4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5</xdr:col>
      <xdr:colOff>315277</xdr:colOff>
      <xdr:row>1</xdr:row>
      <xdr:rowOff>101600</xdr:rowOff>
    </xdr:from>
    <xdr:to>
      <xdr:col>7</xdr:col>
      <xdr:colOff>486200</xdr:colOff>
      <xdr:row>3</xdr:row>
      <xdr:rowOff>85481</xdr:rowOff>
    </xdr:to>
    <xdr:pic>
      <xdr:nvPicPr>
        <xdr:cNvPr id="6" name="Billede 5">
          <a:extLst>
            <a:ext uri="{FF2B5EF4-FFF2-40B4-BE49-F238E27FC236}">
              <a16:creationId xmlns:a16="http://schemas.microsoft.com/office/drawing/2014/main" id="{EFDB14B1-2982-441E-A509-AA66F59740C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4121" y="292100"/>
          <a:ext cx="2456923" cy="364881"/>
        </a:xfrm>
        <a:prstGeom prst="rect">
          <a:avLst/>
        </a:prstGeom>
      </xdr:spPr>
    </xdr:pic>
    <xdr:clientData/>
  </xdr:twoCellAnchor>
  <xdr:twoCellAnchor>
    <xdr:from>
      <xdr:col>2</xdr:col>
      <xdr:colOff>3175</xdr:colOff>
      <xdr:row>2</xdr:row>
      <xdr:rowOff>82550</xdr:rowOff>
    </xdr:from>
    <xdr:to>
      <xdr:col>5</xdr:col>
      <xdr:colOff>48418</xdr:colOff>
      <xdr:row>2</xdr:row>
      <xdr:rowOff>86238</xdr:rowOff>
    </xdr:to>
    <xdr:cxnSp macro="">
      <xdr:nvCxnSpPr>
        <xdr:cNvPr id="7" name="Lige forbindelse 6">
          <a:extLst>
            <a:ext uri="{FF2B5EF4-FFF2-40B4-BE49-F238E27FC236}">
              <a16:creationId xmlns:a16="http://schemas.microsoft.com/office/drawing/2014/main" id="{B06BEC3D-490E-4425-B52C-EB1A453D415C}"/>
            </a:ext>
          </a:extLst>
        </xdr:cNvPr>
        <xdr:cNvCxnSpPr/>
      </xdr:nvCxnSpPr>
      <xdr:spPr>
        <a:xfrm flipV="1">
          <a:off x="1110456"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65E5BC5-A5D5-453F-B8EF-12CA60D26E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6</xdr:col>
      <xdr:colOff>465156</xdr:colOff>
      <xdr:row>1</xdr:row>
      <xdr:rowOff>101600</xdr:rowOff>
    </xdr:from>
    <xdr:to>
      <xdr:col>8</xdr:col>
      <xdr:colOff>860197</xdr:colOff>
      <xdr:row>3</xdr:row>
      <xdr:rowOff>85481</xdr:rowOff>
    </xdr:to>
    <xdr:pic>
      <xdr:nvPicPr>
        <xdr:cNvPr id="3" name="Billede 2">
          <a:extLst>
            <a:ext uri="{FF2B5EF4-FFF2-40B4-BE49-F238E27FC236}">
              <a16:creationId xmlns:a16="http://schemas.microsoft.com/office/drawing/2014/main" id="{384B387E-7FBF-4AD7-BD45-143674C6981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3421" y="292100"/>
          <a:ext cx="2456923" cy="364881"/>
        </a:xfrm>
        <a:prstGeom prst="rect">
          <a:avLst/>
        </a:prstGeom>
      </xdr:spPr>
    </xdr:pic>
    <xdr:clientData/>
  </xdr:twoCellAnchor>
  <xdr:twoCellAnchor>
    <xdr:from>
      <xdr:col>1</xdr:col>
      <xdr:colOff>527050</xdr:colOff>
      <xdr:row>2</xdr:row>
      <xdr:rowOff>82550</xdr:rowOff>
    </xdr:from>
    <xdr:to>
      <xdr:col>6</xdr:col>
      <xdr:colOff>198297</xdr:colOff>
      <xdr:row>2</xdr:row>
      <xdr:rowOff>86238</xdr:rowOff>
    </xdr:to>
    <xdr:cxnSp macro="">
      <xdr:nvCxnSpPr>
        <xdr:cNvPr id="4" name="Lige forbindelse 3">
          <a:extLst>
            <a:ext uri="{FF2B5EF4-FFF2-40B4-BE49-F238E27FC236}">
              <a16:creationId xmlns:a16="http://schemas.microsoft.com/office/drawing/2014/main" id="{4A082AD2-8497-45D1-97FB-545DF2B58FF3}"/>
            </a:ext>
          </a:extLst>
        </xdr:cNvPr>
        <xdr:cNvCxnSpPr/>
      </xdr:nvCxnSpPr>
      <xdr:spPr>
        <a:xfrm flipV="1">
          <a:off x="1109756"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A75E95F6-1770-4E96-BAA2-8C225B8A76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6</xdr:col>
      <xdr:colOff>465156</xdr:colOff>
      <xdr:row>1</xdr:row>
      <xdr:rowOff>101600</xdr:rowOff>
    </xdr:from>
    <xdr:to>
      <xdr:col>8</xdr:col>
      <xdr:colOff>860197</xdr:colOff>
      <xdr:row>3</xdr:row>
      <xdr:rowOff>85481</xdr:rowOff>
    </xdr:to>
    <xdr:pic>
      <xdr:nvPicPr>
        <xdr:cNvPr id="3" name="Billede 2">
          <a:extLst>
            <a:ext uri="{FF2B5EF4-FFF2-40B4-BE49-F238E27FC236}">
              <a16:creationId xmlns:a16="http://schemas.microsoft.com/office/drawing/2014/main" id="{AB5A0279-0140-474A-8132-5438614A126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3421" y="292100"/>
          <a:ext cx="2456923" cy="364881"/>
        </a:xfrm>
        <a:prstGeom prst="rect">
          <a:avLst/>
        </a:prstGeom>
      </xdr:spPr>
    </xdr:pic>
    <xdr:clientData/>
  </xdr:twoCellAnchor>
  <xdr:twoCellAnchor>
    <xdr:from>
      <xdr:col>1</xdr:col>
      <xdr:colOff>527050</xdr:colOff>
      <xdr:row>2</xdr:row>
      <xdr:rowOff>82550</xdr:rowOff>
    </xdr:from>
    <xdr:to>
      <xdr:col>6</xdr:col>
      <xdr:colOff>198297</xdr:colOff>
      <xdr:row>2</xdr:row>
      <xdr:rowOff>86238</xdr:rowOff>
    </xdr:to>
    <xdr:cxnSp macro="">
      <xdr:nvCxnSpPr>
        <xdr:cNvPr id="4" name="Lige forbindelse 3">
          <a:extLst>
            <a:ext uri="{FF2B5EF4-FFF2-40B4-BE49-F238E27FC236}">
              <a16:creationId xmlns:a16="http://schemas.microsoft.com/office/drawing/2014/main" id="{3E9FDBF7-C6E0-4140-AFD3-DB7858E20D1E}"/>
            </a:ext>
          </a:extLst>
        </xdr:cNvPr>
        <xdr:cNvCxnSpPr/>
      </xdr:nvCxnSpPr>
      <xdr:spPr>
        <a:xfrm flipV="1">
          <a:off x="1109756"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74332</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44D29EE-FE2F-46F0-AE5C-B7B4B48439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5</xdr:col>
      <xdr:colOff>879774</xdr:colOff>
      <xdr:row>1</xdr:row>
      <xdr:rowOff>101600</xdr:rowOff>
    </xdr:from>
    <xdr:to>
      <xdr:col>8</xdr:col>
      <xdr:colOff>243873</xdr:colOff>
      <xdr:row>3</xdr:row>
      <xdr:rowOff>85481</xdr:rowOff>
    </xdr:to>
    <xdr:pic>
      <xdr:nvPicPr>
        <xdr:cNvPr id="3" name="Billede 2">
          <a:extLst>
            <a:ext uri="{FF2B5EF4-FFF2-40B4-BE49-F238E27FC236}">
              <a16:creationId xmlns:a16="http://schemas.microsoft.com/office/drawing/2014/main" id="{CC5A18C4-9EC6-4164-922E-C647363F666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3421" y="292100"/>
          <a:ext cx="2456923" cy="364881"/>
        </a:xfrm>
        <a:prstGeom prst="rect">
          <a:avLst/>
        </a:prstGeom>
      </xdr:spPr>
    </xdr:pic>
    <xdr:clientData/>
  </xdr:twoCellAnchor>
  <xdr:twoCellAnchor>
    <xdr:from>
      <xdr:col>2</xdr:col>
      <xdr:colOff>112432</xdr:colOff>
      <xdr:row>2</xdr:row>
      <xdr:rowOff>82550</xdr:rowOff>
    </xdr:from>
    <xdr:to>
      <xdr:col>5</xdr:col>
      <xdr:colOff>612915</xdr:colOff>
      <xdr:row>2</xdr:row>
      <xdr:rowOff>86238</xdr:rowOff>
    </xdr:to>
    <xdr:cxnSp macro="">
      <xdr:nvCxnSpPr>
        <xdr:cNvPr id="4" name="Lige forbindelse 3">
          <a:extLst>
            <a:ext uri="{FF2B5EF4-FFF2-40B4-BE49-F238E27FC236}">
              <a16:creationId xmlns:a16="http://schemas.microsoft.com/office/drawing/2014/main" id="{34B588BE-1A76-4B4F-A60C-0AD1AD7987E8}"/>
            </a:ext>
          </a:extLst>
        </xdr:cNvPr>
        <xdr:cNvCxnSpPr/>
      </xdr:nvCxnSpPr>
      <xdr:spPr>
        <a:xfrm flipV="1">
          <a:off x="1109756"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72231</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A064A09-3B2C-4ECA-B4AA-0B7E452ECD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5</xdr:col>
      <xdr:colOff>541496</xdr:colOff>
      <xdr:row>1</xdr:row>
      <xdr:rowOff>101600</xdr:rowOff>
    </xdr:from>
    <xdr:to>
      <xdr:col>7</xdr:col>
      <xdr:colOff>950544</xdr:colOff>
      <xdr:row>3</xdr:row>
      <xdr:rowOff>85481</xdr:rowOff>
    </xdr:to>
    <xdr:pic>
      <xdr:nvPicPr>
        <xdr:cNvPr id="3" name="Billede 2">
          <a:extLst>
            <a:ext uri="{FF2B5EF4-FFF2-40B4-BE49-F238E27FC236}">
              <a16:creationId xmlns:a16="http://schemas.microsoft.com/office/drawing/2014/main" id="{3A685E23-11FF-41C5-B1ED-250C318DAF0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4121" y="292100"/>
          <a:ext cx="2456923" cy="364881"/>
        </a:xfrm>
        <a:prstGeom prst="rect">
          <a:avLst/>
        </a:prstGeom>
      </xdr:spPr>
    </xdr:pic>
    <xdr:clientData/>
  </xdr:twoCellAnchor>
  <xdr:twoCellAnchor>
    <xdr:from>
      <xdr:col>2</xdr:col>
      <xdr:colOff>110331</xdr:colOff>
      <xdr:row>2</xdr:row>
      <xdr:rowOff>82550</xdr:rowOff>
    </xdr:from>
    <xdr:to>
      <xdr:col>5</xdr:col>
      <xdr:colOff>274637</xdr:colOff>
      <xdr:row>2</xdr:row>
      <xdr:rowOff>86238</xdr:rowOff>
    </xdr:to>
    <xdr:cxnSp macro="">
      <xdr:nvCxnSpPr>
        <xdr:cNvPr id="4" name="Lige forbindelse 3">
          <a:extLst>
            <a:ext uri="{FF2B5EF4-FFF2-40B4-BE49-F238E27FC236}">
              <a16:creationId xmlns:a16="http://schemas.microsoft.com/office/drawing/2014/main" id="{503AA8A8-F4E5-40CB-9109-8C2B967792DB}"/>
            </a:ext>
          </a:extLst>
        </xdr:cNvPr>
        <xdr:cNvCxnSpPr/>
      </xdr:nvCxnSpPr>
      <xdr:spPr>
        <a:xfrm flipV="1">
          <a:off x="1110456"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120650</xdr:rowOff>
    </xdr:to>
    <xdr:pic>
      <xdr:nvPicPr>
        <xdr:cNvPr id="2" name="Grafik 1" descr="Hus">
          <a:hlinkClick xmlns:r="http://schemas.openxmlformats.org/officeDocument/2006/relationships" r:id="rId1"/>
          <a:extLst>
            <a:ext uri="{FF2B5EF4-FFF2-40B4-BE49-F238E27FC236}">
              <a16:creationId xmlns:a16="http://schemas.microsoft.com/office/drawing/2014/main" id="{E144C319-27AA-4211-94ED-BE4EE99ED5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8</xdr:col>
      <xdr:colOff>508159</xdr:colOff>
      <xdr:row>1</xdr:row>
      <xdr:rowOff>76200</xdr:rowOff>
    </xdr:from>
    <xdr:to>
      <xdr:col>12</xdr:col>
      <xdr:colOff>526682</xdr:colOff>
      <xdr:row>3</xdr:row>
      <xdr:rowOff>117231</xdr:rowOff>
    </xdr:to>
    <xdr:pic>
      <xdr:nvPicPr>
        <xdr:cNvPr id="3" name="Billede 2">
          <a:extLst>
            <a:ext uri="{FF2B5EF4-FFF2-40B4-BE49-F238E27FC236}">
              <a16:creationId xmlns:a16="http://schemas.microsoft.com/office/drawing/2014/main" id="{ACA65872-B073-4E86-AF6B-5E4DA1B4F31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8984" y="257175"/>
          <a:ext cx="2456923" cy="364881"/>
        </a:xfrm>
        <a:prstGeom prst="rect">
          <a:avLst/>
        </a:prstGeom>
      </xdr:spPr>
    </xdr:pic>
    <xdr:clientData/>
  </xdr:twoCellAnchor>
  <xdr:twoCellAnchor>
    <xdr:from>
      <xdr:col>1</xdr:col>
      <xdr:colOff>660400</xdr:colOff>
      <xdr:row>2</xdr:row>
      <xdr:rowOff>85725</xdr:rowOff>
    </xdr:from>
    <xdr:to>
      <xdr:col>8</xdr:col>
      <xdr:colOff>241300</xdr:colOff>
      <xdr:row>2</xdr:row>
      <xdr:rowOff>89413</xdr:rowOff>
    </xdr:to>
    <xdr:cxnSp macro="">
      <xdr:nvCxnSpPr>
        <xdr:cNvPr id="4" name="Lige forbindelse 3">
          <a:extLst>
            <a:ext uri="{FF2B5EF4-FFF2-40B4-BE49-F238E27FC236}">
              <a16:creationId xmlns:a16="http://schemas.microsoft.com/office/drawing/2014/main" id="{0D531136-C93E-4271-A60B-B76C5401891A}"/>
            </a:ext>
          </a:extLst>
        </xdr:cNvPr>
        <xdr:cNvCxnSpPr/>
      </xdr:nvCxnSpPr>
      <xdr:spPr>
        <a:xfrm flipV="1">
          <a:off x="1270000" y="428625"/>
          <a:ext cx="13192125"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0EA7C7C-6F33-4154-A2EA-3C7E0B9179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7219" y="190500"/>
          <a:ext cx="488950" cy="460375"/>
        </a:xfrm>
        <a:prstGeom prst="rect">
          <a:avLst/>
        </a:prstGeom>
      </xdr:spPr>
    </xdr:pic>
    <xdr:clientData/>
  </xdr:twoCellAnchor>
  <xdr:twoCellAnchor editAs="oneCell">
    <xdr:from>
      <xdr:col>5</xdr:col>
      <xdr:colOff>350996</xdr:colOff>
      <xdr:row>1</xdr:row>
      <xdr:rowOff>101600</xdr:rowOff>
    </xdr:from>
    <xdr:to>
      <xdr:col>7</xdr:col>
      <xdr:colOff>760044</xdr:colOff>
      <xdr:row>3</xdr:row>
      <xdr:rowOff>85481</xdr:rowOff>
    </xdr:to>
    <xdr:pic>
      <xdr:nvPicPr>
        <xdr:cNvPr id="3" name="Billede 2">
          <a:extLst>
            <a:ext uri="{FF2B5EF4-FFF2-40B4-BE49-F238E27FC236}">
              <a16:creationId xmlns:a16="http://schemas.microsoft.com/office/drawing/2014/main" id="{566582F5-E26E-4A07-860E-9E98DDFE92FE}"/>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37934" y="292100"/>
          <a:ext cx="2456923" cy="364881"/>
        </a:xfrm>
        <a:prstGeom prst="rect">
          <a:avLst/>
        </a:prstGeom>
      </xdr:spPr>
    </xdr:pic>
    <xdr:clientData/>
  </xdr:twoCellAnchor>
  <xdr:twoCellAnchor>
    <xdr:from>
      <xdr:col>1</xdr:col>
      <xdr:colOff>527050</xdr:colOff>
      <xdr:row>2</xdr:row>
      <xdr:rowOff>82550</xdr:rowOff>
    </xdr:from>
    <xdr:to>
      <xdr:col>5</xdr:col>
      <xdr:colOff>84137</xdr:colOff>
      <xdr:row>2</xdr:row>
      <xdr:rowOff>86238</xdr:rowOff>
    </xdr:to>
    <xdr:cxnSp macro="">
      <xdr:nvCxnSpPr>
        <xdr:cNvPr id="4" name="Lige forbindelse 3">
          <a:extLst>
            <a:ext uri="{FF2B5EF4-FFF2-40B4-BE49-F238E27FC236}">
              <a16:creationId xmlns:a16="http://schemas.microsoft.com/office/drawing/2014/main" id="{22C2AB0C-A28A-4C29-8D17-F385C68F94A7}"/>
            </a:ext>
          </a:extLst>
        </xdr:cNvPr>
        <xdr:cNvCxnSpPr/>
      </xdr:nvCxnSpPr>
      <xdr:spPr>
        <a:xfrm flipV="1">
          <a:off x="1134269"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4775816-3192-495F-90D1-E04FF22E9B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7219" y="190500"/>
          <a:ext cx="488950" cy="460375"/>
        </a:xfrm>
        <a:prstGeom prst="rect">
          <a:avLst/>
        </a:prstGeom>
      </xdr:spPr>
    </xdr:pic>
    <xdr:clientData/>
  </xdr:twoCellAnchor>
  <xdr:twoCellAnchor editAs="oneCell">
    <xdr:from>
      <xdr:col>5</xdr:col>
      <xdr:colOff>422434</xdr:colOff>
      <xdr:row>1</xdr:row>
      <xdr:rowOff>101600</xdr:rowOff>
    </xdr:from>
    <xdr:to>
      <xdr:col>7</xdr:col>
      <xdr:colOff>831482</xdr:colOff>
      <xdr:row>3</xdr:row>
      <xdr:rowOff>85481</xdr:rowOff>
    </xdr:to>
    <xdr:pic>
      <xdr:nvPicPr>
        <xdr:cNvPr id="3" name="Billede 2">
          <a:extLst>
            <a:ext uri="{FF2B5EF4-FFF2-40B4-BE49-F238E27FC236}">
              <a16:creationId xmlns:a16="http://schemas.microsoft.com/office/drawing/2014/main" id="{F629FBFA-C4E9-423E-883B-A8C44494E50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37934" y="292100"/>
          <a:ext cx="2456923" cy="364881"/>
        </a:xfrm>
        <a:prstGeom prst="rect">
          <a:avLst/>
        </a:prstGeom>
      </xdr:spPr>
    </xdr:pic>
    <xdr:clientData/>
  </xdr:twoCellAnchor>
  <xdr:twoCellAnchor>
    <xdr:from>
      <xdr:col>1</xdr:col>
      <xdr:colOff>527050</xdr:colOff>
      <xdr:row>2</xdr:row>
      <xdr:rowOff>82550</xdr:rowOff>
    </xdr:from>
    <xdr:to>
      <xdr:col>5</xdr:col>
      <xdr:colOff>155575</xdr:colOff>
      <xdr:row>2</xdr:row>
      <xdr:rowOff>86238</xdr:rowOff>
    </xdr:to>
    <xdr:cxnSp macro="">
      <xdr:nvCxnSpPr>
        <xdr:cNvPr id="4" name="Lige forbindelse 3">
          <a:extLst>
            <a:ext uri="{FF2B5EF4-FFF2-40B4-BE49-F238E27FC236}">
              <a16:creationId xmlns:a16="http://schemas.microsoft.com/office/drawing/2014/main" id="{27BF0958-4683-4553-8977-7D0628123C52}"/>
            </a:ext>
          </a:extLst>
        </xdr:cNvPr>
        <xdr:cNvCxnSpPr/>
      </xdr:nvCxnSpPr>
      <xdr:spPr>
        <a:xfrm flipV="1">
          <a:off x="1134269"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75839F83-76B1-49E1-A144-3A93C30D62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5271" y="195090"/>
          <a:ext cx="488950" cy="460375"/>
        </a:xfrm>
        <a:prstGeom prst="rect">
          <a:avLst/>
        </a:prstGeom>
      </xdr:spPr>
    </xdr:pic>
    <xdr:clientData/>
  </xdr:twoCellAnchor>
  <xdr:twoCellAnchor editAs="oneCell">
    <xdr:from>
      <xdr:col>10</xdr:col>
      <xdr:colOff>5715</xdr:colOff>
      <xdr:row>1</xdr:row>
      <xdr:rowOff>101600</xdr:rowOff>
    </xdr:from>
    <xdr:to>
      <xdr:col>12</xdr:col>
      <xdr:colOff>396975</xdr:colOff>
      <xdr:row>3</xdr:row>
      <xdr:rowOff>76300</xdr:rowOff>
    </xdr:to>
    <xdr:pic>
      <xdr:nvPicPr>
        <xdr:cNvPr id="3" name="Billede 2">
          <a:extLst>
            <a:ext uri="{FF2B5EF4-FFF2-40B4-BE49-F238E27FC236}">
              <a16:creationId xmlns:a16="http://schemas.microsoft.com/office/drawing/2014/main" id="{A0A53421-F563-46D3-A7B0-B08CC2AF2BB1}"/>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5986" y="296690"/>
          <a:ext cx="2456923" cy="364881"/>
        </a:xfrm>
        <a:prstGeom prst="rect">
          <a:avLst/>
        </a:prstGeom>
      </xdr:spPr>
    </xdr:pic>
    <xdr:clientData/>
  </xdr:twoCellAnchor>
  <xdr:twoCellAnchor>
    <xdr:from>
      <xdr:col>2</xdr:col>
      <xdr:colOff>331960</xdr:colOff>
      <xdr:row>2</xdr:row>
      <xdr:rowOff>77959</xdr:rowOff>
    </xdr:from>
    <xdr:to>
      <xdr:col>9</xdr:col>
      <xdr:colOff>771687</xdr:colOff>
      <xdr:row>2</xdr:row>
      <xdr:rowOff>81647</xdr:rowOff>
    </xdr:to>
    <xdr:cxnSp macro="">
      <xdr:nvCxnSpPr>
        <xdr:cNvPr id="4" name="Lige forbindelse 3">
          <a:extLst>
            <a:ext uri="{FF2B5EF4-FFF2-40B4-BE49-F238E27FC236}">
              <a16:creationId xmlns:a16="http://schemas.microsoft.com/office/drawing/2014/main" id="{690176DE-0A3A-4742-B3CE-65697BFF88A4}"/>
            </a:ext>
          </a:extLst>
        </xdr:cNvPr>
        <xdr:cNvCxnSpPr/>
      </xdr:nvCxnSpPr>
      <xdr:spPr>
        <a:xfrm flipV="1">
          <a:off x="1112321" y="46814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5224E5AD-D2C2-4F48-AAA5-7EC5C9EBC8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5271" y="195090"/>
          <a:ext cx="488950" cy="460375"/>
        </a:xfrm>
        <a:prstGeom prst="rect">
          <a:avLst/>
        </a:prstGeom>
      </xdr:spPr>
    </xdr:pic>
    <xdr:clientData/>
  </xdr:twoCellAnchor>
  <xdr:twoCellAnchor editAs="oneCell">
    <xdr:from>
      <xdr:col>10</xdr:col>
      <xdr:colOff>86046</xdr:colOff>
      <xdr:row>1</xdr:row>
      <xdr:rowOff>101600</xdr:rowOff>
    </xdr:from>
    <xdr:to>
      <xdr:col>13</xdr:col>
      <xdr:colOff>419927</xdr:colOff>
      <xdr:row>3</xdr:row>
      <xdr:rowOff>76300</xdr:rowOff>
    </xdr:to>
    <xdr:pic>
      <xdr:nvPicPr>
        <xdr:cNvPr id="3" name="Billede 2">
          <a:extLst>
            <a:ext uri="{FF2B5EF4-FFF2-40B4-BE49-F238E27FC236}">
              <a16:creationId xmlns:a16="http://schemas.microsoft.com/office/drawing/2014/main" id="{D1B02198-9BCC-45E0-999B-A1A4C0D0CF9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5986" y="296690"/>
          <a:ext cx="2456923" cy="364881"/>
        </a:xfrm>
        <a:prstGeom prst="rect">
          <a:avLst/>
        </a:prstGeom>
      </xdr:spPr>
    </xdr:pic>
    <xdr:clientData/>
  </xdr:twoCellAnchor>
  <xdr:twoCellAnchor>
    <xdr:from>
      <xdr:col>2</xdr:col>
      <xdr:colOff>331960</xdr:colOff>
      <xdr:row>2</xdr:row>
      <xdr:rowOff>77959</xdr:rowOff>
    </xdr:from>
    <xdr:to>
      <xdr:col>9</xdr:col>
      <xdr:colOff>461838</xdr:colOff>
      <xdr:row>2</xdr:row>
      <xdr:rowOff>81647</xdr:rowOff>
    </xdr:to>
    <xdr:cxnSp macro="">
      <xdr:nvCxnSpPr>
        <xdr:cNvPr id="4" name="Lige forbindelse 3">
          <a:extLst>
            <a:ext uri="{FF2B5EF4-FFF2-40B4-BE49-F238E27FC236}">
              <a16:creationId xmlns:a16="http://schemas.microsoft.com/office/drawing/2014/main" id="{5809A026-A1A8-49A6-A89D-846BE1DA55BE}"/>
            </a:ext>
          </a:extLst>
        </xdr:cNvPr>
        <xdr:cNvCxnSpPr/>
      </xdr:nvCxnSpPr>
      <xdr:spPr>
        <a:xfrm flipV="1">
          <a:off x="1112321" y="46814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6996878B-7EC9-49E2-AACF-71A9C42B64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5271" y="195090"/>
          <a:ext cx="488950" cy="460375"/>
        </a:xfrm>
        <a:prstGeom prst="rect">
          <a:avLst/>
        </a:prstGeom>
      </xdr:spPr>
    </xdr:pic>
    <xdr:clientData/>
  </xdr:twoCellAnchor>
  <xdr:twoCellAnchor editAs="oneCell">
    <xdr:from>
      <xdr:col>10</xdr:col>
      <xdr:colOff>338516</xdr:colOff>
      <xdr:row>1</xdr:row>
      <xdr:rowOff>101600</xdr:rowOff>
    </xdr:from>
    <xdr:to>
      <xdr:col>14</xdr:col>
      <xdr:colOff>29746</xdr:colOff>
      <xdr:row>3</xdr:row>
      <xdr:rowOff>76300</xdr:rowOff>
    </xdr:to>
    <xdr:pic>
      <xdr:nvPicPr>
        <xdr:cNvPr id="3" name="Billede 2">
          <a:extLst>
            <a:ext uri="{FF2B5EF4-FFF2-40B4-BE49-F238E27FC236}">
              <a16:creationId xmlns:a16="http://schemas.microsoft.com/office/drawing/2014/main" id="{5FA2DB75-5738-4E31-A4CC-FC8E6017C251}"/>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5986" y="296690"/>
          <a:ext cx="2456923" cy="364881"/>
        </a:xfrm>
        <a:prstGeom prst="rect">
          <a:avLst/>
        </a:prstGeom>
      </xdr:spPr>
    </xdr:pic>
    <xdr:clientData/>
  </xdr:twoCellAnchor>
  <xdr:twoCellAnchor>
    <xdr:from>
      <xdr:col>2</xdr:col>
      <xdr:colOff>331960</xdr:colOff>
      <xdr:row>2</xdr:row>
      <xdr:rowOff>77959</xdr:rowOff>
    </xdr:from>
    <xdr:to>
      <xdr:col>10</xdr:col>
      <xdr:colOff>71657</xdr:colOff>
      <xdr:row>2</xdr:row>
      <xdr:rowOff>81647</xdr:rowOff>
    </xdr:to>
    <xdr:cxnSp macro="">
      <xdr:nvCxnSpPr>
        <xdr:cNvPr id="4" name="Lige forbindelse 3">
          <a:extLst>
            <a:ext uri="{FF2B5EF4-FFF2-40B4-BE49-F238E27FC236}">
              <a16:creationId xmlns:a16="http://schemas.microsoft.com/office/drawing/2014/main" id="{823D7056-CDF7-4BAF-B261-3959FAD2CEC9}"/>
            </a:ext>
          </a:extLst>
        </xdr:cNvPr>
        <xdr:cNvCxnSpPr/>
      </xdr:nvCxnSpPr>
      <xdr:spPr>
        <a:xfrm flipV="1">
          <a:off x="1112321" y="46814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6B26B641-5431-4E0E-89B7-1443B78D22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5271" y="195090"/>
          <a:ext cx="488950" cy="460375"/>
        </a:xfrm>
        <a:prstGeom prst="rect">
          <a:avLst/>
        </a:prstGeom>
      </xdr:spPr>
    </xdr:pic>
    <xdr:clientData/>
  </xdr:twoCellAnchor>
  <xdr:twoCellAnchor editAs="oneCell">
    <xdr:from>
      <xdr:col>10</xdr:col>
      <xdr:colOff>338516</xdr:colOff>
      <xdr:row>1</xdr:row>
      <xdr:rowOff>101600</xdr:rowOff>
    </xdr:from>
    <xdr:to>
      <xdr:col>14</xdr:col>
      <xdr:colOff>29746</xdr:colOff>
      <xdr:row>3</xdr:row>
      <xdr:rowOff>76300</xdr:rowOff>
    </xdr:to>
    <xdr:pic>
      <xdr:nvPicPr>
        <xdr:cNvPr id="3" name="Billede 2">
          <a:extLst>
            <a:ext uri="{FF2B5EF4-FFF2-40B4-BE49-F238E27FC236}">
              <a16:creationId xmlns:a16="http://schemas.microsoft.com/office/drawing/2014/main" id="{E439677E-95E6-4501-91FA-A5EFF5C8259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15986" y="296690"/>
          <a:ext cx="2456923" cy="364881"/>
        </a:xfrm>
        <a:prstGeom prst="rect">
          <a:avLst/>
        </a:prstGeom>
      </xdr:spPr>
    </xdr:pic>
    <xdr:clientData/>
  </xdr:twoCellAnchor>
  <xdr:twoCellAnchor>
    <xdr:from>
      <xdr:col>2</xdr:col>
      <xdr:colOff>331960</xdr:colOff>
      <xdr:row>2</xdr:row>
      <xdr:rowOff>77959</xdr:rowOff>
    </xdr:from>
    <xdr:to>
      <xdr:col>10</xdr:col>
      <xdr:colOff>71657</xdr:colOff>
      <xdr:row>2</xdr:row>
      <xdr:rowOff>81647</xdr:rowOff>
    </xdr:to>
    <xdr:cxnSp macro="">
      <xdr:nvCxnSpPr>
        <xdr:cNvPr id="4" name="Lige forbindelse 3">
          <a:extLst>
            <a:ext uri="{FF2B5EF4-FFF2-40B4-BE49-F238E27FC236}">
              <a16:creationId xmlns:a16="http://schemas.microsoft.com/office/drawing/2014/main" id="{4A39D271-F373-4BF7-960D-59D7F94AA70F}"/>
            </a:ext>
          </a:extLst>
        </xdr:cNvPr>
        <xdr:cNvCxnSpPr/>
      </xdr:nvCxnSpPr>
      <xdr:spPr>
        <a:xfrm flipV="1">
          <a:off x="1112321" y="46814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165100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001A2528-00E1-442D-9C3D-7539AA4210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7</xdr:col>
      <xdr:colOff>577215</xdr:colOff>
      <xdr:row>1</xdr:row>
      <xdr:rowOff>101600</xdr:rowOff>
    </xdr:from>
    <xdr:to>
      <xdr:col>11</xdr:col>
      <xdr:colOff>595738</xdr:colOff>
      <xdr:row>3</xdr:row>
      <xdr:rowOff>85481</xdr:rowOff>
    </xdr:to>
    <xdr:pic>
      <xdr:nvPicPr>
        <xdr:cNvPr id="3" name="Billede 2">
          <a:extLst>
            <a:ext uri="{FF2B5EF4-FFF2-40B4-BE49-F238E27FC236}">
              <a16:creationId xmlns:a16="http://schemas.microsoft.com/office/drawing/2014/main" id="{1F2964D8-6B98-41A3-8E94-A8934283194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2</xdr:col>
      <xdr:colOff>203200</xdr:colOff>
      <xdr:row>2</xdr:row>
      <xdr:rowOff>82550</xdr:rowOff>
    </xdr:from>
    <xdr:to>
      <xdr:col>7</xdr:col>
      <xdr:colOff>310356</xdr:colOff>
      <xdr:row>2</xdr:row>
      <xdr:rowOff>86238</xdr:rowOff>
    </xdr:to>
    <xdr:cxnSp macro="">
      <xdr:nvCxnSpPr>
        <xdr:cNvPr id="4" name="Lige forbindelse 3">
          <a:extLst>
            <a:ext uri="{FF2B5EF4-FFF2-40B4-BE49-F238E27FC236}">
              <a16:creationId xmlns:a16="http://schemas.microsoft.com/office/drawing/2014/main" id="{A74743DF-9CEE-4D10-B3A0-CE4562A8FEDD}"/>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307915B7-5B64-4C0F-AB05-DE9DF9122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51F79524-4DCD-4C3E-8031-8BCC2D843DB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DECBBBE9-D04F-43BF-9A97-A29C31D90835}"/>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EF226D1B-D5EB-444F-AFD2-52D238AF1F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A5DEACB3-C95E-4F58-BE54-853D2246134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39D8C84C-B155-49FA-8A87-E8BA0645FA6D}"/>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20341F0-9D0C-426A-B738-63B10CC758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0896125C-01F3-496F-9777-67BF7392823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63974596-1CBF-4B6A-8CC9-6D4306E154C1}"/>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724AB89F-2028-40BD-A206-61910A85CE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9</xdr:col>
      <xdr:colOff>148537</xdr:colOff>
      <xdr:row>1</xdr:row>
      <xdr:rowOff>76200</xdr:rowOff>
    </xdr:from>
    <xdr:to>
      <xdr:col>13</xdr:col>
      <xdr:colOff>167060</xdr:colOff>
      <xdr:row>3</xdr:row>
      <xdr:rowOff>117231</xdr:rowOff>
    </xdr:to>
    <xdr:pic>
      <xdr:nvPicPr>
        <xdr:cNvPr id="3" name="Billede 2">
          <a:extLst>
            <a:ext uri="{FF2B5EF4-FFF2-40B4-BE49-F238E27FC236}">
              <a16:creationId xmlns:a16="http://schemas.microsoft.com/office/drawing/2014/main" id="{3E55D130-05EF-40DA-804A-4DF2F33F9C4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80450" y="270588"/>
          <a:ext cx="2467809" cy="371490"/>
        </a:xfrm>
        <a:prstGeom prst="rect">
          <a:avLst/>
        </a:prstGeom>
      </xdr:spPr>
    </xdr:pic>
    <xdr:clientData/>
  </xdr:twoCellAnchor>
  <xdr:twoCellAnchor>
    <xdr:from>
      <xdr:col>1</xdr:col>
      <xdr:colOff>660400</xdr:colOff>
      <xdr:row>2</xdr:row>
      <xdr:rowOff>89413</xdr:rowOff>
    </xdr:from>
    <xdr:to>
      <xdr:col>8</xdr:col>
      <xdr:colOff>1049694</xdr:colOff>
      <xdr:row>2</xdr:row>
      <xdr:rowOff>89413</xdr:rowOff>
    </xdr:to>
    <xdr:cxnSp macro="">
      <xdr:nvCxnSpPr>
        <xdr:cNvPr id="4" name="Lige forbindelse 3">
          <a:extLst>
            <a:ext uri="{FF2B5EF4-FFF2-40B4-BE49-F238E27FC236}">
              <a16:creationId xmlns:a16="http://schemas.microsoft.com/office/drawing/2014/main" id="{E36F8BC9-37BF-4003-91C5-134443E7F895}"/>
            </a:ext>
          </a:extLst>
        </xdr:cNvPr>
        <xdr:cNvCxnSpPr/>
      </xdr:nvCxnSpPr>
      <xdr:spPr>
        <a:xfrm>
          <a:off x="1272721" y="449030"/>
          <a:ext cx="8281437"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38099</xdr:colOff>
      <xdr:row>8</xdr:row>
      <xdr:rowOff>180975</xdr:rowOff>
    </xdr:from>
    <xdr:to>
      <xdr:col>13</xdr:col>
      <xdr:colOff>174948</xdr:colOff>
      <xdr:row>19</xdr:row>
      <xdr:rowOff>29158</xdr:rowOff>
    </xdr:to>
    <xdr:sp macro="" textlink="">
      <xdr:nvSpPr>
        <xdr:cNvPr id="5" name="Tekstfelt 4">
          <a:extLst>
            <a:ext uri="{FF2B5EF4-FFF2-40B4-BE49-F238E27FC236}">
              <a16:creationId xmlns:a16="http://schemas.microsoft.com/office/drawing/2014/main" id="{5E38D0A4-976C-410C-982D-9C3841844C6F}"/>
            </a:ext>
          </a:extLst>
        </xdr:cNvPr>
        <xdr:cNvSpPr txBox="1"/>
      </xdr:nvSpPr>
      <xdr:spPr>
        <a:xfrm>
          <a:off x="650420" y="1833271"/>
          <a:ext cx="11605727" cy="1986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latin typeface="Effra Semi Light" panose="020B0403020203020204" pitchFamily="34" charset="0"/>
              <a:cs typeface="Effra Semi Light" panose="020B0403020203020204" pitchFamily="34" charset="0"/>
            </a:rPr>
            <a:t>Jyske Bank operates primarily in the Danish market. We take a different approach to customers, e.g. by having an opinion about issues in society and the financial sector that are relevant to our customers. We help customers find the right financial solution and factor in many different aspects that may affect their finances. In an international context, it is crucial to point out, that Scandinavia, including Denmark, are pioneers within multiple sustainability issues. Denmark are heavily regulated on the labor market, pension allowances, social security, unemployment security, unionizing, health care and education. These regulations are mandatory for Danish business practice for which reason companies often refrain from highlighting them in their corporate strategy, code-of-conduct etc. Thus, the organic implementation of the abovementioned regulation can lead to ESG-analyses failing to recognized the initiatives made by companies in these areas.</a:t>
          </a:r>
        </a:p>
        <a:p>
          <a:r>
            <a:rPr lang="da-DK" sz="1100">
              <a:latin typeface="Effra Semi Light" panose="020B0403020203020204" pitchFamily="34" charset="0"/>
              <a:cs typeface="Effra Semi Light" panose="020B0403020203020204" pitchFamily="34" charset="0"/>
            </a:rPr>
            <a:t> </a:t>
          </a:r>
        </a:p>
        <a:p>
          <a:r>
            <a:rPr lang="da-DK" sz="1100">
              <a:latin typeface="Effra Semi Light" panose="020B0403020203020204" pitchFamily="34" charset="0"/>
              <a:cs typeface="Effra Semi Light" panose="020B0403020203020204" pitchFamily="34" charset="0"/>
            </a:rPr>
            <a:t>In regard to property and construction, Denmark operate under extensive regulatory frameworks that stipulate how to design, plan and construct real estate property. This include accessibility for disabled, indoor climate and ventilation, energy consumption and technical requirements that ensure the technical life expectancy of a building. A selection of relevant links has been provided underneath.</a:t>
          </a:r>
        </a:p>
        <a:p>
          <a:endParaRPr lang="da-DK" sz="1100">
            <a:latin typeface="Effra Semi Light" panose="020B0403020203020204" pitchFamily="34" charset="0"/>
            <a:cs typeface="Effra Semi Light" panose="020B0403020203020204" pitchFamily="34" charset="0"/>
          </a:endParaRPr>
        </a:p>
        <a:p>
          <a:r>
            <a:rPr lang="da-DK" sz="1100">
              <a:latin typeface="Effra Semi Light" panose="020B0403020203020204" pitchFamily="34" charset="0"/>
              <a:cs typeface="Effra Semi Light" panose="020B0403020203020204" pitchFamily="34" charset="0"/>
            </a:rPr>
            <a:t>Jyske Bank, as an employer, abide by all relevant regulatory frameworks, which is essential in the way we operate our business. </a:t>
          </a:r>
        </a:p>
        <a:p>
          <a:endParaRPr lang="da-DK" sz="1100" baseline="0">
            <a:latin typeface="Effra Semi Light" panose="020B0403020203020204" pitchFamily="34" charset="0"/>
            <a:cs typeface="Effra Semi Light" panose="020B0403020203020204" pitchFamily="34" charset="0"/>
          </a:endParaRPr>
        </a:p>
        <a:p>
          <a:endParaRPr lang="da-DK" sz="1100">
            <a:latin typeface="Effra Semi Light" panose="020B0403020203020204" pitchFamily="34" charset="0"/>
            <a:cs typeface="Effra Semi Light" panose="020B0403020203020204" pitchFamily="34"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B5DBA96-6B7D-455B-9647-2E61814415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19C70E96-5E92-4487-95B2-72D47217657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E6EA365B-6D9A-416B-8DE7-CA4CB04AC754}"/>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34194F8-06F5-4C4F-AE9D-79D6E298EA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13F357FB-2552-46CA-9272-099DAA0DA35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870831A9-96AD-4E26-BD40-D970169C6016}"/>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3A5C81A-769A-498C-AC72-40F92C758B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262890</xdr:colOff>
      <xdr:row>1</xdr:row>
      <xdr:rowOff>101600</xdr:rowOff>
    </xdr:from>
    <xdr:to>
      <xdr:col>7</xdr:col>
      <xdr:colOff>624313</xdr:colOff>
      <xdr:row>3</xdr:row>
      <xdr:rowOff>85481</xdr:rowOff>
    </xdr:to>
    <xdr:pic>
      <xdr:nvPicPr>
        <xdr:cNvPr id="3" name="Billede 2">
          <a:extLst>
            <a:ext uri="{FF2B5EF4-FFF2-40B4-BE49-F238E27FC236}">
              <a16:creationId xmlns:a16="http://schemas.microsoft.com/office/drawing/2014/main" id="{5456872F-2803-401D-A869-BA1785160AC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4</xdr:col>
      <xdr:colOff>1043781</xdr:colOff>
      <xdr:row>2</xdr:row>
      <xdr:rowOff>86238</xdr:rowOff>
    </xdr:to>
    <xdr:cxnSp macro="">
      <xdr:nvCxnSpPr>
        <xdr:cNvPr id="4" name="Lige forbindelse 3">
          <a:extLst>
            <a:ext uri="{FF2B5EF4-FFF2-40B4-BE49-F238E27FC236}">
              <a16:creationId xmlns:a16="http://schemas.microsoft.com/office/drawing/2014/main" id="{9CD6A552-053F-4564-86FD-C0ED094EE69A}"/>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192BA3C3-08B0-4BA4-BFA7-1C8BFE6CB4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396240</xdr:colOff>
      <xdr:row>1</xdr:row>
      <xdr:rowOff>101600</xdr:rowOff>
    </xdr:from>
    <xdr:to>
      <xdr:col>9</xdr:col>
      <xdr:colOff>414763</xdr:colOff>
      <xdr:row>3</xdr:row>
      <xdr:rowOff>85481</xdr:rowOff>
    </xdr:to>
    <xdr:pic>
      <xdr:nvPicPr>
        <xdr:cNvPr id="3" name="Billede 2">
          <a:extLst>
            <a:ext uri="{FF2B5EF4-FFF2-40B4-BE49-F238E27FC236}">
              <a16:creationId xmlns:a16="http://schemas.microsoft.com/office/drawing/2014/main" id="{C99094C3-27FC-45C8-8BF1-BEBA2C77186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5</xdr:col>
      <xdr:colOff>129381</xdr:colOff>
      <xdr:row>2</xdr:row>
      <xdr:rowOff>86238</xdr:rowOff>
    </xdr:to>
    <xdr:cxnSp macro="">
      <xdr:nvCxnSpPr>
        <xdr:cNvPr id="4" name="Lige forbindelse 3">
          <a:extLst>
            <a:ext uri="{FF2B5EF4-FFF2-40B4-BE49-F238E27FC236}">
              <a16:creationId xmlns:a16="http://schemas.microsoft.com/office/drawing/2014/main" id="{264F037F-9CEE-48C3-A6F6-33831BF96F16}"/>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BBC37EFD-3036-42B0-879A-327DEA0381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5</xdr:col>
      <xdr:colOff>396240</xdr:colOff>
      <xdr:row>1</xdr:row>
      <xdr:rowOff>101600</xdr:rowOff>
    </xdr:from>
    <xdr:to>
      <xdr:col>9</xdr:col>
      <xdr:colOff>414763</xdr:colOff>
      <xdr:row>3</xdr:row>
      <xdr:rowOff>85481</xdr:rowOff>
    </xdr:to>
    <xdr:pic>
      <xdr:nvPicPr>
        <xdr:cNvPr id="3" name="Billede 2">
          <a:extLst>
            <a:ext uri="{FF2B5EF4-FFF2-40B4-BE49-F238E27FC236}">
              <a16:creationId xmlns:a16="http://schemas.microsoft.com/office/drawing/2014/main" id="{BF505ED6-C0E5-45BE-AC1D-16FDF8E132D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0315" y="292100"/>
          <a:ext cx="2456923" cy="364881"/>
        </a:xfrm>
        <a:prstGeom prst="rect">
          <a:avLst/>
        </a:prstGeom>
      </xdr:spPr>
    </xdr:pic>
    <xdr:clientData/>
  </xdr:twoCellAnchor>
  <xdr:twoCellAnchor>
    <xdr:from>
      <xdr:col>1</xdr:col>
      <xdr:colOff>527050</xdr:colOff>
      <xdr:row>2</xdr:row>
      <xdr:rowOff>82550</xdr:rowOff>
    </xdr:from>
    <xdr:to>
      <xdr:col>5</xdr:col>
      <xdr:colOff>129381</xdr:colOff>
      <xdr:row>2</xdr:row>
      <xdr:rowOff>86238</xdr:rowOff>
    </xdr:to>
    <xdr:cxnSp macro="">
      <xdr:nvCxnSpPr>
        <xdr:cNvPr id="4" name="Lige forbindelse 3">
          <a:extLst>
            <a:ext uri="{FF2B5EF4-FFF2-40B4-BE49-F238E27FC236}">
              <a16:creationId xmlns:a16="http://schemas.microsoft.com/office/drawing/2014/main" id="{3AC30A87-4017-4C04-88F1-21CA66E575C8}"/>
            </a:ext>
          </a:extLst>
        </xdr:cNvPr>
        <xdr:cNvCxnSpPr/>
      </xdr:nvCxnSpPr>
      <xdr:spPr>
        <a:xfrm flipV="1">
          <a:off x="1136650" y="463550"/>
          <a:ext cx="8736806"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243C8F1B-3472-4E4E-B261-1052E00D0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508159</xdr:colOff>
      <xdr:row>1</xdr:row>
      <xdr:rowOff>76200</xdr:rowOff>
    </xdr:from>
    <xdr:to>
      <xdr:col>11</xdr:col>
      <xdr:colOff>526682</xdr:colOff>
      <xdr:row>3</xdr:row>
      <xdr:rowOff>117231</xdr:rowOff>
    </xdr:to>
    <xdr:pic>
      <xdr:nvPicPr>
        <xdr:cNvPr id="3" name="Billede 2">
          <a:extLst>
            <a:ext uri="{FF2B5EF4-FFF2-40B4-BE49-F238E27FC236}">
              <a16:creationId xmlns:a16="http://schemas.microsoft.com/office/drawing/2014/main" id="{1BB6C361-C05C-4F5B-87C2-B18E06C45176}"/>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47259" y="257175"/>
          <a:ext cx="2456923" cy="364881"/>
        </a:xfrm>
        <a:prstGeom prst="rect">
          <a:avLst/>
        </a:prstGeom>
      </xdr:spPr>
    </xdr:pic>
    <xdr:clientData/>
  </xdr:twoCellAnchor>
  <xdr:twoCellAnchor>
    <xdr:from>
      <xdr:col>1</xdr:col>
      <xdr:colOff>660400</xdr:colOff>
      <xdr:row>2</xdr:row>
      <xdr:rowOff>85725</xdr:rowOff>
    </xdr:from>
    <xdr:to>
      <xdr:col>7</xdr:col>
      <xdr:colOff>241300</xdr:colOff>
      <xdr:row>2</xdr:row>
      <xdr:rowOff>89413</xdr:rowOff>
    </xdr:to>
    <xdr:cxnSp macro="">
      <xdr:nvCxnSpPr>
        <xdr:cNvPr id="4" name="Lige forbindelse 3">
          <a:extLst>
            <a:ext uri="{FF2B5EF4-FFF2-40B4-BE49-F238E27FC236}">
              <a16:creationId xmlns:a16="http://schemas.microsoft.com/office/drawing/2014/main" id="{60DB916C-83B2-4548-BDA8-95DA43F7637B}"/>
            </a:ext>
          </a:extLst>
        </xdr:cNvPr>
        <xdr:cNvCxnSpPr/>
      </xdr:nvCxnSpPr>
      <xdr:spPr>
        <a:xfrm flipV="1">
          <a:off x="1270000" y="428625"/>
          <a:ext cx="701040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0A6763C5-B899-46BF-9F4C-17EF66EBED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12</xdr:col>
      <xdr:colOff>524034</xdr:colOff>
      <xdr:row>1</xdr:row>
      <xdr:rowOff>85725</xdr:rowOff>
    </xdr:from>
    <xdr:to>
      <xdr:col>15</xdr:col>
      <xdr:colOff>186957</xdr:colOff>
      <xdr:row>3</xdr:row>
      <xdr:rowOff>129931</xdr:rowOff>
    </xdr:to>
    <xdr:pic>
      <xdr:nvPicPr>
        <xdr:cNvPr id="3" name="Billede 2">
          <a:extLst>
            <a:ext uri="{FF2B5EF4-FFF2-40B4-BE49-F238E27FC236}">
              <a16:creationId xmlns:a16="http://schemas.microsoft.com/office/drawing/2014/main" id="{1A0E8A7C-EAD3-4798-9468-296671433EF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12</xdr:col>
      <xdr:colOff>257175</xdr:colOff>
      <xdr:row>2</xdr:row>
      <xdr:rowOff>98938</xdr:rowOff>
    </xdr:to>
    <xdr:cxnSp macro="">
      <xdr:nvCxnSpPr>
        <xdr:cNvPr id="4" name="Lige forbindelse 3">
          <a:extLst>
            <a:ext uri="{FF2B5EF4-FFF2-40B4-BE49-F238E27FC236}">
              <a16:creationId xmlns:a16="http://schemas.microsoft.com/office/drawing/2014/main" id="{8402ABFD-CB56-4275-977A-0C5E02C353F2}"/>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2" name="Grafik 1" descr="Hus">
          <a:hlinkClick xmlns:r="http://schemas.openxmlformats.org/officeDocument/2006/relationships" r:id="rId1"/>
          <a:extLst>
            <a:ext uri="{FF2B5EF4-FFF2-40B4-BE49-F238E27FC236}">
              <a16:creationId xmlns:a16="http://schemas.microsoft.com/office/drawing/2014/main" id="{29D80FB7-7518-4CDA-B9E0-F50F3CF4D8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19</xdr:col>
      <xdr:colOff>222409</xdr:colOff>
      <xdr:row>1</xdr:row>
      <xdr:rowOff>76200</xdr:rowOff>
    </xdr:from>
    <xdr:to>
      <xdr:col>23</xdr:col>
      <xdr:colOff>240932</xdr:colOff>
      <xdr:row>3</xdr:row>
      <xdr:rowOff>117231</xdr:rowOff>
    </xdr:to>
    <xdr:pic>
      <xdr:nvPicPr>
        <xdr:cNvPr id="3" name="Billede 2">
          <a:extLst>
            <a:ext uri="{FF2B5EF4-FFF2-40B4-BE49-F238E27FC236}">
              <a16:creationId xmlns:a16="http://schemas.microsoft.com/office/drawing/2014/main" id="{90B34710-983A-4C46-9554-36161718571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5334" y="266700"/>
          <a:ext cx="2456923" cy="364881"/>
        </a:xfrm>
        <a:prstGeom prst="rect">
          <a:avLst/>
        </a:prstGeom>
      </xdr:spPr>
    </xdr:pic>
    <xdr:clientData/>
  </xdr:twoCellAnchor>
  <xdr:twoCellAnchor>
    <xdr:from>
      <xdr:col>1</xdr:col>
      <xdr:colOff>660400</xdr:colOff>
      <xdr:row>2</xdr:row>
      <xdr:rowOff>76200</xdr:rowOff>
    </xdr:from>
    <xdr:to>
      <xdr:col>18</xdr:col>
      <xdr:colOff>418675</xdr:colOff>
      <xdr:row>2</xdr:row>
      <xdr:rowOff>76200</xdr:rowOff>
    </xdr:to>
    <xdr:cxnSp macro="">
      <xdr:nvCxnSpPr>
        <xdr:cNvPr id="4" name="Lige forbindelse 3">
          <a:extLst>
            <a:ext uri="{FF2B5EF4-FFF2-40B4-BE49-F238E27FC236}">
              <a16:creationId xmlns:a16="http://schemas.microsoft.com/office/drawing/2014/main" id="{6CB696EF-B71D-4BFB-BC83-ECC4491F5980}"/>
            </a:ext>
          </a:extLst>
        </xdr:cNvPr>
        <xdr:cNvCxnSpPr/>
      </xdr:nvCxnSpPr>
      <xdr:spPr>
        <a:xfrm flipV="1">
          <a:off x="1270000" y="428625"/>
          <a:ext cx="10512000" cy="0"/>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111125</xdr:rowOff>
    </xdr:to>
    <xdr:pic>
      <xdr:nvPicPr>
        <xdr:cNvPr id="9" name="Grafik 8" descr="Hus">
          <a:hlinkClick xmlns:r="http://schemas.openxmlformats.org/officeDocument/2006/relationships" r:id="rId1"/>
          <a:extLst>
            <a:ext uri="{FF2B5EF4-FFF2-40B4-BE49-F238E27FC236}">
              <a16:creationId xmlns:a16="http://schemas.microsoft.com/office/drawing/2014/main" id="{CFD95E17-0048-4135-A9C7-4B29E04BA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47675"/>
        </a:xfrm>
        <a:prstGeom prst="rect">
          <a:avLst/>
        </a:prstGeom>
      </xdr:spPr>
    </xdr:pic>
    <xdr:clientData/>
  </xdr:twoCellAnchor>
  <xdr:twoCellAnchor editAs="oneCell">
    <xdr:from>
      <xdr:col>8</xdr:col>
      <xdr:colOff>508159</xdr:colOff>
      <xdr:row>1</xdr:row>
      <xdr:rowOff>76200</xdr:rowOff>
    </xdr:from>
    <xdr:to>
      <xdr:col>12</xdr:col>
      <xdr:colOff>526682</xdr:colOff>
      <xdr:row>3</xdr:row>
      <xdr:rowOff>117231</xdr:rowOff>
    </xdr:to>
    <xdr:pic>
      <xdr:nvPicPr>
        <xdr:cNvPr id="10" name="Billede 9">
          <a:extLst>
            <a:ext uri="{FF2B5EF4-FFF2-40B4-BE49-F238E27FC236}">
              <a16:creationId xmlns:a16="http://schemas.microsoft.com/office/drawing/2014/main" id="{F4FB3B42-DFA7-463F-89DA-46871374827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23509" y="260350"/>
          <a:ext cx="2456923" cy="358531"/>
        </a:xfrm>
        <a:prstGeom prst="rect">
          <a:avLst/>
        </a:prstGeom>
      </xdr:spPr>
    </xdr:pic>
    <xdr:clientData/>
  </xdr:twoCellAnchor>
  <xdr:twoCellAnchor>
    <xdr:from>
      <xdr:col>1</xdr:col>
      <xdr:colOff>660400</xdr:colOff>
      <xdr:row>2</xdr:row>
      <xdr:rowOff>85725</xdr:rowOff>
    </xdr:from>
    <xdr:to>
      <xdr:col>8</xdr:col>
      <xdr:colOff>241300</xdr:colOff>
      <xdr:row>2</xdr:row>
      <xdr:rowOff>89413</xdr:rowOff>
    </xdr:to>
    <xdr:cxnSp macro="">
      <xdr:nvCxnSpPr>
        <xdr:cNvPr id="11" name="Lige forbindelse 10">
          <a:extLst>
            <a:ext uri="{FF2B5EF4-FFF2-40B4-BE49-F238E27FC236}">
              <a16:creationId xmlns:a16="http://schemas.microsoft.com/office/drawing/2014/main" id="{FD0DBADA-4E9F-4123-85DD-D13EBBDD4111}"/>
            </a:ext>
          </a:extLst>
        </xdr:cNvPr>
        <xdr:cNvCxnSpPr/>
      </xdr:nvCxnSpPr>
      <xdr:spPr>
        <a:xfrm flipV="1">
          <a:off x="1270000" y="428625"/>
          <a:ext cx="74866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939A4B93-5CC1-4226-879F-FAD86F5B0D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10</xdr:col>
      <xdr:colOff>524034</xdr:colOff>
      <xdr:row>1</xdr:row>
      <xdr:rowOff>85725</xdr:rowOff>
    </xdr:from>
    <xdr:to>
      <xdr:col>13</xdr:col>
      <xdr:colOff>186957</xdr:colOff>
      <xdr:row>3</xdr:row>
      <xdr:rowOff>129931</xdr:rowOff>
    </xdr:to>
    <xdr:pic>
      <xdr:nvPicPr>
        <xdr:cNvPr id="3" name="Billede 2">
          <a:extLst>
            <a:ext uri="{FF2B5EF4-FFF2-40B4-BE49-F238E27FC236}">
              <a16:creationId xmlns:a16="http://schemas.microsoft.com/office/drawing/2014/main" id="{15970F82-663A-4174-A986-C1F320E7B83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29909" y="247650"/>
          <a:ext cx="2339448" cy="368056"/>
        </a:xfrm>
        <a:prstGeom prst="rect">
          <a:avLst/>
        </a:prstGeom>
      </xdr:spPr>
    </xdr:pic>
    <xdr:clientData/>
  </xdr:twoCellAnchor>
  <xdr:twoCellAnchor>
    <xdr:from>
      <xdr:col>1</xdr:col>
      <xdr:colOff>523875</xdr:colOff>
      <xdr:row>2</xdr:row>
      <xdr:rowOff>95250</xdr:rowOff>
    </xdr:from>
    <xdr:to>
      <xdr:col>10</xdr:col>
      <xdr:colOff>257175</xdr:colOff>
      <xdr:row>2</xdr:row>
      <xdr:rowOff>98938</xdr:rowOff>
    </xdr:to>
    <xdr:cxnSp macro="">
      <xdr:nvCxnSpPr>
        <xdr:cNvPr id="4" name="Lige forbindelse 3">
          <a:extLst>
            <a:ext uri="{FF2B5EF4-FFF2-40B4-BE49-F238E27FC236}">
              <a16:creationId xmlns:a16="http://schemas.microsoft.com/office/drawing/2014/main" id="{A86E7CFB-4B4A-45E5-B18B-737EAE473B89}"/>
            </a:ext>
          </a:extLst>
        </xdr:cNvPr>
        <xdr:cNvCxnSpPr/>
      </xdr:nvCxnSpPr>
      <xdr:spPr>
        <a:xfrm flipV="1">
          <a:off x="1143000" y="419100"/>
          <a:ext cx="8020050" cy="3688"/>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R%20and%20Sustainability/B&#230;redygtighed/Redeg&#248;relse%20for%20samfundsansvar%202020/Redeg&#248;relser%20fra%20andre%20virksomheder/2020%20rapporter/Danske%20Bank%20Sustainability%20Fact%20Book%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troduction"/>
      <sheetName val="Nordic Societies"/>
      <sheetName val="Sustainable financing"/>
      <sheetName val="Active ownership"/>
      <sheetName val="Energy consumption"/>
      <sheetName val="Electricity consumption"/>
      <sheetName val="Heat consumption"/>
      <sheetName val="Road transport"/>
      <sheetName val="Air transport"/>
      <sheetName val="Paper consumption"/>
      <sheetName val="Carbon neutrality"/>
      <sheetName val="Breakdown of indirect &amp; direct"/>
      <sheetName val="Other consumption"/>
      <sheetName val="Collective barganing"/>
      <sheetName val="Conflict Resolution"/>
      <sheetName val="Accessible finance"/>
      <sheetName val="Innovation and entrepreneurship"/>
      <sheetName val="Building financial confidence"/>
      <sheetName val="Volunteering"/>
      <sheetName val="Employees"/>
      <sheetName val="Diversity and inclusion"/>
      <sheetName val="Health and safety"/>
      <sheetName val="Management"/>
      <sheetName val="Training"/>
      <sheetName val="PRB self-assessment"/>
      <sheetName val="Procurement"/>
      <sheetName val="Danske Bank Policies"/>
      <sheetName val="ESG ratings and surveys"/>
      <sheetName val="Information about lending"/>
      <sheetName val="Lending to S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tema">
  <a:themeElements>
    <a:clrScheme name="Jyske Bank">
      <a:dk1>
        <a:sysClr val="windowText" lastClr="000000"/>
      </a:dk1>
      <a:lt1>
        <a:sysClr val="window" lastClr="FFFFFF"/>
      </a:lt1>
      <a:dk2>
        <a:srgbClr val="9D9D9C"/>
      </a:dk2>
      <a:lt2>
        <a:srgbClr val="ECE8DC"/>
      </a:lt2>
      <a:accent1>
        <a:srgbClr val="005231"/>
      </a:accent1>
      <a:accent2>
        <a:srgbClr val="87C088"/>
      </a:accent2>
      <a:accent3>
        <a:srgbClr val="828282"/>
      </a:accent3>
      <a:accent4>
        <a:srgbClr val="D2E4CE"/>
      </a:accent4>
      <a:accent5>
        <a:srgbClr val="DF4B23"/>
      </a:accent5>
      <a:accent6>
        <a:srgbClr val="F0D16D"/>
      </a:accent6>
      <a:hlink>
        <a:srgbClr val="005231"/>
      </a:hlink>
      <a:folHlink>
        <a:srgbClr val="0052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jyskebank.com/investorrelations/financialstatement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TargetMode="External"/><Relationship Id="rId13" Type="http://schemas.openxmlformats.org/officeDocument/2006/relationships/hyperlink" Target="https://jyskebank.com/investorrelations/sustainability/impact" TargetMode="External"/><Relationship Id="rId18" Type="http://schemas.openxmlformats.org/officeDocument/2006/relationships/drawing" Target="../drawings/drawing11.xml"/><Relationship Id="rId3" Type="http://schemas.openxmlformats.org/officeDocument/2006/relationships/hyperlink" Target="https://jyskebank.com/investorrelations/sustainability/gff" TargetMode="External"/><Relationship Id="rId7" Type="http://schemas.openxmlformats.org/officeDocument/2006/relationships/hyperlink" Target="https://jyskecapital.com/about/news-list/news/1c32a751-f7df-4217-8263-5b3bfbbf7f99" TargetMode="External"/><Relationship Id="rId12" Type="http://schemas.openxmlformats.org/officeDocument/2006/relationships/hyperlink" Target="https://jyskebank.com/investorrelations/financialstatements" TargetMode="External"/><Relationship Id="rId17" Type="http://schemas.openxmlformats.org/officeDocument/2006/relationships/printerSettings" Target="../printerSettings/printerSettings11.bin"/><Relationship Id="rId2" Type="http://schemas.openxmlformats.org/officeDocument/2006/relationships/hyperlink" Target="https://jyskebank.com/investorrelations/sustainability/gff" TargetMode="External"/><Relationship Id="rId16" Type="http://schemas.openxmlformats.org/officeDocument/2006/relationships/hyperlink" Target="https://jyskebank.com/investorrelations/sustainability/impact" TargetMode="External"/><Relationship Id="rId1" Type="http://schemas.openxmlformats.org/officeDocument/2006/relationships/hyperlink" Target="https://investor.jyskebank.com/investorrelations/sustainability/gff" TargetMode="External"/><Relationship Id="rId6" Type="http://schemas.openxmlformats.org/officeDocument/2006/relationships/hyperlink" Target="https://jyskeinvest.dk/afdelingerogkurser/afdelingoverblik?portfolioId=105C" TargetMode="External"/><Relationship Id="rId11" Type="http://schemas.openxmlformats.org/officeDocument/2006/relationships/hyperlink" Target="https://financedenmark.dk/the-association-of-danish-mortgage-banks/the-danish-mortgage-model/" TargetMode="External"/><Relationship Id="rId5" Type="http://schemas.openxmlformats.org/officeDocument/2006/relationships/hyperlink" Target="https://jyskebank.com/investorrelations/sustainability/gff" TargetMode="External"/><Relationship Id="rId15" Type="http://schemas.openxmlformats.org/officeDocument/2006/relationships/hyperlink" Target="https://jyskebank.com/investorrelations/sustainability/gff" TargetMode="External"/><Relationship Id="rId10" Type="http://schemas.openxmlformats.org/officeDocument/2006/relationships/hyperlink" Target="https://jyskerealkredit.com/about/the-danish-mortgage-system" TargetMode="External"/><Relationship Id="rId4" Type="http://schemas.openxmlformats.org/officeDocument/2006/relationships/hyperlink" Target="https://jyskebank.com/investorrelations/sustainability/gff" TargetMode="External"/><Relationship Id="rId9" Type="http://schemas.openxmlformats.org/officeDocument/2006/relationships/hyperlink" Target="https://www.jyskebank.dk/bolig/boliglaan/energilaan" TargetMode="External"/><Relationship Id="rId14" Type="http://schemas.openxmlformats.org/officeDocument/2006/relationships/hyperlink" Target="https://jyskeinvest.dk/afdelingerogkurse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jyskebank.com/investorrelations/governance/" TargetMode="External"/><Relationship Id="rId13" Type="http://schemas.openxmlformats.org/officeDocument/2006/relationships/hyperlink" Target="https://jyskebank.com/investorrelations/financialstatements" TargetMode="External"/><Relationship Id="rId18" Type="http://schemas.openxmlformats.org/officeDocument/2006/relationships/printerSettings" Target="../printerSettings/printerSettings14.bin"/><Relationship Id="rId3" Type="http://schemas.openxmlformats.org/officeDocument/2006/relationships/hyperlink" Target="https://jyskebank.com/investorrelations/governance/code-of-conduct" TargetMode="External"/><Relationship Id="rId7" Type="http://schemas.openxmlformats.org/officeDocument/2006/relationships/hyperlink" Target="https://www.jyskebank.dk/karriere/studerende/graduate" TargetMode="External"/><Relationship Id="rId12" Type="http://schemas.openxmlformats.org/officeDocument/2006/relationships/hyperlink" Target="https://jyskebank.com/investorrelations/governance/" TargetMode="External"/><Relationship Id="rId17" Type="http://schemas.openxmlformats.org/officeDocument/2006/relationships/hyperlink" Target="https://jyskebank.com/investorrelations/financialstatements" TargetMode="External"/><Relationship Id="rId2" Type="http://schemas.openxmlformats.org/officeDocument/2006/relationships/hyperlink" Target="https://jyskebank.com/investorrelations/governance/code-of-conduct" TargetMode="External"/><Relationship Id="rId16" Type="http://schemas.openxmlformats.org/officeDocument/2006/relationships/hyperlink" Target="https://jyskebank.com/investorrelations/financialstatements"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jyskebank.com/investorrelations/governance/code-of-conduct" TargetMode="External"/><Relationship Id="rId11" Type="http://schemas.openxmlformats.org/officeDocument/2006/relationships/hyperlink" Target="https://jyskebank.com/investorrelations/governance/" TargetMode="External"/><Relationship Id="rId5" Type="http://schemas.openxmlformats.org/officeDocument/2006/relationships/hyperlink" Target="https://jyskebank.com/investorrelations/governance/code-of-conduct" TargetMode="External"/><Relationship Id="rId15" Type="http://schemas.openxmlformats.org/officeDocument/2006/relationships/hyperlink" Target="https://jyskebank.com/investorrelations/financialstatements" TargetMode="External"/><Relationship Id="rId10" Type="http://schemas.openxmlformats.org/officeDocument/2006/relationships/hyperlink" Target="https://jyskebank.com/investorrelations/governance/code-of-conduct" TargetMode="External"/><Relationship Id="rId19" Type="http://schemas.openxmlformats.org/officeDocument/2006/relationships/drawing" Target="../drawings/drawing14.xml"/><Relationship Id="rId4" Type="http://schemas.openxmlformats.org/officeDocument/2006/relationships/hyperlink" Target="https://jyskebank.com/investorrelations/governance/code-of-conduct" TargetMode="External"/><Relationship Id="rId9" Type="http://schemas.openxmlformats.org/officeDocument/2006/relationships/hyperlink" Target="https://www.finansforbundet.dk/en/rights-and-rules/collective-agreement/" TargetMode="External"/><Relationship Id="rId14" Type="http://schemas.openxmlformats.org/officeDocument/2006/relationships/hyperlink" Target="https://jyskebank.com/investorrelations/financialstatements"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dok.jyskebank.dk/Unit/jyskebank/jyskebankinfo/Ourfoundations/?page=1" TargetMode="External"/><Relationship Id="rId18" Type="http://schemas.openxmlformats.org/officeDocument/2006/relationships/hyperlink" Target="https://www.jyskebank.dk/produkter/priser" TargetMode="External"/><Relationship Id="rId26" Type="http://schemas.openxmlformats.org/officeDocument/2006/relationships/hyperlink" Target="https://jyskebank.com/investorrelations/governance/code-of-conduct" TargetMode="External"/><Relationship Id="rId3" Type="http://schemas.openxmlformats.org/officeDocument/2006/relationships/hyperlink" Target="https://investor.jyskebank.com/investorrelations/governance/code-of-conduct" TargetMode="External"/><Relationship Id="rId21" Type="http://schemas.openxmlformats.org/officeDocument/2006/relationships/hyperlink" Target="https://jyskebank.com/investorrelations/sustainability/social-involvement" TargetMode="External"/><Relationship Id="rId7" Type="http://schemas.openxmlformats.org/officeDocument/2006/relationships/hyperlink" Target="https://www.jyskebank.dk/omjyskebank/aftaler" TargetMode="External"/><Relationship Id="rId12" Type="http://schemas.openxmlformats.org/officeDocument/2006/relationships/hyperlink" Target="https://investor.jyskebank.com/investorrelations/governance/code-of-conduct" TargetMode="External"/><Relationship Id="rId17" Type="http://schemas.openxmlformats.org/officeDocument/2006/relationships/hyperlink" Target="https://www.jyskebank.dk/produkter/priser/Prispolitik" TargetMode="External"/><Relationship Id="rId25" Type="http://schemas.openxmlformats.org/officeDocument/2006/relationships/hyperlink" Target="https://jyskebank.com/investorrelations/governance/code-of-conduct" TargetMode="External"/><Relationship Id="rId33" Type="http://schemas.openxmlformats.org/officeDocument/2006/relationships/drawing" Target="../drawings/drawing15.xm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dok.jyskebank.dk/Unit/jyskebank/jyskebankdk/Risikomrkningny/?page=1" TargetMode="External"/><Relationship Id="rId20" Type="http://schemas.openxmlformats.org/officeDocument/2006/relationships/hyperlink" Target="https://www.jyskebank.dk/produkter/pension" TargetMode="External"/><Relationship Id="rId29" Type="http://schemas.openxmlformats.org/officeDocument/2006/relationships/hyperlink" Target="https://jyskebank.com/about/history"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dok.jyskebank.dk/Unit/jyskebank/jyskebankinfo/Ourfoundations/" TargetMode="External"/><Relationship Id="rId11" Type="http://schemas.openxmlformats.org/officeDocument/2006/relationships/hyperlink" Target="https://www.retsinformation.dk/Forms/R0710.aspx?id=5913" TargetMode="External"/><Relationship Id="rId24" Type="http://schemas.openxmlformats.org/officeDocument/2006/relationships/hyperlink" Target="https://jyskebank.com/investorrelations/governance/code-of-conduct" TargetMode="External"/><Relationship Id="rId32" Type="http://schemas.openxmlformats.org/officeDocument/2006/relationships/printerSettings" Target="../printerSettings/printerSettings15.bin"/><Relationship Id="rId5" Type="http://schemas.openxmlformats.org/officeDocument/2006/relationships/hyperlink" Target="https://www.retsinformation.dk/Forms/r0710.aspx?id=177565" TargetMode="External"/><Relationship Id="rId15" Type="http://schemas.openxmlformats.org/officeDocument/2006/relationships/hyperlink" Target="https://www.jyskebank.dk/bolig" TargetMode="External"/><Relationship Id="rId23" Type="http://schemas.openxmlformats.org/officeDocument/2006/relationships/hyperlink" Target="https://www.retsinformation.dk/Forms/r0710.aspx?id=177565" TargetMode="External"/><Relationship Id="rId28" Type="http://schemas.openxmlformats.org/officeDocument/2006/relationships/hyperlink" Target="https://jyskebank.com/investorrelations/financialstatements" TargetMode="External"/><Relationship Id="rId10" Type="http://schemas.openxmlformats.org/officeDocument/2006/relationships/hyperlink" Target="https://www.retsinformation.dk/Forms/r0710.aspx?id=177565" TargetMode="External"/><Relationship Id="rId19" Type="http://schemas.openxmlformats.org/officeDocument/2006/relationships/hyperlink" Target="https://www.jyskebank.dk/produkter/yngste" TargetMode="External"/><Relationship Id="rId31" Type="http://schemas.openxmlformats.org/officeDocument/2006/relationships/hyperlink" Target="https://jyskebank.com/investorrelations/governance/code-of-conduct" TargetMode="External"/><Relationship Id="rId4" Type="http://schemas.openxmlformats.org/officeDocument/2006/relationships/hyperlink" Target="https://investor.jyskebank.com/investorrelations/governance/code-of-conduct" TargetMode="External"/><Relationship Id="rId9" Type="http://schemas.openxmlformats.org/officeDocument/2006/relationships/hyperlink" Target="https://www.jyskebank.dk/kontakt/klage/dissatisfied" TargetMode="External"/><Relationship Id="rId14" Type="http://schemas.openxmlformats.org/officeDocument/2006/relationships/hyperlink" Target="https://www.jyskebank.dk/bolig/boliglaan/risikomaerkning" TargetMode="External"/><Relationship Id="rId22" Type="http://schemas.openxmlformats.org/officeDocument/2006/relationships/hyperlink" Target="https://jyskebank.com/investorrelations/governance/code-of-conduct" TargetMode="External"/><Relationship Id="rId27" Type="http://schemas.openxmlformats.org/officeDocument/2006/relationships/hyperlink" Target="https://jyskebank.com/investorrelations/governance/code-of-conduct" TargetMode="External"/><Relationship Id="rId30" Type="http://schemas.openxmlformats.org/officeDocument/2006/relationships/hyperlink" Target="https://www.jyskebank.dk/privat/investering/risiko" TargetMode="External"/><Relationship Id="rId8" Type="http://schemas.openxmlformats.org/officeDocument/2006/relationships/hyperlink" Target="https://www.jyskebank.dk/produkter/investering/investmentinformation"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jyskebank.com/investorrelations/financialstatements" TargetMode="External"/><Relationship Id="rId2" Type="http://schemas.openxmlformats.org/officeDocument/2006/relationships/hyperlink" Target="https://jyskebank.com/investorrelations/governance/" TargetMode="External"/><Relationship Id="rId1" Type="http://schemas.openxmlformats.org/officeDocument/2006/relationships/hyperlink" Target="https://jyskebank.com/investorrelations/financialstatements"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https://jyskebank.com/investorrelations/financialstatements"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investor.jyskebank.com/investorrelations/governance/code-of-conduct" TargetMode="External"/><Relationship Id="rId13" Type="http://schemas.openxmlformats.org/officeDocument/2006/relationships/hyperlink" Target="https://jyskebank.com/investorrelations/governance/code-of-conduct" TargetMode="External"/><Relationship Id="rId18" Type="http://schemas.openxmlformats.org/officeDocument/2006/relationships/hyperlink" Target="https://jyskebank.com/wps/wcm/connect/jbc/6abd74d2-d73e-4bf8-9448-3bf23dc514b3/Corporate+Announcement_20220620.pdf?MOD=AJPERES" TargetMode="External"/><Relationship Id="rId26" Type="http://schemas.openxmlformats.org/officeDocument/2006/relationships/hyperlink" Target="https://jyskebank.com/investorrelations/group-supervisory-board" TargetMode="External"/><Relationship Id="rId3" Type="http://schemas.openxmlformats.org/officeDocument/2006/relationships/hyperlink" Target="https://jyskebank.com/investorrelations/group-supervisory-board" TargetMode="External"/><Relationship Id="rId21" Type="http://schemas.openxmlformats.org/officeDocument/2006/relationships/hyperlink" Target="https://jyskebank.com/investorrelations/governance/code-of-conduct" TargetMode="External"/><Relationship Id="rId7" Type="http://schemas.openxmlformats.org/officeDocument/2006/relationships/hyperlink" Target="https://jyskebank.com/investorrelations/governance/code-of-conduct" TargetMode="External"/><Relationship Id="rId12" Type="http://schemas.openxmlformats.org/officeDocument/2006/relationships/hyperlink" Target="https://jyskebank.com/investorrelations/governance/code-of-conduct" TargetMode="External"/><Relationship Id="rId17" Type="http://schemas.openxmlformats.org/officeDocument/2006/relationships/hyperlink" Target="https://jyskebank.com/investorrelations/financialstatements" TargetMode="External"/><Relationship Id="rId25" Type="http://schemas.openxmlformats.org/officeDocument/2006/relationships/hyperlink" Target="https://jyskebank.com/investorrelations/group-supervisory-board" TargetMode="External"/><Relationship Id="rId2" Type="http://schemas.openxmlformats.org/officeDocument/2006/relationships/hyperlink" Target="https://jyskebank.com/investorrelations/group-supervisory-board" TargetMode="External"/><Relationship Id="rId16" Type="http://schemas.openxmlformats.org/officeDocument/2006/relationships/hyperlink" Target="https://jyskebank.com/investorrelations/governance" TargetMode="External"/><Relationship Id="rId20" Type="http://schemas.openxmlformats.org/officeDocument/2006/relationships/hyperlink" Target="https://jyskebank.com/investorrelations/governance/code-of-conduct" TargetMode="External"/><Relationship Id="rId29"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jyskebank.com/investorrelations/governance/code-of-conduct" TargetMode="External"/><Relationship Id="rId11" Type="http://schemas.openxmlformats.org/officeDocument/2006/relationships/hyperlink" Target="https://jyskebank.com/investorrelations/governance/code-of-conduct" TargetMode="External"/><Relationship Id="rId24" Type="http://schemas.openxmlformats.org/officeDocument/2006/relationships/hyperlink" Target="https://jyskebank.com/investorrelations/group-supervisory-board" TargetMode="External"/><Relationship Id="rId32" Type="http://schemas.openxmlformats.org/officeDocument/2006/relationships/drawing" Target="../drawings/drawing18.xml"/><Relationship Id="rId5" Type="http://schemas.openxmlformats.org/officeDocument/2006/relationships/hyperlink" Target="https://jyskebank.com/investorrelations/related-party-transactions" TargetMode="External"/><Relationship Id="rId15" Type="http://schemas.openxmlformats.org/officeDocument/2006/relationships/hyperlink" Target="https://jyskebank.com/investorrelations/governance" TargetMode="External"/><Relationship Id="rId23" Type="http://schemas.openxmlformats.org/officeDocument/2006/relationships/hyperlink" Target="https://jyskebank.com/investorrelations/group-supervisory-board" TargetMode="External"/><Relationship Id="rId28" Type="http://schemas.openxmlformats.org/officeDocument/2006/relationships/hyperlink" Target="https://jyskebank.com/investorrelations/financialstatements" TargetMode="External"/><Relationship Id="rId10" Type="http://schemas.openxmlformats.org/officeDocument/2006/relationships/hyperlink" Target="https://www.jyskebank.dk/wps/wcm/connect/jfo/aaf4b6ca-b943-4016-9d77-d9c31ceb33e6/Vedt%C3%A6gter+for+Jyske+Bank+-+UK.pdf?MOD=AJPERES" TargetMode="External"/><Relationship Id="rId19" Type="http://schemas.openxmlformats.org/officeDocument/2006/relationships/hyperlink" Target="https://jyskebank.com/investorrelations/governance/code-of-conduct" TargetMode="External"/><Relationship Id="rId31" Type="http://schemas.openxmlformats.org/officeDocument/2006/relationships/printerSettings" Target="../printerSettings/printerSettings18.bin"/><Relationship Id="rId4" Type="http://schemas.openxmlformats.org/officeDocument/2006/relationships/hyperlink" Target="https://investor.jyskebank.com/about/history" TargetMode="External"/><Relationship Id="rId9" Type="http://schemas.openxmlformats.org/officeDocument/2006/relationships/hyperlink" Target="https://investor.jyskebank.com/investorrelations/governance/code-of-conduct" TargetMode="External"/><Relationship Id="rId14" Type="http://schemas.openxmlformats.org/officeDocument/2006/relationships/hyperlink" Target="https://investor.jyskebank.com/investorrelations/governance" TargetMode="External"/><Relationship Id="rId22" Type="http://schemas.openxmlformats.org/officeDocument/2006/relationships/hyperlink" Target="https://jyskebank.com/investorrelations/group-supervisory-board" TargetMode="External"/><Relationship Id="rId27" Type="http://schemas.openxmlformats.org/officeDocument/2006/relationships/hyperlink" Target="https://jyskebank.com/investorrelations/group-supervisory-board" TargetMode="External"/><Relationship Id="rId30" Type="http://schemas.openxmlformats.org/officeDocument/2006/relationships/hyperlink" Target="https://jyskebank.com/investorrelations/financialstatements"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jyskebank.com/investorrelations/governance/code-of-conduct"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jyskebank.com/investorrelations/financialstatements" TargetMode="External"/><Relationship Id="rId13" Type="http://schemas.openxmlformats.org/officeDocument/2006/relationships/printerSettings" Target="../printerSettings/printerSettings20.bin"/><Relationship Id="rId3" Type="http://schemas.openxmlformats.org/officeDocument/2006/relationships/hyperlink" Target="https://jyskebank.com/investorrelations/governance/" TargetMode="External"/><Relationship Id="rId7" Type="http://schemas.openxmlformats.org/officeDocument/2006/relationships/hyperlink" Target="https://jyskebank.com/investorrelations/financialstatements" TargetMode="External"/><Relationship Id="rId12" Type="http://schemas.openxmlformats.org/officeDocument/2006/relationships/hyperlink" Target="https://www.jyskebank.dk/wps/wcm/connect/jfo/aaf4b6ca-b943-4016-9d77-d9c31ceb33e6/Vedt%C3%A6gter+for+Jyske+Bank+-+UK.pdf?MOD=AJPERES" TargetMode="External"/><Relationship Id="rId2"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jyskebank.com/investorrelations/financialstatements" TargetMode="External"/><Relationship Id="rId11" Type="http://schemas.openxmlformats.org/officeDocument/2006/relationships/hyperlink" Target="https://jyskebank.com/investorrelations/financialstatements" TargetMode="External"/><Relationship Id="rId5" Type="http://schemas.openxmlformats.org/officeDocument/2006/relationships/hyperlink" Target="https://jyskebank.com/investorrelations/governance" TargetMode="External"/><Relationship Id="rId10" Type="http://schemas.openxmlformats.org/officeDocument/2006/relationships/hyperlink" Target="https://jyskebank.com/investorrelations/financialstatements" TargetMode="External"/><Relationship Id="rId4" Type="http://schemas.openxmlformats.org/officeDocument/2006/relationships/hyperlink" Target="https://www.retsinformation.dk/eli/lta/2019/937" TargetMode="External"/><Relationship Id="rId9" Type="http://schemas.openxmlformats.org/officeDocument/2006/relationships/hyperlink" Target="https://jyskebank.com/investorrelations/financialstatements" TargetMode="External"/><Relationship Id="rId1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nvestor.jyskebank.com/investorrelations"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http://www.bsf.dk/" TargetMode="External"/><Relationship Id="rId7" Type="http://schemas.openxmlformats.org/officeDocument/2006/relationships/drawing" Target="../drawings/drawing4.xml"/><Relationship Id="rId2" Type="http://schemas.openxmlformats.org/officeDocument/2006/relationships/hyperlink" Target="http://www.bygst.dk/" TargetMode="External"/><Relationship Id="rId1" Type="http://schemas.openxmlformats.org/officeDocument/2006/relationships/hyperlink" Target="http://www.tbst.dk/da" TargetMode="External"/><Relationship Id="rId6" Type="http://schemas.openxmlformats.org/officeDocument/2006/relationships/printerSettings" Target="../printerSettings/printerSettings4.bin"/><Relationship Id="rId5" Type="http://schemas.openxmlformats.org/officeDocument/2006/relationships/hyperlink" Target="http://www.en.bygst.dk/" TargetMode="External"/><Relationship Id="rId4" Type="http://schemas.openxmlformats.org/officeDocument/2006/relationships/hyperlink" Target="http://www.tbst.dk/en"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jyskebank.com/wps/wcm/connect/jbc/2a8362d8-02ad-4855-bb73-db2194cfaeee/Risk+and+Capital+Management+2021.pdf?MOD=AJPERES&amp;CONVERT_TO=url&amp;CACHEID=ROOTWORKSPACE.Z18_P20418S0N05640Q0MBPDFT1666-2a8362d8-02ad-4855-bb73-db2194cfaeee-nYxd4Jr" TargetMode="External"/><Relationship Id="rId7" Type="http://schemas.openxmlformats.org/officeDocument/2006/relationships/printerSettings" Target="../printerSettings/printerSettings5.bin"/><Relationship Id="rId2" Type="http://schemas.openxmlformats.org/officeDocument/2006/relationships/hyperlink" Target="https://jyskebank.com/wps/wcm/connect/jbc/719f3403-5967-4990-af2f-238981b7f8da/IT+Security+Policy.pdf?MOD=AJPERES&amp;CVID=n.kKYuU"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www.dfsa.dk/Rules-and-Practice/Governance/Executive-Order-on-Management-and-Control-of-Banks" TargetMode="External"/><Relationship Id="rId5" Type="http://schemas.openxmlformats.org/officeDocument/2006/relationships/hyperlink" Target="https://jyskebank.com/investorrelations/capitalstructure" TargetMode="External"/><Relationship Id="rId4" Type="http://schemas.openxmlformats.org/officeDocument/2006/relationships/hyperlink" Target="https://jyskebank.com/investorrelation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8D94-72AD-4FB5-989F-2AB73B8CF3DE}">
  <sheetPr>
    <tabColor theme="4"/>
  </sheetPr>
  <dimension ref="B4:T33"/>
  <sheetViews>
    <sheetView showGridLines="0" tabSelected="1" workbookViewId="0"/>
  </sheetViews>
  <sheetFormatPr defaultColWidth="9.28515625" defaultRowHeight="15" x14ac:dyDescent="0.25"/>
  <cols>
    <col min="1" max="1" width="9.28515625" style="9"/>
    <col min="2" max="2" width="86.5703125" style="9" customWidth="1"/>
    <col min="3" max="3" width="9.28515625" style="9"/>
    <col min="4" max="4" width="86.5703125" style="9" customWidth="1"/>
    <col min="5" max="16384" width="9.28515625" style="9"/>
  </cols>
  <sheetData>
    <row r="4" spans="2:20" ht="18.75" x14ac:dyDescent="0.3">
      <c r="B4" s="189" t="s">
        <v>1</v>
      </c>
    </row>
    <row r="5" spans="2:20" ht="20.25" x14ac:dyDescent="0.3">
      <c r="B5" s="10"/>
    </row>
    <row r="6" spans="2:20" x14ac:dyDescent="0.25">
      <c r="B6" s="246" t="s">
        <v>317</v>
      </c>
      <c r="D6" s="248" t="s">
        <v>382</v>
      </c>
      <c r="H6" s="508"/>
      <c r="I6" s="508"/>
    </row>
    <row r="7" spans="2:20" x14ac:dyDescent="0.25">
      <c r="B7" s="11" t="s">
        <v>318</v>
      </c>
      <c r="D7" s="11" t="s">
        <v>374</v>
      </c>
    </row>
    <row r="8" spans="2:20" x14ac:dyDescent="0.25">
      <c r="B8" s="11" t="s">
        <v>319</v>
      </c>
      <c r="D8" s="11" t="s">
        <v>383</v>
      </c>
    </row>
    <row r="9" spans="2:20" x14ac:dyDescent="0.25">
      <c r="B9" s="11" t="s">
        <v>376</v>
      </c>
    </row>
    <row r="10" spans="2:20" x14ac:dyDescent="0.25">
      <c r="B10" s="11" t="s">
        <v>377</v>
      </c>
      <c r="D10" s="507" t="s">
        <v>761</v>
      </c>
    </row>
    <row r="11" spans="2:20" x14ac:dyDescent="0.25">
      <c r="B11" s="11" t="s">
        <v>385</v>
      </c>
      <c r="D11" s="13" t="s">
        <v>568</v>
      </c>
    </row>
    <row r="12" spans="2:20" x14ac:dyDescent="0.25">
      <c r="D12" s="13" t="s">
        <v>762</v>
      </c>
    </row>
    <row r="13" spans="2:20" x14ac:dyDescent="0.25">
      <c r="B13" s="249" t="s">
        <v>378</v>
      </c>
      <c r="D13" s="13" t="s">
        <v>763</v>
      </c>
    </row>
    <row r="14" spans="2:20" x14ac:dyDescent="0.25">
      <c r="B14" s="11" t="s">
        <v>375</v>
      </c>
      <c r="D14" s="13" t="s">
        <v>682</v>
      </c>
      <c r="T14" s="11"/>
    </row>
    <row r="15" spans="2:20" x14ac:dyDescent="0.25">
      <c r="B15" s="11" t="s">
        <v>320</v>
      </c>
      <c r="D15" s="13" t="s">
        <v>811</v>
      </c>
      <c r="T15" s="11"/>
    </row>
    <row r="16" spans="2:20" x14ac:dyDescent="0.25">
      <c r="D16" s="13" t="s">
        <v>728</v>
      </c>
      <c r="T16" s="11"/>
    </row>
    <row r="17" spans="2:20" x14ac:dyDescent="0.25">
      <c r="B17" s="247" t="s">
        <v>379</v>
      </c>
      <c r="D17" s="13" t="s">
        <v>688</v>
      </c>
      <c r="T17" s="11"/>
    </row>
    <row r="18" spans="2:20" x14ac:dyDescent="0.25">
      <c r="B18" s="11" t="s">
        <v>384</v>
      </c>
      <c r="D18" s="13" t="s">
        <v>692</v>
      </c>
      <c r="T18" s="11"/>
    </row>
    <row r="19" spans="2:20" x14ac:dyDescent="0.25">
      <c r="B19" s="11" t="s">
        <v>401</v>
      </c>
      <c r="D19" s="13" t="s">
        <v>693</v>
      </c>
      <c r="T19" s="11"/>
    </row>
    <row r="20" spans="2:20" x14ac:dyDescent="0.25">
      <c r="B20" s="11" t="s">
        <v>402</v>
      </c>
      <c r="D20" s="13" t="s">
        <v>697</v>
      </c>
      <c r="S20" s="11"/>
    </row>
    <row r="21" spans="2:20" x14ac:dyDescent="0.25">
      <c r="D21" s="13" t="s">
        <v>698</v>
      </c>
      <c r="T21" s="11"/>
    </row>
    <row r="22" spans="2:20" x14ac:dyDescent="0.25">
      <c r="B22" s="192" t="s">
        <v>380</v>
      </c>
      <c r="D22" s="13" t="s">
        <v>764</v>
      </c>
      <c r="T22" s="11"/>
    </row>
    <row r="23" spans="2:20" x14ac:dyDescent="0.25">
      <c r="B23" s="11" t="s">
        <v>388</v>
      </c>
      <c r="D23" s="13" t="s">
        <v>765</v>
      </c>
      <c r="T23" s="11"/>
    </row>
    <row r="24" spans="2:20" x14ac:dyDescent="0.25">
      <c r="B24" s="11" t="s">
        <v>389</v>
      </c>
      <c r="D24" s="13" t="s">
        <v>766</v>
      </c>
    </row>
    <row r="25" spans="2:20" x14ac:dyDescent="0.25">
      <c r="B25" s="11" t="s">
        <v>403</v>
      </c>
      <c r="D25" s="13" t="s">
        <v>717</v>
      </c>
      <c r="T25" s="12"/>
    </row>
    <row r="26" spans="2:20" x14ac:dyDescent="0.25">
      <c r="B26" s="11" t="s">
        <v>404</v>
      </c>
      <c r="D26" s="13" t="s">
        <v>718</v>
      </c>
    </row>
    <row r="27" spans="2:20" x14ac:dyDescent="0.25">
      <c r="B27" s="11" t="s">
        <v>405</v>
      </c>
      <c r="D27" s="13" t="s">
        <v>720</v>
      </c>
      <c r="T27" s="11"/>
    </row>
    <row r="28" spans="2:20" x14ac:dyDescent="0.25">
      <c r="D28" s="13" t="s">
        <v>721</v>
      </c>
    </row>
    <row r="29" spans="2:20" x14ac:dyDescent="0.25">
      <c r="B29" s="193" t="s">
        <v>381</v>
      </c>
      <c r="D29" s="13" t="s">
        <v>722</v>
      </c>
      <c r="T29" s="13"/>
    </row>
    <row r="30" spans="2:20" x14ac:dyDescent="0.25">
      <c r="B30" s="11" t="s">
        <v>397</v>
      </c>
      <c r="D30" s="13" t="s">
        <v>724</v>
      </c>
    </row>
    <row r="31" spans="2:20" x14ac:dyDescent="0.25">
      <c r="B31" s="11" t="s">
        <v>406</v>
      </c>
      <c r="D31" s="13" t="s">
        <v>726</v>
      </c>
    </row>
    <row r="32" spans="2:20" x14ac:dyDescent="0.25">
      <c r="B32" s="11" t="s">
        <v>407</v>
      </c>
      <c r="D32" s="13" t="s">
        <v>727</v>
      </c>
    </row>
    <row r="33" spans="2:2" x14ac:dyDescent="0.25">
      <c r="B33" s="11" t="s">
        <v>408</v>
      </c>
    </row>
  </sheetData>
  <hyperlinks>
    <hyperlink ref="B7" location="Introduction!A1" display="Introduction" xr:uid="{FC311120-5DE5-4C0E-8186-A8AD0106CC44}"/>
    <hyperlink ref="B8" location="'Financial Key Figures'!A1" display="Financial Key Figures" xr:uid="{4E2F741E-A851-43B2-8A8D-8DDAFAC5D82A}"/>
    <hyperlink ref="B9" location="'Danish Society'!A1" display="Danish Society" xr:uid="{681212DE-8CA0-4B0A-8DC6-5304960F8C78}"/>
    <hyperlink ref="B10" location="'SASB Index'!A1" display="Sustainability Accounting Standards Board Index - Commercial Banks Standard (SASB Index)" xr:uid="{5677AEF0-F2D7-46E6-82EF-00263DAD27EF}"/>
    <hyperlink ref="B14" location="'Sustainable Finance'!A1" display="Sustainable Finance" xr:uid="{CDB9ED7C-599F-403E-8112-732178FF0E44}"/>
    <hyperlink ref="B15" location="'Active Ownership'!A1" display="Active Ownership" xr:uid="{D17A6A78-19EB-4C5C-8437-76D1CE461FFE}"/>
    <hyperlink ref="B18" location="'Environmental Key Figures'!A1" display="Environmental Key Figures" xr:uid="{E52A6D7C-BB30-4FC9-BD4E-A77A7AD95D14}"/>
    <hyperlink ref="B11" location="Targets!A1" display="Targets" xr:uid="{E09AE052-DE94-46FF-AB6E-D1420096F320}"/>
    <hyperlink ref="B19" location="'Our Workplace (E)'!A1" display="Detailed overview of environmental application in Jyske Bank as a workplace" xr:uid="{E28B3958-1AE1-4537-A8AF-0B47A5629DB8}"/>
    <hyperlink ref="B20" location="'Our Business (E)'!A1" display="Detailed overview of environmental application in Jyske Bank as a business" xr:uid="{A4556E0F-F392-4F25-8A82-EA911FEF7252}"/>
    <hyperlink ref="B23" location="Employees!A1" display="Employees" xr:uid="{38921770-37D8-4A2A-AFBC-37055A1DF73D}"/>
    <hyperlink ref="B24" location="'Diversity and inclusion'!A1" display="Diversity and inclusion" xr:uid="{12F9F5F7-CEA0-4E94-9534-BB79C8FD1450}"/>
    <hyperlink ref="B25" location="'Our Workplace (S)'!A1" display="An overview of social resposibility in Jyske Bank as a workplace" xr:uid="{A6ED88C1-CC58-4DEB-A702-B10A39BD4766}"/>
    <hyperlink ref="B26" location="'Our Clients (S)'!A1" display="An overview of social resposibility in Jyske Bank towards our clients" xr:uid="{9C434A83-61D4-4854-9BA4-CA16D79E8CBD}"/>
    <hyperlink ref="B30" location="'Governance Key Figures'!A1" display="Governance Key Figures" xr:uid="{25B1D810-29CF-4B38-98CD-C643CA8E2339}"/>
    <hyperlink ref="B31" location="'Our Workplace (G)'!A1" display="In depth governance overview in Jyske Bank as a workplace" xr:uid="{CDB92197-1E2C-4B56-9149-0DB94E317C77}"/>
    <hyperlink ref="B32" location="'Our Clients (G)'!A1" display="In depth governance overview in Jyske Bank towards our clients" xr:uid="{2A0D2042-315E-47B6-8DB8-4AC2BF398CDB}"/>
    <hyperlink ref="B33" location="'Our Business (G)'!A1" display="In depth governance overview in Jyske Bank as a business" xr:uid="{92E494B2-D16D-4CA3-8E98-25C7135C8B32}"/>
    <hyperlink ref="D8" location="'ESG Ratings'!A1" display="ESG ratings" xr:uid="{2160AC2B-E111-4DB5-A8EB-66A1C6595E85}"/>
    <hyperlink ref="D7" location="TCFD!A1" display="TCFD Disclosure Index" xr:uid="{7FF1451F-C3EC-4047-9090-CEFF638A7DCD}"/>
    <hyperlink ref="B27" location="'Our Business (S)'!A1" display="Society related financials" xr:uid="{4EA49017-82A0-421C-8380-8D8593DA5B99}"/>
    <hyperlink ref="D11" location="'0. Summary of KPIs'!A1" display="0. Summary of KPIs to be disclosed by credit institutions under Article 8 Taxonomy Regulation" xr:uid="{A1E2F99B-1830-4FC8-B319-6D0CA2702E97}"/>
    <hyperlink ref="D12" location="'1.Covered assets(GAR,off-bal) T'!A1" display="1. Assets for the calculation of GAR based on turnover KPIs" xr:uid="{ECD2682C-DCCB-4E2B-8885-2FEFA9E2A429}"/>
    <hyperlink ref="D13" location="'1.Covered assets(GAR,off-bal) C'!A1" display="1. Assets for the calculation of GAR based on CapEx KPIs" xr:uid="{AA2CDDB1-7F2C-4B77-80FD-57BCCE583448}"/>
    <hyperlink ref="D14" location="'2.GAR - Sector information T'!A1" display="2. GAR sector information based on turnover KPIs" xr:uid="{8DCA794E-241D-4B33-9F63-D18FEF82C422}"/>
    <hyperlink ref="D15" location="'2.GAR - Sector information C'!A1" display="2. GAR sector information based on CapEx KPIs" xr:uid="{1CBEA78B-47C9-4B6C-A060-807A0475BA24}"/>
    <hyperlink ref="D16" location="'3.GAR KPIs Stock T'!A1" display="3. GAR KPI stock based on turnover KPIs" xr:uid="{117116FE-93FA-49FF-982C-1CD59163E0E3}"/>
    <hyperlink ref="D17" location="'3.GAR KPIs Stock C'!A1" display="3. GAR KPI stock based on CapEx KPIs" xr:uid="{EFA351F1-B80B-40A7-92B1-E274E6A39DDB}"/>
    <hyperlink ref="D18" location="'4.GAR KPIs flow T'!A1" display="4. GAR KPI flow based on turnover KPIs" xr:uid="{8C013208-0486-4D0C-8E0A-83E8B39E1944}"/>
    <hyperlink ref="D19" location="'4.GAR KPIs flow C'!A1" display="4. GAR KPI flow based on CapEx KPIs" xr:uid="{37F01E32-4CE8-43C1-8AE7-691F713AF0AC}"/>
    <hyperlink ref="D20" location="'5.FinGar, AuM KPIs T'!A1" display="5. KPI off-balance sheet exposures based on turnover KPIs" xr:uid="{7F52B820-5DA8-491B-B873-9D9BCB7FAB0E}"/>
    <hyperlink ref="D21" location="'5.FinGar, AuM KPIs C'!A1" display="5. KPI off-balance sheet exposures based on CapEx KPIs" xr:uid="{3A1FF983-6A76-497F-A556-4D88485CAAFA}"/>
    <hyperlink ref="D22" location="'5.FinGar, AuM flow T'!A1" display="5. KPI off-balance sheet exposures based on turnover flow" xr:uid="{1545CF88-EAE6-4B7F-B321-8B1D8E200AFC}"/>
    <hyperlink ref="D23" location="'5.FinGar, AuM flow C'!A1" display="5. KPI off-balance sheet exposures based on CapEx flow" xr:uid="{6276C3A2-1C40-4E80-9674-66C89C436981}"/>
    <hyperlink ref="D24" location="'Template 1 Nuclear and gas'!A1" display="Template 1 Nuclear and fossil gas related activities" xr:uid="{D263026D-B2C3-4ACA-9B98-52F1EA030F79}"/>
    <hyperlink ref="D25" location="'Template2 Aligned denominator T'!A1" display="Template 2 Taxonomy-aligned economic activities (denominator) turnover" xr:uid="{E2574C6A-35AA-41B8-8D4C-ACB428C7EE2D}"/>
    <hyperlink ref="D26" location="'Template2 Aligned denominator C'!A1" display="Template 2 Taxonomy-aligned economic activities (denominator) CapEx" xr:uid="{F3789F24-954C-469C-B2CC-537F77759DB1}"/>
    <hyperlink ref="D27" location="'Template 3 Aligned Numerator T'!A1" display="Template 3 Taxonomy-aligned economic activities (numerator) turnover" xr:uid="{F20A8898-0D5E-417B-8A8C-DD0816E1CE18}"/>
    <hyperlink ref="D28" location="'Template 3 Aligned Numerator C'!A1" display="Template 3 Taxonomy-aligned economic activities (numerator) CapEx" xr:uid="{AEE631C6-A623-46A7-9B44-51EAF2BB79C4}"/>
    <hyperlink ref="D29" location="'Template 4 Eligible not align T'!A1" display="Template 4 Taxonomy-eligible but not taxonomy-aligned economic activities turnover" xr:uid="{3F0570D7-B65F-4458-B736-4296F96225DA}"/>
    <hyperlink ref="D30" location="'Template 4 Eligible not align C'!A1" display="Template 4 Taxonomy-eligible but not taxonomy-aligned economic activities CapEx" xr:uid="{79B03275-6287-435D-A95C-57A7AE2652E6}"/>
    <hyperlink ref="D31" location="'Template 5 non-eligible T'!A1" display="Template 5 Taxonomy non-eligible economic activities turnover" xr:uid="{3A1B19FE-4907-41DA-A495-FD4BAF786AF7}"/>
    <hyperlink ref="D32" location="'Template 5 non-eligible C'!A1" display="Template 5 Taxonomy non-eligible economic activities CapEx" xr:uid="{D1EEADA9-43B5-4C1B-9526-22921EE5261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557A-A640-4FD4-BB8C-528E5C5E8D13}">
  <sheetPr>
    <tabColor theme="5" tint="-0.499984740745262"/>
  </sheetPr>
  <dimension ref="B5:S43"/>
  <sheetViews>
    <sheetView showGridLines="0" workbookViewId="0"/>
  </sheetViews>
  <sheetFormatPr defaultColWidth="9.28515625" defaultRowHeight="12.75" x14ac:dyDescent="0.2"/>
  <cols>
    <col min="1" max="1" width="9.28515625" style="15"/>
    <col min="2" max="2" width="54.85546875" style="15" customWidth="1"/>
    <col min="3" max="6" width="12.85546875" style="15" customWidth="1"/>
    <col min="7" max="7" width="12.85546875" style="15" bestFit="1" customWidth="1"/>
    <col min="8" max="8" width="14.140625" style="15" bestFit="1" customWidth="1"/>
    <col min="9" max="9" width="12.85546875" style="15" bestFit="1" customWidth="1"/>
    <col min="10" max="10" width="14" style="15" bestFit="1" customWidth="1"/>
    <col min="11" max="15" width="9.28515625" style="15" bestFit="1" customWidth="1"/>
    <col min="16" max="16" width="9.28515625" style="15"/>
    <col min="17" max="17" width="21.5703125" style="15" customWidth="1"/>
    <col min="18" max="16384" width="9.28515625" style="15"/>
  </cols>
  <sheetData>
    <row r="5" spans="2:19" ht="18.75" x14ac:dyDescent="0.3">
      <c r="B5" s="188" t="s">
        <v>394</v>
      </c>
      <c r="C5" s="188"/>
      <c r="D5" s="188"/>
      <c r="E5" s="188"/>
      <c r="F5" s="188"/>
    </row>
    <row r="6" spans="2:19" x14ac:dyDescent="0.2">
      <c r="B6" s="78"/>
      <c r="C6" s="78"/>
      <c r="D6" s="78"/>
      <c r="E6" s="78"/>
      <c r="F6" s="78"/>
      <c r="G6" s="78"/>
      <c r="H6" s="78"/>
      <c r="I6" s="78"/>
      <c r="J6" s="78"/>
      <c r="K6" s="78"/>
      <c r="L6" s="78"/>
      <c r="M6" s="78"/>
      <c r="N6" s="78"/>
      <c r="O6" s="78"/>
      <c r="P6" s="78"/>
      <c r="Q6" s="78"/>
    </row>
    <row r="7" spans="2:19" x14ac:dyDescent="0.2">
      <c r="B7" s="89"/>
      <c r="C7" s="89"/>
      <c r="D7" s="89"/>
      <c r="E7" s="89"/>
      <c r="F7" s="89"/>
      <c r="G7" s="89"/>
      <c r="H7" s="89"/>
      <c r="I7" s="89"/>
      <c r="J7" s="89"/>
      <c r="K7" s="89"/>
      <c r="L7" s="89"/>
      <c r="M7" s="89"/>
      <c r="N7" s="89"/>
      <c r="O7" s="89"/>
      <c r="P7" s="89"/>
      <c r="Q7" s="89"/>
    </row>
    <row r="8" spans="2:19" s="140" customFormat="1" ht="15.75" x14ac:dyDescent="0.25">
      <c r="B8" s="170" t="s">
        <v>370</v>
      </c>
      <c r="C8" s="170"/>
      <c r="D8" s="170"/>
      <c r="E8" s="170"/>
      <c r="F8" s="170"/>
      <c r="G8" s="171"/>
      <c r="H8" s="171"/>
      <c r="I8" s="171"/>
      <c r="J8" s="171"/>
      <c r="K8" s="171"/>
      <c r="L8" s="171"/>
      <c r="M8" s="171"/>
      <c r="N8" s="171"/>
      <c r="O8" s="171"/>
      <c r="P8" s="171"/>
      <c r="Q8" s="171"/>
    </row>
    <row r="9" spans="2:19" s="140" customFormat="1" ht="15.75" x14ac:dyDescent="0.25">
      <c r="B9" s="172" t="s">
        <v>151</v>
      </c>
      <c r="C9" s="172"/>
      <c r="D9" s="172"/>
      <c r="E9" s="172"/>
      <c r="F9" s="172"/>
      <c r="G9" s="171"/>
      <c r="H9" s="171"/>
      <c r="I9" s="171"/>
      <c r="J9" s="171"/>
      <c r="K9" s="171"/>
      <c r="L9" s="171"/>
      <c r="M9" s="171"/>
      <c r="N9" s="171"/>
      <c r="O9" s="171"/>
      <c r="P9" s="171"/>
      <c r="Q9" s="171"/>
    </row>
    <row r="10" spans="2:19" s="140" customFormat="1" ht="15.75" x14ac:dyDescent="0.25">
      <c r="B10" s="172" t="s">
        <v>152</v>
      </c>
      <c r="C10" s="172"/>
      <c r="D10" s="172"/>
      <c r="E10" s="172"/>
      <c r="F10" s="172"/>
      <c r="G10" s="171"/>
      <c r="H10" s="171"/>
      <c r="I10" s="171"/>
      <c r="J10" s="171"/>
      <c r="K10" s="171"/>
      <c r="L10" s="171"/>
      <c r="M10" s="171"/>
      <c r="N10" s="171"/>
      <c r="O10" s="171"/>
      <c r="P10" s="171"/>
      <c r="Q10" s="171"/>
    </row>
    <row r="11" spans="2:19" s="140" customFormat="1" ht="15.75" x14ac:dyDescent="0.25">
      <c r="B11" s="173" t="s">
        <v>371</v>
      </c>
      <c r="C11" s="173"/>
      <c r="D11" s="173"/>
      <c r="E11" s="173"/>
      <c r="F11" s="173"/>
      <c r="G11" s="171"/>
      <c r="H11" s="171"/>
      <c r="I11" s="171"/>
      <c r="J11" s="171"/>
      <c r="K11" s="171"/>
      <c r="L11" s="171"/>
      <c r="M11" s="171"/>
      <c r="N11" s="171"/>
      <c r="O11" s="171"/>
      <c r="P11" s="171"/>
      <c r="Q11" s="171"/>
    </row>
    <row r="12" spans="2:19" s="140" customFormat="1" ht="15.75" x14ac:dyDescent="0.25">
      <c r="B12" s="173" t="s">
        <v>372</v>
      </c>
      <c r="C12" s="173"/>
      <c r="D12" s="173"/>
      <c r="E12" s="173"/>
      <c r="F12" s="173"/>
      <c r="G12" s="171"/>
      <c r="H12" s="171"/>
      <c r="I12" s="171"/>
      <c r="J12" s="171"/>
      <c r="K12" s="171"/>
      <c r="L12" s="171"/>
      <c r="M12" s="171"/>
      <c r="N12" s="171"/>
      <c r="O12" s="171"/>
      <c r="P12" s="171"/>
      <c r="Q12" s="171"/>
    </row>
    <row r="13" spans="2:19" s="140" customFormat="1" ht="15.75" x14ac:dyDescent="0.25">
      <c r="B13" s="173" t="s">
        <v>373</v>
      </c>
      <c r="C13" s="173"/>
      <c r="D13" s="173"/>
      <c r="E13" s="173"/>
      <c r="F13" s="173"/>
      <c r="G13" s="171"/>
      <c r="H13" s="171"/>
      <c r="I13" s="171"/>
      <c r="J13" s="171"/>
      <c r="K13" s="171"/>
      <c r="L13" s="171"/>
      <c r="M13" s="171"/>
      <c r="N13" s="171"/>
      <c r="O13" s="171"/>
      <c r="P13" s="171"/>
      <c r="Q13" s="171"/>
    </row>
    <row r="14" spans="2:19" s="140" customFormat="1" ht="15.75" x14ac:dyDescent="0.25">
      <c r="B14" s="174"/>
      <c r="C14" s="174"/>
      <c r="D14" s="174"/>
      <c r="E14" s="174"/>
      <c r="F14" s="174"/>
      <c r="G14" s="174"/>
      <c r="H14" s="171"/>
      <c r="I14" s="174"/>
      <c r="J14" s="174"/>
      <c r="K14" s="174"/>
      <c r="L14" s="174"/>
      <c r="M14" s="174"/>
      <c r="N14" s="174"/>
      <c r="O14" s="174"/>
      <c r="P14" s="174"/>
      <c r="Q14" s="174"/>
    </row>
    <row r="15" spans="2:19" x14ac:dyDescent="0.2">
      <c r="B15" s="175"/>
      <c r="C15" s="276">
        <v>2023</v>
      </c>
      <c r="D15" s="276">
        <v>2023</v>
      </c>
      <c r="E15" s="276">
        <v>2022</v>
      </c>
      <c r="F15" s="276">
        <v>2022</v>
      </c>
      <c r="G15" s="176">
        <v>2021</v>
      </c>
      <c r="H15" s="176">
        <v>2021</v>
      </c>
      <c r="I15" s="554" t="s">
        <v>54</v>
      </c>
      <c r="J15" s="554"/>
      <c r="K15" s="554"/>
      <c r="L15" s="554"/>
      <c r="M15" s="554"/>
      <c r="N15" s="554" t="s">
        <v>62</v>
      </c>
      <c r="O15" s="554"/>
      <c r="P15" s="554"/>
      <c r="Q15" s="554"/>
      <c r="R15" s="103"/>
      <c r="S15" s="103"/>
    </row>
    <row r="16" spans="2:19" x14ac:dyDescent="0.2">
      <c r="B16" s="104"/>
      <c r="C16" s="277" t="s">
        <v>215</v>
      </c>
      <c r="D16" s="277" t="s">
        <v>789</v>
      </c>
      <c r="E16" s="277" t="s">
        <v>215</v>
      </c>
      <c r="F16" s="277" t="s">
        <v>789</v>
      </c>
      <c r="G16" s="177" t="s">
        <v>215</v>
      </c>
      <c r="H16" s="277" t="s">
        <v>789</v>
      </c>
      <c r="I16" s="555"/>
      <c r="J16" s="555"/>
      <c r="K16" s="555"/>
      <c r="L16" s="555"/>
      <c r="M16" s="555"/>
      <c r="N16" s="555"/>
      <c r="O16" s="555"/>
      <c r="P16" s="555"/>
      <c r="Q16" s="555"/>
      <c r="R16" s="103"/>
      <c r="S16" s="103"/>
    </row>
    <row r="17" spans="2:18" x14ac:dyDescent="0.2">
      <c r="B17" s="178" t="s">
        <v>154</v>
      </c>
      <c r="C17" s="178"/>
      <c r="D17" s="178"/>
      <c r="E17" s="178"/>
      <c r="F17" s="178"/>
      <c r="G17" s="178"/>
      <c r="H17" s="178"/>
      <c r="I17" s="178"/>
      <c r="J17" s="178"/>
      <c r="K17" s="178"/>
      <c r="L17" s="178"/>
      <c r="M17" s="178"/>
      <c r="N17" s="178"/>
      <c r="O17" s="178"/>
      <c r="P17" s="178"/>
      <c r="Q17" s="178"/>
    </row>
    <row r="18" spans="2:18" x14ac:dyDescent="0.2">
      <c r="B18" s="194" t="s">
        <v>234</v>
      </c>
      <c r="C18" s="278">
        <v>2368007.14</v>
      </c>
      <c r="D18" s="279">
        <v>320.89643910677279</v>
      </c>
      <c r="E18" s="195">
        <v>2379605.0954545452</v>
      </c>
      <c r="F18" s="196">
        <v>255.74762610594604</v>
      </c>
      <c r="G18" s="195">
        <f>'Environmental Key Figures'!F40</f>
        <v>1574104.0953846155</v>
      </c>
      <c r="H18" s="196">
        <f>'Environmental Key Figures'!E10</f>
        <v>188.94524091053844</v>
      </c>
      <c r="I18" s="162"/>
      <c r="J18" s="162"/>
      <c r="K18" s="162"/>
      <c r="L18" s="162"/>
      <c r="M18" s="179"/>
      <c r="N18" s="334"/>
      <c r="O18" s="180"/>
      <c r="P18" s="180"/>
      <c r="Q18" s="180"/>
      <c r="R18" s="98"/>
    </row>
    <row r="19" spans="2:18" x14ac:dyDescent="0.2">
      <c r="B19" s="194" t="s">
        <v>235</v>
      </c>
      <c r="C19" s="280">
        <v>156096.97654</v>
      </c>
      <c r="D19" s="281">
        <v>318.18656440990958</v>
      </c>
      <c r="E19" s="195">
        <v>172229.52600000001</v>
      </c>
      <c r="F19" s="196">
        <v>347.16994473924007</v>
      </c>
      <c r="G19" s="195">
        <f>'Environmental Key Figures'!F41</f>
        <v>206785.5</v>
      </c>
      <c r="H19" s="196">
        <f>'Environmental Key Figures'!E11</f>
        <v>466.51948188105007</v>
      </c>
      <c r="I19" s="331"/>
      <c r="J19" s="331"/>
      <c r="K19" s="331"/>
      <c r="L19" s="331"/>
      <c r="M19" s="331"/>
      <c r="N19" s="336"/>
      <c r="O19" s="180"/>
      <c r="P19" s="180"/>
      <c r="Q19" s="180"/>
      <c r="R19" s="98"/>
    </row>
    <row r="20" spans="2:18" x14ac:dyDescent="0.2">
      <c r="B20" s="197" t="s">
        <v>155</v>
      </c>
      <c r="C20" s="198"/>
      <c r="D20" s="198"/>
      <c r="E20" s="198"/>
      <c r="F20" s="198"/>
      <c r="G20" s="198"/>
      <c r="H20" s="198"/>
      <c r="I20" s="178"/>
      <c r="J20" s="178"/>
      <c r="K20" s="178"/>
      <c r="L20" s="178"/>
      <c r="M20" s="178"/>
      <c r="N20" s="178"/>
      <c r="O20" s="178"/>
      <c r="P20" s="178"/>
      <c r="Q20" s="178"/>
    </row>
    <row r="21" spans="2:18" ht="15.75" customHeight="1" x14ac:dyDescent="0.2">
      <c r="B21" s="194" t="s">
        <v>311</v>
      </c>
      <c r="C21" s="278">
        <v>8723218.6192000005</v>
      </c>
      <c r="D21" s="279">
        <v>1052.6072171351202</v>
      </c>
      <c r="E21" s="199">
        <v>8254964.0189999985</v>
      </c>
      <c r="F21" s="196">
        <v>1122.6751065839999</v>
      </c>
      <c r="G21" s="199">
        <f>'Environmental Key Figures'!F43</f>
        <v>8810859</v>
      </c>
      <c r="H21" s="196">
        <f>'Environmental Key Figures'!E14</f>
        <v>1311.716633625</v>
      </c>
      <c r="I21" s="576"/>
      <c r="J21" s="577"/>
      <c r="K21" s="577"/>
      <c r="L21" s="577"/>
      <c r="M21" s="578"/>
      <c r="N21" s="574"/>
      <c r="O21" s="575"/>
      <c r="P21" s="575"/>
      <c r="Q21" s="575"/>
      <c r="R21" s="181"/>
    </row>
    <row r="22" spans="2:18" ht="26.25" customHeight="1" x14ac:dyDescent="0.2">
      <c r="B22" s="194" t="s">
        <v>312</v>
      </c>
      <c r="C22" s="280">
        <v>0</v>
      </c>
      <c r="D22" s="281">
        <v>0</v>
      </c>
      <c r="E22" s="199">
        <v>0</v>
      </c>
      <c r="F22" s="196">
        <v>0</v>
      </c>
      <c r="G22" s="199">
        <v>0</v>
      </c>
      <c r="H22" s="196">
        <v>0</v>
      </c>
      <c r="I22" s="571" t="s">
        <v>434</v>
      </c>
      <c r="J22" s="572"/>
      <c r="K22" s="572"/>
      <c r="L22" s="572"/>
      <c r="M22" s="573"/>
      <c r="N22" s="569" t="s">
        <v>430</v>
      </c>
      <c r="O22" s="570"/>
      <c r="P22" s="570"/>
      <c r="Q22" s="570"/>
      <c r="R22" s="181"/>
    </row>
    <row r="23" spans="2:18" x14ac:dyDescent="0.2">
      <c r="B23" s="200" t="s">
        <v>236</v>
      </c>
      <c r="C23" s="282">
        <v>8126.1035079543853</v>
      </c>
      <c r="D23" s="283">
        <v>357.51743108995322</v>
      </c>
      <c r="E23" s="199">
        <v>8948.2229201113405</v>
      </c>
      <c r="F23" s="199">
        <v>403.72825073147271</v>
      </c>
      <c r="G23" s="199">
        <f>'Environmental Key Figures'!F44</f>
        <v>10847.1003562515</v>
      </c>
      <c r="H23" s="199">
        <f>'Environmental Key Figures'!E16</f>
        <v>529.41770215749489</v>
      </c>
      <c r="I23" s="180"/>
      <c r="J23" s="180"/>
      <c r="K23" s="180"/>
      <c r="L23" s="180"/>
      <c r="M23" s="182"/>
      <c r="N23" s="585"/>
      <c r="O23" s="586"/>
      <c r="P23" s="586"/>
      <c r="Q23" s="586"/>
      <c r="R23" s="98"/>
    </row>
    <row r="24" spans="2:18" x14ac:dyDescent="0.2">
      <c r="B24" s="197" t="s">
        <v>156</v>
      </c>
      <c r="C24" s="198"/>
      <c r="D24" s="198"/>
      <c r="E24" s="198"/>
      <c r="F24" s="198"/>
      <c r="G24" s="198"/>
      <c r="H24" s="198"/>
      <c r="I24" s="178"/>
      <c r="J24" s="178"/>
      <c r="K24" s="178"/>
      <c r="L24" s="178"/>
      <c r="M24" s="178"/>
      <c r="N24" s="178"/>
      <c r="O24" s="178"/>
      <c r="P24" s="178"/>
      <c r="Q24" s="178"/>
    </row>
    <row r="25" spans="2:18" x14ac:dyDescent="0.2">
      <c r="B25" s="200" t="s">
        <v>241</v>
      </c>
      <c r="C25" s="282">
        <v>30357.355</v>
      </c>
      <c r="D25" s="283">
        <v>81.621477350388503</v>
      </c>
      <c r="E25" s="199">
        <v>36414.472499999996</v>
      </c>
      <c r="F25" s="196">
        <v>97.907180727210743</v>
      </c>
      <c r="G25" s="199">
        <v>38250</v>
      </c>
      <c r="H25" s="196">
        <f>'Environmental Key Figures'!E19</f>
        <v>102.84234277500001</v>
      </c>
      <c r="I25" s="162"/>
      <c r="J25" s="162"/>
      <c r="K25" s="162"/>
      <c r="L25" s="162"/>
      <c r="M25" s="179"/>
      <c r="N25" s="582"/>
      <c r="O25" s="583"/>
      <c r="P25" s="583"/>
      <c r="Q25" s="583"/>
      <c r="R25" s="98"/>
    </row>
    <row r="26" spans="2:18" x14ac:dyDescent="0.2">
      <c r="B26" s="201" t="s">
        <v>537</v>
      </c>
      <c r="C26" s="328"/>
      <c r="D26" s="283">
        <v>809.36570429055132</v>
      </c>
      <c r="E26" s="202"/>
      <c r="F26" s="202"/>
      <c r="G26" s="202"/>
      <c r="H26" s="202"/>
      <c r="I26" s="162"/>
      <c r="J26" s="162"/>
      <c r="K26" s="162"/>
      <c r="L26" s="162"/>
      <c r="M26" s="179"/>
      <c r="N26" s="330"/>
      <c r="O26" s="331"/>
      <c r="P26" s="331"/>
      <c r="Q26" s="331"/>
      <c r="R26" s="98"/>
    </row>
    <row r="27" spans="2:18" x14ac:dyDescent="0.2">
      <c r="B27" s="201" t="s">
        <v>538</v>
      </c>
      <c r="C27" s="282">
        <v>9709</v>
      </c>
      <c r="D27" s="283">
        <v>25.819840193685906</v>
      </c>
      <c r="E27" s="202"/>
      <c r="F27" s="202"/>
      <c r="G27" s="202"/>
      <c r="H27" s="202"/>
      <c r="I27" s="162"/>
      <c r="J27" s="162"/>
      <c r="K27" s="162"/>
      <c r="L27" s="162"/>
      <c r="M27" s="179"/>
      <c r="N27" s="330"/>
      <c r="O27" s="331"/>
      <c r="P27" s="331"/>
      <c r="Q27" s="331"/>
      <c r="R27" s="98"/>
    </row>
    <row r="28" spans="2:18" x14ac:dyDescent="0.2">
      <c r="B28" s="201" t="s">
        <v>410</v>
      </c>
      <c r="C28" s="282">
        <v>462.71771600000005</v>
      </c>
      <c r="D28" s="283">
        <v>92.927229583279995</v>
      </c>
      <c r="E28" s="195">
        <v>559.40844799999991</v>
      </c>
      <c r="F28" s="196">
        <v>107.64103236060873</v>
      </c>
      <c r="G28" s="202"/>
      <c r="H28" s="202"/>
      <c r="I28" s="162"/>
      <c r="J28" s="162"/>
      <c r="K28" s="162"/>
      <c r="L28" s="162"/>
      <c r="M28" s="179"/>
      <c r="N28" s="330"/>
      <c r="O28" s="331"/>
      <c r="P28" s="331"/>
      <c r="Q28" s="331"/>
      <c r="R28" s="98"/>
    </row>
    <row r="29" spans="2:18" x14ac:dyDescent="0.2">
      <c r="B29" s="201" t="s">
        <v>189</v>
      </c>
      <c r="C29" s="328"/>
      <c r="D29" s="283">
        <v>158.61450095820732</v>
      </c>
      <c r="E29" s="202"/>
      <c r="F29" s="199">
        <v>133.56633780401017</v>
      </c>
      <c r="G29" s="202"/>
      <c r="H29" s="199">
        <f>'Environmental Key Figures'!E24</f>
        <v>48.407391384783352</v>
      </c>
      <c r="I29" s="180"/>
      <c r="J29" s="180"/>
      <c r="K29" s="180"/>
      <c r="L29" s="180"/>
      <c r="M29" s="182"/>
      <c r="N29" s="587"/>
      <c r="O29" s="588"/>
      <c r="P29" s="588"/>
      <c r="Q29" s="588"/>
      <c r="R29" s="98"/>
    </row>
    <row r="30" spans="2:18" x14ac:dyDescent="0.2">
      <c r="B30" s="201" t="s">
        <v>238</v>
      </c>
      <c r="C30" s="282">
        <v>720228.35102041357</v>
      </c>
      <c r="D30" s="283">
        <v>27.368677338775715</v>
      </c>
      <c r="E30" s="199">
        <v>574600.93193717336</v>
      </c>
      <c r="F30" s="199">
        <v>32.819687646624374</v>
      </c>
      <c r="G30" s="199">
        <v>335037.57919081871</v>
      </c>
      <c r="H30" s="199">
        <f>'Environmental Key Figures'!E25</f>
        <v>18.09202927630421</v>
      </c>
      <c r="I30" s="180"/>
      <c r="J30" s="180"/>
      <c r="K30" s="180"/>
      <c r="L30" s="180"/>
      <c r="M30" s="182"/>
      <c r="N30" s="587"/>
      <c r="O30" s="588"/>
      <c r="P30" s="588"/>
      <c r="Q30" s="588"/>
      <c r="R30" s="98"/>
    </row>
    <row r="31" spans="2:18" x14ac:dyDescent="0.2">
      <c r="B31" s="201" t="s">
        <v>239</v>
      </c>
      <c r="C31" s="282">
        <v>4917676</v>
      </c>
      <c r="D31" s="283">
        <v>658.96858399999996</v>
      </c>
      <c r="E31" s="195">
        <v>4000226</v>
      </c>
      <c r="F31" s="196">
        <v>536.03028400000005</v>
      </c>
      <c r="G31" s="195">
        <v>3107343</v>
      </c>
      <c r="H31" s="196">
        <f>'Environmental Key Figures'!E26</f>
        <v>403.95459</v>
      </c>
      <c r="I31" s="162"/>
      <c r="J31" s="162"/>
      <c r="K31" s="162"/>
      <c r="L31" s="162"/>
      <c r="M31" s="179"/>
      <c r="N31" s="587"/>
      <c r="O31" s="588"/>
      <c r="P31" s="588"/>
      <c r="Q31" s="588"/>
      <c r="R31" s="98"/>
    </row>
    <row r="32" spans="2:18" x14ac:dyDescent="0.2">
      <c r="B32" s="201" t="s">
        <v>240</v>
      </c>
      <c r="C32" s="282">
        <v>8894.463336880006</v>
      </c>
      <c r="D32" s="283">
        <v>1.1918580871419209</v>
      </c>
      <c r="E32" s="195">
        <v>9438.2916493918274</v>
      </c>
      <c r="F32" s="196">
        <v>1.2647310810185048</v>
      </c>
      <c r="G32" s="195">
        <v>5638.3943290115576</v>
      </c>
      <c r="H32" s="196">
        <f>'Environmental Key Figures'!E27</f>
        <v>0.73299126277150251</v>
      </c>
      <c r="I32" s="162"/>
      <c r="J32" s="162"/>
      <c r="K32" s="162"/>
      <c r="L32" s="162"/>
      <c r="M32" s="179"/>
      <c r="N32" s="332"/>
      <c r="O32" s="333"/>
      <c r="P32" s="333"/>
      <c r="Q32" s="333"/>
      <c r="R32" s="98"/>
    </row>
    <row r="33" spans="2:18" x14ac:dyDescent="0.2">
      <c r="B33" s="201" t="s">
        <v>409</v>
      </c>
      <c r="C33" s="202"/>
      <c r="D33" s="283">
        <v>145.75596067392496</v>
      </c>
      <c r="E33" s="202"/>
      <c r="F33" s="196">
        <v>142.07767972842498</v>
      </c>
      <c r="G33" s="202"/>
      <c r="H33" s="202"/>
      <c r="I33" s="162"/>
      <c r="J33" s="162"/>
      <c r="K33" s="162"/>
      <c r="L33" s="162"/>
      <c r="M33" s="179"/>
      <c r="N33" s="332"/>
      <c r="O33" s="333"/>
      <c r="P33" s="333"/>
      <c r="Q33" s="333"/>
      <c r="R33" s="98"/>
    </row>
    <row r="34" spans="2:18" x14ac:dyDescent="0.2">
      <c r="B34" s="201" t="s">
        <v>411</v>
      </c>
      <c r="C34" s="282">
        <v>34924612.579999998</v>
      </c>
      <c r="D34" s="283">
        <v>3361.0168126065937</v>
      </c>
      <c r="E34" s="275">
        <v>26372569.927999999</v>
      </c>
      <c r="F34" s="196">
        <v>3017.8234389126774</v>
      </c>
      <c r="G34" s="202"/>
      <c r="H34" s="202"/>
      <c r="I34" s="162"/>
      <c r="J34" s="162"/>
      <c r="K34" s="162"/>
      <c r="L34" s="162"/>
      <c r="M34" s="179"/>
      <c r="N34" s="332"/>
      <c r="O34" s="333"/>
      <c r="P34" s="333"/>
      <c r="Q34" s="333"/>
      <c r="R34" s="98"/>
    </row>
    <row r="35" spans="2:18" x14ac:dyDescent="0.2">
      <c r="B35" s="201" t="s">
        <v>187</v>
      </c>
      <c r="C35" s="566"/>
      <c r="D35" s="283">
        <v>291983.67806909513</v>
      </c>
      <c r="E35" s="579"/>
      <c r="F35" s="196">
        <v>255464.14308669249</v>
      </c>
      <c r="G35" s="579"/>
      <c r="H35" s="196">
        <f>'Environmental Key Figures'!E30</f>
        <v>218775.4062877851</v>
      </c>
      <c r="I35" s="162"/>
      <c r="J35" s="162"/>
      <c r="K35" s="162"/>
      <c r="L35" s="162"/>
      <c r="M35" s="179"/>
      <c r="N35" s="332"/>
      <c r="O35" s="333"/>
      <c r="P35" s="333"/>
      <c r="Q35" s="333"/>
      <c r="R35" s="98"/>
    </row>
    <row r="36" spans="2:18" x14ac:dyDescent="0.2">
      <c r="B36" s="201" t="s">
        <v>237</v>
      </c>
      <c r="C36" s="567"/>
      <c r="D36" s="283">
        <v>1709921.8086934614</v>
      </c>
      <c r="E36" s="580"/>
      <c r="F36" s="203">
        <v>1588915.7902965643</v>
      </c>
      <c r="G36" s="580"/>
      <c r="H36" s="203">
        <f>'Environmental Key Figures'!E32</f>
        <v>1830581.6672907469</v>
      </c>
      <c r="I36" s="162"/>
      <c r="J36" s="162"/>
      <c r="K36" s="162"/>
      <c r="L36" s="162"/>
      <c r="M36" s="179"/>
      <c r="N36" s="332"/>
      <c r="O36" s="333"/>
      <c r="P36" s="333"/>
      <c r="Q36" s="333"/>
      <c r="R36" s="98"/>
    </row>
    <row r="37" spans="2:18" x14ac:dyDescent="0.2">
      <c r="B37" s="200" t="s">
        <v>294</v>
      </c>
      <c r="C37" s="568"/>
      <c r="D37" s="283">
        <v>351.6189335257319</v>
      </c>
      <c r="E37" s="581"/>
      <c r="F37" s="196">
        <v>366.99189232257686</v>
      </c>
      <c r="G37" s="581"/>
      <c r="H37" s="196">
        <f>'Environmental Key Figures'!E33</f>
        <v>352.51705407403716</v>
      </c>
      <c r="I37" s="162"/>
      <c r="J37" s="162"/>
      <c r="K37" s="162"/>
      <c r="L37" s="162"/>
      <c r="M37" s="179"/>
      <c r="N37" s="332"/>
      <c r="O37" s="333"/>
      <c r="P37" s="333"/>
      <c r="Q37" s="333"/>
      <c r="R37" s="98"/>
    </row>
    <row r="38" spans="2:18" x14ac:dyDescent="0.2">
      <c r="B38" s="197" t="s">
        <v>214</v>
      </c>
      <c r="C38" s="198"/>
      <c r="D38" s="198"/>
      <c r="E38" s="198"/>
      <c r="F38" s="198"/>
      <c r="G38" s="198"/>
      <c r="H38" s="198"/>
      <c r="I38" s="178"/>
      <c r="J38" s="178"/>
      <c r="K38" s="178"/>
      <c r="L38" s="178"/>
      <c r="M38" s="178"/>
      <c r="N38" s="178"/>
      <c r="O38" s="178"/>
      <c r="P38" s="178"/>
      <c r="Q38" s="178"/>
      <c r="R38" s="98"/>
    </row>
    <row r="39" spans="2:18" x14ac:dyDescent="0.2">
      <c r="B39" s="204" t="s">
        <v>211</v>
      </c>
      <c r="C39" s="283">
        <v>12</v>
      </c>
      <c r="D39" s="202"/>
      <c r="E39" s="199">
        <f>'Environmental Key Figures'!E51</f>
        <v>12</v>
      </c>
      <c r="F39" s="202"/>
      <c r="G39" s="199">
        <f>'Environmental Key Figures'!F51</f>
        <v>12</v>
      </c>
      <c r="H39" s="202"/>
      <c r="I39" s="183" t="s">
        <v>309</v>
      </c>
      <c r="J39" s="184"/>
      <c r="K39" s="184"/>
      <c r="L39" s="184"/>
      <c r="M39" s="185"/>
      <c r="N39" s="186"/>
      <c r="O39" s="186"/>
      <c r="P39" s="186"/>
      <c r="Q39" s="186"/>
      <c r="R39" s="98"/>
    </row>
    <row r="40" spans="2:18" ht="30" customHeight="1" x14ac:dyDescent="0.2">
      <c r="B40" s="204" t="s">
        <v>245</v>
      </c>
      <c r="C40" s="283">
        <v>89519</v>
      </c>
      <c r="D40" s="202"/>
      <c r="E40" s="203">
        <f>'Environmental Key Figures'!E52</f>
        <v>73118</v>
      </c>
      <c r="F40" s="202"/>
      <c r="G40" s="203">
        <f>'Environmental Key Figures'!F52</f>
        <v>84930.06</v>
      </c>
      <c r="H40" s="202"/>
      <c r="I40" s="582" t="s">
        <v>287</v>
      </c>
      <c r="J40" s="583"/>
      <c r="K40" s="583"/>
      <c r="L40" s="583"/>
      <c r="M40" s="584"/>
      <c r="N40" s="574"/>
      <c r="O40" s="575"/>
      <c r="P40" s="575"/>
      <c r="Q40" s="575"/>
      <c r="R40" s="98"/>
    </row>
    <row r="41" spans="2:18" x14ac:dyDescent="0.2">
      <c r="B41" s="78"/>
      <c r="C41" s="78"/>
      <c r="D41" s="78"/>
      <c r="E41" s="78"/>
      <c r="F41" s="78"/>
      <c r="G41" s="78"/>
      <c r="H41" s="78"/>
      <c r="I41" s="78"/>
      <c r="J41" s="78"/>
      <c r="K41" s="78"/>
      <c r="L41" s="78"/>
      <c r="M41" s="78"/>
      <c r="N41" s="78"/>
      <c r="O41" s="78"/>
      <c r="P41" s="78"/>
      <c r="Q41" s="78"/>
    </row>
    <row r="42" spans="2:18" x14ac:dyDescent="0.2">
      <c r="B42" s="78"/>
      <c r="C42" s="78"/>
      <c r="D42" s="78"/>
      <c r="E42" s="78"/>
      <c r="F42" s="78"/>
      <c r="G42" s="78"/>
      <c r="H42" s="78"/>
      <c r="I42" s="78"/>
      <c r="J42" s="78"/>
    </row>
    <row r="43" spans="2:18" x14ac:dyDescent="0.2">
      <c r="B43" s="78"/>
      <c r="C43" s="78"/>
      <c r="D43" s="78"/>
      <c r="E43" s="78"/>
      <c r="F43" s="78"/>
      <c r="G43" s="78"/>
      <c r="H43" s="78"/>
      <c r="I43" s="78"/>
      <c r="J43" s="78"/>
    </row>
  </sheetData>
  <mergeCells count="16">
    <mergeCell ref="N15:Q16"/>
    <mergeCell ref="I15:M16"/>
    <mergeCell ref="E35:E37"/>
    <mergeCell ref="I40:M40"/>
    <mergeCell ref="N40:Q40"/>
    <mergeCell ref="N23:Q23"/>
    <mergeCell ref="N25:Q25"/>
    <mergeCell ref="N29:Q29"/>
    <mergeCell ref="N30:Q30"/>
    <mergeCell ref="N31:Q31"/>
    <mergeCell ref="G35:G37"/>
    <mergeCell ref="C35:C37"/>
    <mergeCell ref="N22:Q22"/>
    <mergeCell ref="I22:M22"/>
    <mergeCell ref="N21:Q21"/>
    <mergeCell ref="I21:M21"/>
  </mergeCells>
  <hyperlinks>
    <hyperlink ref="N22:Q22" r:id="rId1" display="Annual Report" xr:uid="{5D018B8B-BF53-4602-85D2-68D9DCA9B29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EF72-CE68-4BCC-ABD9-1156F74A24F7}">
  <sheetPr>
    <tabColor theme="5" tint="-0.499984740745262"/>
  </sheetPr>
  <dimension ref="B5:R28"/>
  <sheetViews>
    <sheetView showGridLines="0" workbookViewId="0"/>
  </sheetViews>
  <sheetFormatPr defaultColWidth="9.28515625" defaultRowHeight="12.75" x14ac:dyDescent="0.2"/>
  <cols>
    <col min="1" max="1" width="9.28515625" style="15"/>
    <col min="2" max="2" width="33.28515625" style="15" bestFit="1" customWidth="1"/>
    <col min="3" max="4" width="12.85546875" style="15" customWidth="1"/>
    <col min="5" max="5" width="12.85546875" style="15" bestFit="1" customWidth="1"/>
    <col min="6" max="6" width="14.140625" style="15" bestFit="1" customWidth="1"/>
    <col min="7" max="7" width="12.85546875" style="15" bestFit="1" customWidth="1"/>
    <col min="8" max="8" width="14" style="15" bestFit="1" customWidth="1"/>
    <col min="9" max="13" width="9.28515625" style="15" bestFit="1" customWidth="1"/>
    <col min="14" max="14" width="9.28515625" style="15"/>
    <col min="15" max="15" width="21.5703125" style="15" customWidth="1"/>
    <col min="16" max="16384" width="9.28515625" style="15"/>
  </cols>
  <sheetData>
    <row r="5" spans="2:18" ht="18.75" x14ac:dyDescent="0.3">
      <c r="B5" s="188" t="s">
        <v>393</v>
      </c>
      <c r="C5" s="188"/>
      <c r="D5" s="188"/>
    </row>
    <row r="6" spans="2:18" ht="32.25" customHeight="1" x14ac:dyDescent="0.2">
      <c r="B6" s="89"/>
      <c r="C6" s="89"/>
      <c r="D6" s="89"/>
      <c r="E6" s="89"/>
      <c r="F6" s="89"/>
      <c r="G6" s="89"/>
      <c r="H6" s="89"/>
      <c r="I6" s="89"/>
      <c r="J6" s="89"/>
      <c r="K6" s="89"/>
      <c r="L6" s="89"/>
      <c r="M6" s="89"/>
      <c r="N6" s="89"/>
      <c r="O6" s="89"/>
    </row>
    <row r="7" spans="2:18" x14ac:dyDescent="0.2">
      <c r="B7" s="102"/>
      <c r="C7" s="102"/>
      <c r="D7" s="554">
        <v>2022</v>
      </c>
      <c r="E7" s="554">
        <v>2021</v>
      </c>
      <c r="F7" s="554" t="s">
        <v>54</v>
      </c>
      <c r="G7" s="554"/>
      <c r="H7" s="554"/>
      <c r="I7" s="554"/>
      <c r="J7" s="554"/>
      <c r="K7" s="554"/>
      <c r="L7" s="554" t="s">
        <v>62</v>
      </c>
      <c r="M7" s="554"/>
      <c r="N7" s="554"/>
      <c r="O7" s="554"/>
    </row>
    <row r="8" spans="2:18" x14ac:dyDescent="0.2">
      <c r="B8" s="104"/>
      <c r="C8" s="104"/>
      <c r="D8" s="555"/>
      <c r="E8" s="555"/>
      <c r="F8" s="555"/>
      <c r="G8" s="555"/>
      <c r="H8" s="555"/>
      <c r="I8" s="555"/>
      <c r="J8" s="555"/>
      <c r="K8" s="555"/>
      <c r="L8" s="555"/>
      <c r="M8" s="555"/>
      <c r="N8" s="555"/>
      <c r="O8" s="555"/>
    </row>
    <row r="9" spans="2:18" x14ac:dyDescent="0.2">
      <c r="B9" s="591" t="s">
        <v>158</v>
      </c>
      <c r="C9" s="591"/>
      <c r="D9" s="591"/>
      <c r="E9" s="591"/>
      <c r="F9" s="591"/>
      <c r="G9" s="591"/>
      <c r="H9" s="591"/>
      <c r="I9" s="591"/>
      <c r="J9" s="591"/>
      <c r="K9" s="591"/>
      <c r="L9" s="591"/>
      <c r="M9" s="591"/>
      <c r="N9" s="591"/>
      <c r="O9" s="591"/>
    </row>
    <row r="10" spans="2:18" ht="41.25" customHeight="1" x14ac:dyDescent="0.2">
      <c r="B10" s="205" t="s">
        <v>157</v>
      </c>
      <c r="C10" s="206">
        <f>'Sustainable Finance'!E12</f>
        <v>39</v>
      </c>
      <c r="D10" s="206">
        <f>'Sustainable Finance'!F12</f>
        <v>34</v>
      </c>
      <c r="E10" s="206">
        <f>'Sustainable Finance'!G12</f>
        <v>43</v>
      </c>
      <c r="F10" s="582" t="s">
        <v>476</v>
      </c>
      <c r="G10" s="583"/>
      <c r="H10" s="583"/>
      <c r="I10" s="583"/>
      <c r="J10" s="583"/>
      <c r="K10" s="584"/>
      <c r="L10" s="589" t="s">
        <v>199</v>
      </c>
      <c r="M10" s="590"/>
      <c r="N10" s="590"/>
      <c r="O10" s="590"/>
      <c r="P10" s="98"/>
    </row>
    <row r="11" spans="2:18" ht="66" customHeight="1" x14ac:dyDescent="0.25">
      <c r="B11" s="207" t="s">
        <v>159</v>
      </c>
      <c r="C11" s="338" t="s">
        <v>4</v>
      </c>
      <c r="D11" s="296" t="s">
        <v>4</v>
      </c>
      <c r="E11" s="208" t="s">
        <v>4</v>
      </c>
      <c r="F11" s="582" t="s">
        <v>477</v>
      </c>
      <c r="G11" s="583"/>
      <c r="H11" s="583"/>
      <c r="I11" s="583"/>
      <c r="J11" s="583"/>
      <c r="K11" s="584"/>
      <c r="L11" s="589" t="s">
        <v>313</v>
      </c>
      <c r="M11" s="590"/>
      <c r="N11" s="590"/>
      <c r="O11" s="590"/>
      <c r="P11" s="187"/>
      <c r="R11" s="11"/>
    </row>
    <row r="12" spans="2:18" ht="68.25" customHeight="1" x14ac:dyDescent="0.2">
      <c r="B12" s="207" t="s">
        <v>160</v>
      </c>
      <c r="C12" s="209" t="s">
        <v>4</v>
      </c>
      <c r="D12" s="209" t="s">
        <v>4</v>
      </c>
      <c r="E12" s="209" t="s">
        <v>4</v>
      </c>
      <c r="F12" s="582" t="s">
        <v>478</v>
      </c>
      <c r="G12" s="583"/>
      <c r="H12" s="583"/>
      <c r="I12" s="583"/>
      <c r="J12" s="583"/>
      <c r="K12" s="584"/>
      <c r="L12" s="589" t="s">
        <v>200</v>
      </c>
      <c r="M12" s="590"/>
      <c r="N12" s="590"/>
      <c r="O12" s="590"/>
      <c r="P12" s="98"/>
    </row>
    <row r="13" spans="2:18" x14ac:dyDescent="0.2">
      <c r="B13" s="591" t="s">
        <v>153</v>
      </c>
      <c r="C13" s="592"/>
      <c r="D13" s="592"/>
      <c r="E13" s="592"/>
      <c r="F13" s="591"/>
      <c r="G13" s="591"/>
      <c r="H13" s="591"/>
      <c r="I13" s="591"/>
      <c r="J13" s="591"/>
      <c r="K13" s="591"/>
      <c r="L13" s="591"/>
      <c r="M13" s="591"/>
      <c r="N13" s="591"/>
      <c r="O13" s="591"/>
      <c r="P13" s="98"/>
    </row>
    <row r="14" spans="2:18" x14ac:dyDescent="0.2">
      <c r="B14" s="593" t="s">
        <v>166</v>
      </c>
      <c r="C14" s="596">
        <f>'Sustainable Finance'!E14</f>
        <v>63</v>
      </c>
      <c r="D14" s="596">
        <f>'Sustainable Finance'!F14</f>
        <v>61.6</v>
      </c>
      <c r="E14" s="596">
        <f>'Sustainable Finance'!G14</f>
        <v>70</v>
      </c>
      <c r="F14" s="599" t="s">
        <v>479</v>
      </c>
      <c r="G14" s="599"/>
      <c r="H14" s="599"/>
      <c r="I14" s="599"/>
      <c r="J14" s="599"/>
      <c r="K14" s="600"/>
      <c r="L14" s="603" t="s">
        <v>203</v>
      </c>
      <c r="M14" s="604"/>
      <c r="N14" s="604"/>
      <c r="O14" s="604"/>
      <c r="P14" s="98"/>
    </row>
    <row r="15" spans="2:18" ht="12.75" customHeight="1" x14ac:dyDescent="0.2">
      <c r="B15" s="594"/>
      <c r="C15" s="597"/>
      <c r="D15" s="597"/>
      <c r="E15" s="597"/>
      <c r="F15" s="601"/>
      <c r="G15" s="601"/>
      <c r="H15" s="601"/>
      <c r="I15" s="601"/>
      <c r="J15" s="601"/>
      <c r="K15" s="601"/>
      <c r="L15" s="605" t="s">
        <v>204</v>
      </c>
      <c r="M15" s="606"/>
      <c r="N15" s="606"/>
      <c r="O15" s="606"/>
      <c r="P15" s="98"/>
    </row>
    <row r="16" spans="2:18" ht="17.25" customHeight="1" x14ac:dyDescent="0.2">
      <c r="B16" s="595"/>
      <c r="C16" s="598"/>
      <c r="D16" s="598"/>
      <c r="E16" s="598"/>
      <c r="F16" s="602"/>
      <c r="G16" s="602"/>
      <c r="H16" s="602"/>
      <c r="I16" s="602"/>
      <c r="J16" s="602"/>
      <c r="K16" s="602"/>
      <c r="L16" s="605" t="s">
        <v>430</v>
      </c>
      <c r="M16" s="606"/>
      <c r="N16" s="606"/>
      <c r="O16" s="606"/>
      <c r="P16" s="98"/>
    </row>
    <row r="17" spans="2:16" ht="25.5" x14ac:dyDescent="0.2">
      <c r="B17" s="205" t="s">
        <v>161</v>
      </c>
      <c r="C17" s="210">
        <f>'Sustainable Finance'!E15</f>
        <v>7627</v>
      </c>
      <c r="D17" s="210">
        <f>'Sustainable Finance'!F15</f>
        <v>5431</v>
      </c>
      <c r="E17" s="210">
        <f>'Sustainable Finance'!G15</f>
        <v>3953</v>
      </c>
      <c r="F17" s="607" t="s">
        <v>480</v>
      </c>
      <c r="G17" s="602"/>
      <c r="H17" s="602"/>
      <c r="I17" s="602"/>
      <c r="J17" s="602"/>
      <c r="K17" s="608"/>
      <c r="L17" s="589" t="s">
        <v>198</v>
      </c>
      <c r="M17" s="590"/>
      <c r="N17" s="590"/>
      <c r="O17" s="590"/>
      <c r="P17" s="98"/>
    </row>
    <row r="18" spans="2:16" ht="25.5" customHeight="1" x14ac:dyDescent="0.2">
      <c r="B18" s="211" t="s">
        <v>162</v>
      </c>
      <c r="C18" s="206">
        <f>'Sustainable Finance'!E16</f>
        <v>125746</v>
      </c>
      <c r="D18" s="206">
        <f>'Sustainable Finance'!F16</f>
        <v>108940</v>
      </c>
      <c r="E18" s="206">
        <f>'Sustainable Finance'!G16</f>
        <v>80878</v>
      </c>
      <c r="F18" s="609" t="s">
        <v>480</v>
      </c>
      <c r="G18" s="610"/>
      <c r="H18" s="610"/>
      <c r="I18" s="610"/>
      <c r="J18" s="610"/>
      <c r="K18" s="611"/>
      <c r="L18" s="589" t="s">
        <v>198</v>
      </c>
      <c r="M18" s="590"/>
      <c r="N18" s="590"/>
      <c r="O18" s="590"/>
      <c r="P18" s="98"/>
    </row>
    <row r="19" spans="2:16" ht="25.5" customHeight="1" x14ac:dyDescent="0.2">
      <c r="B19" s="205" t="s">
        <v>163</v>
      </c>
      <c r="C19" s="206">
        <f>'Sustainable Finance'!E17</f>
        <v>5610</v>
      </c>
      <c r="D19" s="206">
        <f>'Sustainable Finance'!F17</f>
        <v>4100</v>
      </c>
      <c r="E19" s="206">
        <f>'Sustainable Finance'!G17</f>
        <v>2755</v>
      </c>
      <c r="F19" s="609" t="s">
        <v>480</v>
      </c>
      <c r="G19" s="610"/>
      <c r="H19" s="610"/>
      <c r="I19" s="610"/>
      <c r="J19" s="610"/>
      <c r="K19" s="611"/>
      <c r="L19" s="589" t="s">
        <v>198</v>
      </c>
      <c r="M19" s="590"/>
      <c r="N19" s="590"/>
      <c r="O19" s="590"/>
      <c r="P19" s="98"/>
    </row>
    <row r="20" spans="2:16" ht="38.25" customHeight="1" x14ac:dyDescent="0.2">
      <c r="B20" s="205" t="s">
        <v>164</v>
      </c>
      <c r="C20" s="206">
        <f>'Sustainable Finance'!E18</f>
        <v>186</v>
      </c>
      <c r="D20" s="206">
        <f>'Sustainable Finance'!F18</f>
        <v>259</v>
      </c>
      <c r="E20" s="206">
        <f>'Sustainable Finance'!G18</f>
        <v>259</v>
      </c>
      <c r="F20" s="609" t="s">
        <v>480</v>
      </c>
      <c r="G20" s="610"/>
      <c r="H20" s="610"/>
      <c r="I20" s="610"/>
      <c r="J20" s="610"/>
      <c r="K20" s="611"/>
      <c r="L20" s="589" t="s">
        <v>198</v>
      </c>
      <c r="M20" s="590"/>
      <c r="N20" s="590"/>
      <c r="O20" s="590"/>
      <c r="P20" s="98"/>
    </row>
    <row r="21" spans="2:16" ht="38.25" customHeight="1" x14ac:dyDescent="0.2">
      <c r="B21" s="211" t="s">
        <v>165</v>
      </c>
      <c r="C21" s="206">
        <f>'Sustainable Finance'!E19</f>
        <v>402</v>
      </c>
      <c r="D21" s="206">
        <f>'Sustainable Finance'!F19</f>
        <v>272</v>
      </c>
      <c r="E21" s="206">
        <f>'Sustainable Finance'!G19</f>
        <v>272</v>
      </c>
      <c r="F21" s="609" t="s">
        <v>480</v>
      </c>
      <c r="G21" s="610"/>
      <c r="H21" s="610"/>
      <c r="I21" s="610"/>
      <c r="J21" s="610"/>
      <c r="K21" s="611"/>
      <c r="L21" s="589" t="s">
        <v>198</v>
      </c>
      <c r="M21" s="590"/>
      <c r="N21" s="590"/>
      <c r="O21" s="590"/>
      <c r="P21" s="98"/>
    </row>
    <row r="22" spans="2:16" ht="41.25" customHeight="1" x14ac:dyDescent="0.2">
      <c r="B22" s="211" t="s">
        <v>167</v>
      </c>
      <c r="C22" s="338" t="s">
        <v>4</v>
      </c>
      <c r="D22" s="296" t="s">
        <v>4</v>
      </c>
      <c r="E22" s="208" t="s">
        <v>4</v>
      </c>
      <c r="F22" s="609" t="s">
        <v>481</v>
      </c>
      <c r="G22" s="610"/>
      <c r="H22" s="610"/>
      <c r="I22" s="610"/>
      <c r="J22" s="610"/>
      <c r="K22" s="611"/>
      <c r="L22" s="589" t="s">
        <v>201</v>
      </c>
      <c r="M22" s="590"/>
      <c r="N22" s="590"/>
      <c r="O22" s="590"/>
      <c r="P22" s="98"/>
    </row>
    <row r="23" spans="2:16" ht="54.75" customHeight="1" x14ac:dyDescent="0.2">
      <c r="B23" s="211" t="s">
        <v>168</v>
      </c>
      <c r="C23" s="209" t="s">
        <v>4</v>
      </c>
      <c r="D23" s="209" t="s">
        <v>4</v>
      </c>
      <c r="E23" s="209" t="s">
        <v>4</v>
      </c>
      <c r="F23" s="609" t="s">
        <v>482</v>
      </c>
      <c r="G23" s="610"/>
      <c r="H23" s="610"/>
      <c r="I23" s="610"/>
      <c r="J23" s="610"/>
      <c r="K23" s="611"/>
      <c r="L23" s="589" t="s">
        <v>202</v>
      </c>
      <c r="M23" s="590"/>
      <c r="N23" s="590"/>
      <c r="O23" s="590"/>
      <c r="P23" s="98"/>
    </row>
    <row r="24" spans="2:16" ht="43.5" customHeight="1" x14ac:dyDescent="0.2">
      <c r="B24" s="211" t="s">
        <v>169</v>
      </c>
      <c r="C24" s="206">
        <f>'Sustainable Finance'!E20</f>
        <v>61</v>
      </c>
      <c r="D24" s="206">
        <f>'Sustainable Finance'!F20</f>
        <v>66</v>
      </c>
      <c r="E24" s="206">
        <f>'Sustainable Finance'!G20</f>
        <v>57</v>
      </c>
      <c r="F24" s="609" t="s">
        <v>476</v>
      </c>
      <c r="G24" s="610"/>
      <c r="H24" s="610"/>
      <c r="I24" s="610"/>
      <c r="J24" s="610"/>
      <c r="K24" s="611"/>
      <c r="L24" s="589" t="s">
        <v>199</v>
      </c>
      <c r="M24" s="590"/>
      <c r="N24" s="590"/>
      <c r="O24" s="590"/>
      <c r="P24" s="98"/>
    </row>
    <row r="25" spans="2:16" ht="69" customHeight="1" x14ac:dyDescent="0.2">
      <c r="B25" s="115"/>
      <c r="C25" s="335"/>
      <c r="D25" s="295"/>
      <c r="E25" s="87"/>
      <c r="F25" s="107"/>
      <c r="G25" s="107"/>
      <c r="H25" s="107"/>
      <c r="I25" s="107"/>
      <c r="J25" s="107"/>
      <c r="K25" s="107"/>
      <c r="L25" s="110"/>
      <c r="M25" s="110"/>
      <c r="N25" s="110"/>
      <c r="O25" s="110"/>
    </row>
    <row r="26" spans="2:16" x14ac:dyDescent="0.2">
      <c r="B26" s="78"/>
      <c r="C26" s="78"/>
      <c r="D26" s="78"/>
      <c r="E26" s="78"/>
      <c r="F26" s="78"/>
      <c r="G26" s="78"/>
      <c r="H26" s="78"/>
      <c r="I26" s="78"/>
      <c r="J26" s="78"/>
      <c r="K26" s="78"/>
      <c r="L26" s="78"/>
      <c r="M26" s="78"/>
      <c r="N26" s="78"/>
      <c r="O26" s="78"/>
    </row>
    <row r="27" spans="2:16" x14ac:dyDescent="0.2">
      <c r="B27" s="78"/>
      <c r="C27" s="78"/>
      <c r="D27" s="78"/>
      <c r="E27" s="78"/>
      <c r="F27" s="78"/>
      <c r="G27" s="78"/>
      <c r="H27" s="78"/>
    </row>
    <row r="28" spans="2:16" x14ac:dyDescent="0.2">
      <c r="B28" s="78"/>
      <c r="C28" s="78"/>
      <c r="D28" s="78"/>
      <c r="E28" s="78"/>
      <c r="F28" s="78"/>
      <c r="G28" s="78"/>
      <c r="H28" s="78"/>
    </row>
  </sheetData>
  <mergeCells count="36">
    <mergeCell ref="F23:K23"/>
    <mergeCell ref="L23:O23"/>
    <mergeCell ref="F24:K24"/>
    <mergeCell ref="L24:O24"/>
    <mergeCell ref="F20:K20"/>
    <mergeCell ref="L20:O20"/>
    <mergeCell ref="F21:K21"/>
    <mergeCell ref="L21:O21"/>
    <mergeCell ref="F22:K22"/>
    <mergeCell ref="L22:O22"/>
    <mergeCell ref="F17:K17"/>
    <mergeCell ref="L17:O17"/>
    <mergeCell ref="F18:K18"/>
    <mergeCell ref="L18:O18"/>
    <mergeCell ref="F19:K19"/>
    <mergeCell ref="L19:O19"/>
    <mergeCell ref="F12:K12"/>
    <mergeCell ref="L12:O12"/>
    <mergeCell ref="B13:O13"/>
    <mergeCell ref="B14:B16"/>
    <mergeCell ref="E14:E16"/>
    <mergeCell ref="F14:K16"/>
    <mergeCell ref="L14:O14"/>
    <mergeCell ref="L15:O15"/>
    <mergeCell ref="L16:O16"/>
    <mergeCell ref="D14:D16"/>
    <mergeCell ref="C14:C16"/>
    <mergeCell ref="F11:K11"/>
    <mergeCell ref="L11:O11"/>
    <mergeCell ref="E7:E8"/>
    <mergeCell ref="F7:K8"/>
    <mergeCell ref="L7:O8"/>
    <mergeCell ref="B9:O9"/>
    <mergeCell ref="F10:K10"/>
    <mergeCell ref="L10:O10"/>
    <mergeCell ref="D7:D8"/>
  </mergeCells>
  <hyperlinks>
    <hyperlink ref="L17" r:id="rId1" display="https://investor.jyskebank.com/investorrelations/sustainability/gff" xr:uid="{25973DA5-2C6D-4081-A954-DA4F7B961CB8}"/>
    <hyperlink ref="L18:O18" r:id="rId2" display="Green Finance Framework Report " xr:uid="{46F943BB-9504-4053-A651-AC5698ABAB1A}"/>
    <hyperlink ref="L19:O19" r:id="rId3" display="Green Finance Framework Report " xr:uid="{279095CF-E987-4ECC-B793-46FBE9FB53D7}"/>
    <hyperlink ref="L20:O20" r:id="rId4" display="Green Finance Framework Report " xr:uid="{46EC8C07-57BD-4476-A7DE-4861CF3CBEA8}"/>
    <hyperlink ref="L21:O21" r:id="rId5" display="Green Finance Framework Report " xr:uid="{E0F92BD2-515A-4412-B6E5-4CDF7EC31ED6}"/>
    <hyperlink ref="L11" r:id="rId6" display="https://jyskeinvest.dk/afdelingerogkurser/afdelingoverblik?portfolioId=105C" xr:uid="{5A08DFEB-0936-49CE-AC59-0B000DC2D43F}"/>
    <hyperlink ref="L12" r:id="rId7" display="https://jyskecapital.com/about/news-list/news/1c32a751-f7df-4217-8263-5b3bfbbf7f99" xr:uid="{F30CCEC6-1E32-4E9C-8E40-3865CE5714E0}"/>
    <hyperlink ref="L22" r:id="rId8" display="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xr:uid="{ED9069AE-1863-4E88-8658-A5621F04E26D}"/>
    <hyperlink ref="L23" r:id="rId9" display="https://www.jyskebank.dk/bolig/boliglaan/energilaan" xr:uid="{3224CA89-8274-48F5-95DA-2E260401FEDD}"/>
    <hyperlink ref="L14" r:id="rId10" display="https://jyskerealkredit.com/about/the-danish-mortgage-system" xr:uid="{3325DF64-1A22-4452-98D2-56AC3A0DEA92}"/>
    <hyperlink ref="L15" r:id="rId11" display="https://financedenmark.dk/the-association-of-danish-mortgage-banks/the-danish-mortgage-model/" xr:uid="{C3C6BB2F-22A1-4469-9DEF-AEAC9BFED930}"/>
    <hyperlink ref="L16:O16" r:id="rId12" display="Annual Report" xr:uid="{0C09F804-1D4E-4DAD-A40B-7BBC2F1C830E}"/>
    <hyperlink ref="L24:O24" r:id="rId13" display="Description and impact analysis" xr:uid="{170659A2-0009-4092-A342-8254006ECBB9}"/>
    <hyperlink ref="L11:O11" r:id="rId14" display="Jyske Invest Sustainable Funds  " xr:uid="{B6819B72-9B01-4419-B43F-A6AE3ABCE535}"/>
    <hyperlink ref="L17:O17" r:id="rId15" display="Green Finance Framework Report " xr:uid="{2D9FEFED-5F88-4613-A80E-CB8D3374825F}"/>
    <hyperlink ref="L10:O10" r:id="rId16" display="Description and impact analysis" xr:uid="{C2BA41C3-BC20-4BE1-BC35-74B12E03CBA8}"/>
  </hyperlinks>
  <pageMargins left="0.7" right="0.7" top="0.75" bottom="0.75" header="0.3" footer="0.3"/>
  <pageSetup paperSize="9" orientation="portrait" r:id="rId17"/>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1E0E-7DA9-41C0-9967-885C2B53EC10}">
  <sheetPr>
    <tabColor theme="5" tint="-0.249977111117893"/>
  </sheetPr>
  <dimension ref="B6:J37"/>
  <sheetViews>
    <sheetView showGridLines="0" zoomScaleNormal="100" workbookViewId="0">
      <pane ySplit="7" topLeftCell="A8" activePane="bottomLeft" state="frozen"/>
      <selection activeCell="N35" sqref="N35"/>
      <selection pane="bottomLeft"/>
    </sheetView>
  </sheetViews>
  <sheetFormatPr defaultColWidth="9.28515625" defaultRowHeight="12.75" x14ac:dyDescent="0.2"/>
  <cols>
    <col min="1" max="1" width="9.28515625" style="15"/>
    <col min="2" max="2" width="38.28515625" style="15" customWidth="1"/>
    <col min="3" max="10" width="10.7109375" style="15" customWidth="1"/>
    <col min="11" max="16384" width="9.28515625" style="15"/>
  </cols>
  <sheetData>
    <row r="6" spans="2:10" ht="18.75" x14ac:dyDescent="0.3">
      <c r="B6" s="188" t="s">
        <v>388</v>
      </c>
      <c r="C6" s="188"/>
      <c r="D6" s="188"/>
    </row>
    <row r="7" spans="2:10" ht="18.75" x14ac:dyDescent="0.3">
      <c r="B7" s="14"/>
      <c r="C7" s="14"/>
      <c r="D7" s="14"/>
    </row>
    <row r="8" spans="2:10" ht="15" customHeight="1" x14ac:dyDescent="0.3">
      <c r="B8" s="14"/>
      <c r="C8" s="14"/>
      <c r="D8" s="14"/>
    </row>
    <row r="9" spans="2:10" x14ac:dyDescent="0.2">
      <c r="B9" s="116"/>
      <c r="C9" s="92">
        <v>2023</v>
      </c>
      <c r="D9" s="92">
        <v>2022</v>
      </c>
      <c r="E9" s="92">
        <v>2021</v>
      </c>
      <c r="F9" s="92">
        <v>2020</v>
      </c>
      <c r="G9" s="92">
        <v>2019</v>
      </c>
      <c r="H9" s="92">
        <v>2018</v>
      </c>
      <c r="I9" s="92">
        <v>2017</v>
      </c>
      <c r="J9" s="92">
        <v>2016</v>
      </c>
    </row>
    <row r="10" spans="2:10" x14ac:dyDescent="0.2">
      <c r="B10" s="118" t="s">
        <v>79</v>
      </c>
      <c r="C10" s="119"/>
      <c r="D10" s="119"/>
      <c r="E10" s="119"/>
      <c r="F10" s="119"/>
      <c r="G10" s="119"/>
      <c r="H10" s="119"/>
      <c r="I10" s="119"/>
      <c r="J10" s="119"/>
    </row>
    <row r="11" spans="2:10" x14ac:dyDescent="0.2">
      <c r="B11" s="88" t="s">
        <v>80</v>
      </c>
      <c r="C11" s="256">
        <v>4048</v>
      </c>
      <c r="D11" s="256">
        <v>3368</v>
      </c>
      <c r="E11" s="256">
        <v>3347</v>
      </c>
      <c r="F11" s="256">
        <v>3442</v>
      </c>
      <c r="G11" s="256">
        <v>3711</v>
      </c>
      <c r="H11" s="256">
        <v>3833</v>
      </c>
      <c r="I11" s="256">
        <v>4088</v>
      </c>
      <c r="J11" s="256">
        <v>4097</v>
      </c>
    </row>
    <row r="12" spans="2:10" x14ac:dyDescent="0.2">
      <c r="B12" s="88" t="s">
        <v>81</v>
      </c>
      <c r="C12" s="256">
        <v>3952</v>
      </c>
      <c r="D12" s="256">
        <v>3283.7</v>
      </c>
      <c r="E12" s="256">
        <v>3256.8900000000003</v>
      </c>
      <c r="F12" s="256">
        <v>3349</v>
      </c>
      <c r="G12" s="256">
        <v>3614</v>
      </c>
      <c r="H12" s="256">
        <v>3723</v>
      </c>
      <c r="I12" s="256">
        <v>3971</v>
      </c>
      <c r="J12" s="256">
        <v>3981</v>
      </c>
    </row>
    <row r="13" spans="2:10" x14ac:dyDescent="0.2">
      <c r="B13" s="88" t="s">
        <v>412</v>
      </c>
      <c r="C13" s="250">
        <v>9.1999999999999993</v>
      </c>
      <c r="D13" s="250">
        <v>10.6</v>
      </c>
      <c r="E13" s="250">
        <v>11.8</v>
      </c>
      <c r="F13" s="250">
        <v>14.7</v>
      </c>
      <c r="G13" s="250">
        <v>10.199999999999999</v>
      </c>
      <c r="H13" s="250">
        <v>10.3</v>
      </c>
      <c r="I13" s="250">
        <v>8</v>
      </c>
      <c r="J13" s="250">
        <v>10.9</v>
      </c>
    </row>
    <row r="14" spans="2:10" x14ac:dyDescent="0.2">
      <c r="B14" s="88" t="s">
        <v>386</v>
      </c>
      <c r="C14" s="250">
        <v>9.4</v>
      </c>
      <c r="D14" s="250">
        <v>10.1</v>
      </c>
      <c r="E14" s="250">
        <v>11.9</v>
      </c>
      <c r="F14" s="250">
        <v>15.8</v>
      </c>
      <c r="G14" s="250">
        <v>10.1</v>
      </c>
      <c r="H14" s="250">
        <v>10.6</v>
      </c>
      <c r="I14" s="250">
        <v>8.1999999999999993</v>
      </c>
      <c r="J14" s="250"/>
    </row>
    <row r="15" spans="2:10" x14ac:dyDescent="0.2">
      <c r="B15" s="88" t="s">
        <v>387</v>
      </c>
      <c r="C15" s="250">
        <v>9</v>
      </c>
      <c r="D15" s="250">
        <v>11</v>
      </c>
      <c r="E15" s="250">
        <v>11.7</v>
      </c>
      <c r="F15" s="250">
        <v>14</v>
      </c>
      <c r="G15" s="250">
        <v>10.3</v>
      </c>
      <c r="H15" s="250">
        <v>10.1</v>
      </c>
      <c r="I15" s="250">
        <v>7.7</v>
      </c>
      <c r="J15" s="250"/>
    </row>
    <row r="16" spans="2:10" x14ac:dyDescent="0.2">
      <c r="B16" s="118" t="s">
        <v>88</v>
      </c>
      <c r="C16" s="253"/>
      <c r="D16" s="253"/>
      <c r="E16" s="253"/>
      <c r="F16" s="253"/>
      <c r="G16" s="253"/>
      <c r="H16" s="253"/>
      <c r="I16" s="253"/>
      <c r="J16" s="253"/>
    </row>
    <row r="17" spans="2:10" x14ac:dyDescent="0.2">
      <c r="B17" s="120" t="s">
        <v>213</v>
      </c>
      <c r="C17" s="250">
        <v>7.2</v>
      </c>
      <c r="D17" s="250">
        <v>7.0127744608858755</v>
      </c>
      <c r="E17" s="250">
        <v>5.883495145631068</v>
      </c>
      <c r="F17" s="250">
        <v>5.3</v>
      </c>
      <c r="G17" s="250">
        <v>5.5</v>
      </c>
      <c r="H17" s="250">
        <v>5.7</v>
      </c>
      <c r="I17" s="250">
        <v>5.6</v>
      </c>
      <c r="J17" s="250">
        <v>5.0999999999999996</v>
      </c>
    </row>
    <row r="18" spans="2:10" x14ac:dyDescent="0.2">
      <c r="B18" s="120" t="s">
        <v>390</v>
      </c>
      <c r="C18" s="250">
        <v>79</v>
      </c>
      <c r="D18" s="250">
        <v>78</v>
      </c>
      <c r="E18" s="250">
        <v>76</v>
      </c>
      <c r="F18" s="250">
        <v>74</v>
      </c>
      <c r="G18" s="250" t="s">
        <v>289</v>
      </c>
      <c r="H18" s="250">
        <v>77</v>
      </c>
      <c r="I18" s="250"/>
      <c r="J18" s="250"/>
    </row>
    <row r="19" spans="2:10" x14ac:dyDescent="0.2">
      <c r="B19" s="118" t="s">
        <v>96</v>
      </c>
      <c r="C19" s="255"/>
      <c r="D19" s="255"/>
      <c r="E19" s="255"/>
      <c r="F19" s="255"/>
      <c r="G19" s="255"/>
      <c r="H19" s="255"/>
      <c r="I19" s="255"/>
      <c r="J19" s="255"/>
    </row>
    <row r="20" spans="2:10" ht="26.25" thickBot="1" x14ac:dyDescent="0.25">
      <c r="B20" s="121" t="s">
        <v>531</v>
      </c>
      <c r="C20" s="258">
        <v>569</v>
      </c>
      <c r="D20" s="258">
        <v>479</v>
      </c>
      <c r="E20" s="258">
        <v>498</v>
      </c>
      <c r="F20" s="258">
        <v>504</v>
      </c>
      <c r="G20" s="258">
        <v>536</v>
      </c>
      <c r="H20" s="251"/>
      <c r="I20" s="251"/>
      <c r="J20" s="251"/>
    </row>
    <row r="21" spans="2:10" x14ac:dyDescent="0.2">
      <c r="B21" s="122" t="s">
        <v>297</v>
      </c>
      <c r="C21" s="252">
        <v>48</v>
      </c>
      <c r="D21" s="252">
        <v>50</v>
      </c>
      <c r="E21" s="252">
        <v>50</v>
      </c>
      <c r="F21" s="252">
        <v>49.447257383966246</v>
      </c>
      <c r="G21" s="252">
        <v>52.631578947368418</v>
      </c>
      <c r="H21" s="252"/>
      <c r="I21" s="252"/>
      <c r="J21" s="252"/>
    </row>
    <row r="22" spans="2:10" x14ac:dyDescent="0.2">
      <c r="B22" s="123" t="s">
        <v>298</v>
      </c>
      <c r="C22" s="250">
        <v>77</v>
      </c>
      <c r="D22" s="250">
        <v>89</v>
      </c>
      <c r="E22" s="250">
        <v>89</v>
      </c>
      <c r="F22" s="250">
        <v>85.68539325842697</v>
      </c>
      <c r="G22" s="250">
        <v>94.119565217391298</v>
      </c>
      <c r="H22" s="250"/>
      <c r="I22" s="250"/>
      <c r="J22" s="250"/>
    </row>
    <row r="23" spans="2:10" ht="13.5" thickBot="1" x14ac:dyDescent="0.25">
      <c r="B23" s="124" t="s">
        <v>299</v>
      </c>
      <c r="C23" s="251">
        <v>33</v>
      </c>
      <c r="D23" s="251">
        <v>30</v>
      </c>
      <c r="E23" s="251">
        <v>27</v>
      </c>
      <c r="F23" s="251">
        <v>27.655405405405407</v>
      </c>
      <c r="G23" s="251">
        <v>28.006451612903227</v>
      </c>
      <c r="H23" s="251"/>
      <c r="I23" s="251"/>
      <c r="J23" s="251"/>
    </row>
    <row r="24" spans="2:10" x14ac:dyDescent="0.2">
      <c r="B24" s="125" t="s">
        <v>102</v>
      </c>
      <c r="C24" s="257">
        <v>268</v>
      </c>
      <c r="D24" s="257">
        <v>244</v>
      </c>
      <c r="E24" s="257">
        <v>235</v>
      </c>
      <c r="F24" s="257">
        <v>245</v>
      </c>
      <c r="G24" s="257">
        <v>255</v>
      </c>
      <c r="H24" s="257">
        <v>256</v>
      </c>
      <c r="I24" s="257">
        <v>253</v>
      </c>
      <c r="J24" s="257">
        <v>237</v>
      </c>
    </row>
    <row r="25" spans="2:10" ht="25.5" x14ac:dyDescent="0.2">
      <c r="B25" s="126" t="s">
        <v>532</v>
      </c>
      <c r="C25" s="250">
        <v>82</v>
      </c>
      <c r="D25" s="250">
        <v>76</v>
      </c>
      <c r="E25" s="250">
        <v>80</v>
      </c>
      <c r="F25" s="250">
        <v>87.9</v>
      </c>
      <c r="G25" s="250">
        <v>83.6</v>
      </c>
      <c r="H25" s="250"/>
      <c r="I25" s="250"/>
      <c r="J25" s="250"/>
    </row>
    <row r="26" spans="2:10" x14ac:dyDescent="0.2">
      <c r="B26" s="127" t="s">
        <v>103</v>
      </c>
      <c r="C26" s="256">
        <v>408</v>
      </c>
      <c r="D26" s="256">
        <v>339</v>
      </c>
      <c r="E26" s="256">
        <v>285</v>
      </c>
      <c r="F26" s="256">
        <v>242</v>
      </c>
      <c r="G26" s="256">
        <v>272</v>
      </c>
      <c r="H26" s="256">
        <v>190</v>
      </c>
      <c r="I26" s="256">
        <v>339</v>
      </c>
      <c r="J26" s="250"/>
    </row>
    <row r="27" spans="2:10" x14ac:dyDescent="0.2">
      <c r="B27" s="128" t="s">
        <v>138</v>
      </c>
      <c r="C27" s="250">
        <v>88.7</v>
      </c>
      <c r="D27" s="250">
        <v>89.9</v>
      </c>
      <c r="E27" s="250">
        <v>88.3</v>
      </c>
      <c r="F27" s="250">
        <v>85.1</v>
      </c>
      <c r="G27" s="250">
        <v>89.2</v>
      </c>
      <c r="H27" s="250">
        <v>88.6</v>
      </c>
      <c r="I27" s="250">
        <v>91.2</v>
      </c>
      <c r="J27" s="250"/>
    </row>
    <row r="28" spans="2:10" x14ac:dyDescent="0.2">
      <c r="B28" s="128" t="s">
        <v>139</v>
      </c>
      <c r="C28" s="250">
        <v>90.1</v>
      </c>
      <c r="D28" s="250">
        <v>88.9</v>
      </c>
      <c r="E28" s="250">
        <v>88.4</v>
      </c>
      <c r="F28" s="250">
        <v>86.6</v>
      </c>
      <c r="G28" s="250">
        <v>89.7</v>
      </c>
      <c r="H28" s="250">
        <v>89.4</v>
      </c>
      <c r="I28" s="250">
        <v>90.1</v>
      </c>
      <c r="J28" s="250"/>
    </row>
    <row r="29" spans="2:10" x14ac:dyDescent="0.2">
      <c r="B29" s="118" t="s">
        <v>98</v>
      </c>
      <c r="C29" s="253"/>
      <c r="D29" s="253"/>
      <c r="E29" s="253"/>
      <c r="F29" s="253"/>
      <c r="G29" s="253"/>
      <c r="H29" s="253"/>
      <c r="I29" s="253"/>
      <c r="J29" s="253"/>
    </row>
    <row r="30" spans="2:10" x14ac:dyDescent="0.2">
      <c r="B30" s="105" t="s">
        <v>322</v>
      </c>
      <c r="C30" s="252">
        <v>1.1599999999999999</v>
      </c>
      <c r="D30" s="252">
        <v>1.18</v>
      </c>
      <c r="E30" s="252">
        <v>1.18</v>
      </c>
      <c r="F30" s="252">
        <v>1.18</v>
      </c>
      <c r="G30" s="252">
        <v>1.1766570740227864</v>
      </c>
      <c r="H30" s="252">
        <v>1.1599999999999999</v>
      </c>
      <c r="I30" s="252">
        <v>1.17</v>
      </c>
      <c r="J30" s="252">
        <v>1.1739309775883404</v>
      </c>
    </row>
    <row r="31" spans="2:10" ht="25.5" x14ac:dyDescent="0.2">
      <c r="B31" s="106" t="s">
        <v>117</v>
      </c>
      <c r="C31" s="250">
        <v>88</v>
      </c>
      <c r="D31" s="250">
        <v>88.814605296991502</v>
      </c>
      <c r="E31" s="250">
        <v>88.926174496644293</v>
      </c>
      <c r="F31" s="250">
        <v>88</v>
      </c>
      <c r="G31" s="250">
        <v>88</v>
      </c>
      <c r="H31" s="250">
        <v>92</v>
      </c>
      <c r="I31" s="250"/>
      <c r="J31" s="250"/>
    </row>
    <row r="32" spans="2:10" x14ac:dyDescent="0.2">
      <c r="B32" s="106" t="s">
        <v>118</v>
      </c>
      <c r="C32" s="256">
        <v>357</v>
      </c>
      <c r="D32" s="256">
        <v>339</v>
      </c>
      <c r="E32" s="256">
        <v>327</v>
      </c>
      <c r="F32" s="256">
        <v>290</v>
      </c>
      <c r="G32" s="256">
        <v>257</v>
      </c>
      <c r="H32" s="256">
        <v>255</v>
      </c>
      <c r="I32" s="256">
        <v>259</v>
      </c>
      <c r="J32" s="256">
        <v>249</v>
      </c>
    </row>
    <row r="33" spans="2:4" x14ac:dyDescent="0.2">
      <c r="B33" s="78"/>
      <c r="C33" s="78"/>
      <c r="D33" s="78"/>
    </row>
    <row r="34" spans="2:4" x14ac:dyDescent="0.2">
      <c r="B34" s="78" t="s">
        <v>308</v>
      </c>
      <c r="C34" s="78"/>
      <c r="D34" s="78"/>
    </row>
    <row r="37" spans="2:4" ht="13.5" customHeight="1" x14ac:dyDescent="0.2"/>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07E3-AE8F-4754-9E12-0C9320D17162}">
  <sheetPr>
    <tabColor theme="5" tint="-0.249977111117893"/>
  </sheetPr>
  <dimension ref="B6:J39"/>
  <sheetViews>
    <sheetView showGridLines="0" zoomScaleNormal="100" workbookViewId="0"/>
  </sheetViews>
  <sheetFormatPr defaultColWidth="9.28515625" defaultRowHeight="12.75" x14ac:dyDescent="0.2"/>
  <cols>
    <col min="1" max="1" width="9.28515625" style="15"/>
    <col min="2" max="2" width="38.28515625" style="15" customWidth="1"/>
    <col min="3" max="10" width="10.7109375" style="15" customWidth="1"/>
    <col min="11" max="16384" width="9.28515625" style="15"/>
  </cols>
  <sheetData>
    <row r="6" spans="2:10" ht="18.75" x14ac:dyDescent="0.3">
      <c r="B6" s="188" t="s">
        <v>389</v>
      </c>
      <c r="C6" s="188"/>
      <c r="D6" s="188"/>
    </row>
    <row r="7" spans="2:10" ht="18.75" x14ac:dyDescent="0.3">
      <c r="B7" s="14"/>
      <c r="C7" s="14"/>
      <c r="D7" s="14"/>
    </row>
    <row r="8" spans="2:10" ht="15" customHeight="1" x14ac:dyDescent="0.3">
      <c r="B8" s="14"/>
      <c r="C8" s="14"/>
      <c r="D8" s="14"/>
    </row>
    <row r="9" spans="2:10" x14ac:dyDescent="0.2">
      <c r="B9" s="116"/>
      <c r="C9" s="92">
        <v>2023</v>
      </c>
      <c r="D9" s="92">
        <v>2022</v>
      </c>
      <c r="E9" s="92">
        <v>2021</v>
      </c>
      <c r="F9" s="92">
        <v>2020</v>
      </c>
      <c r="G9" s="92">
        <v>2019</v>
      </c>
      <c r="H9" s="92">
        <v>2018</v>
      </c>
      <c r="I9" s="92">
        <v>2017</v>
      </c>
      <c r="J9" s="92">
        <v>2016</v>
      </c>
    </row>
    <row r="10" spans="2:10" x14ac:dyDescent="0.2">
      <c r="B10" s="118" t="s">
        <v>97</v>
      </c>
      <c r="C10" s="212"/>
      <c r="D10" s="212"/>
      <c r="E10" s="212"/>
      <c r="F10" s="212"/>
      <c r="G10" s="212"/>
      <c r="H10" s="212"/>
      <c r="I10" s="212"/>
      <c r="J10" s="212"/>
    </row>
    <row r="11" spans="2:10" ht="25.5" x14ac:dyDescent="0.2">
      <c r="B11" s="128" t="s">
        <v>105</v>
      </c>
      <c r="C11" s="250">
        <v>46.9</v>
      </c>
      <c r="D11" s="250">
        <v>46.9</v>
      </c>
      <c r="E11" s="250">
        <v>47</v>
      </c>
      <c r="F11" s="250">
        <v>46.8</v>
      </c>
      <c r="G11" s="250">
        <v>46.6</v>
      </c>
      <c r="H11" s="250">
        <v>46.4</v>
      </c>
      <c r="I11" s="250">
        <v>45.8</v>
      </c>
      <c r="J11" s="250"/>
    </row>
    <row r="12" spans="2:10" x14ac:dyDescent="0.2">
      <c r="B12" s="129" t="s">
        <v>145</v>
      </c>
      <c r="C12" s="250">
        <v>10.3</v>
      </c>
      <c r="D12" s="250">
        <v>9.6</v>
      </c>
      <c r="E12" s="250">
        <v>8.6</v>
      </c>
      <c r="F12" s="250">
        <v>8.1999999999999993</v>
      </c>
      <c r="G12" s="250">
        <v>7.7</v>
      </c>
      <c r="H12" s="250">
        <v>7.3</v>
      </c>
      <c r="I12" s="250">
        <v>7.6</v>
      </c>
      <c r="J12" s="250"/>
    </row>
    <row r="13" spans="2:10" x14ac:dyDescent="0.2">
      <c r="B13" s="129" t="s">
        <v>146</v>
      </c>
      <c r="C13" s="250">
        <v>19.7</v>
      </c>
      <c r="D13" s="250">
        <v>19.7</v>
      </c>
      <c r="E13" s="250">
        <v>20.2</v>
      </c>
      <c r="F13" s="250">
        <v>20.5</v>
      </c>
      <c r="G13" s="250">
        <v>21</v>
      </c>
      <c r="H13" s="250">
        <v>22.4</v>
      </c>
      <c r="I13" s="250">
        <v>23.7</v>
      </c>
      <c r="J13" s="250"/>
    </row>
    <row r="14" spans="2:10" x14ac:dyDescent="0.2">
      <c r="B14" s="129" t="s">
        <v>147</v>
      </c>
      <c r="C14" s="250">
        <v>25.2</v>
      </c>
      <c r="D14" s="250">
        <v>26.1</v>
      </c>
      <c r="E14" s="250">
        <v>26.5</v>
      </c>
      <c r="F14" s="250">
        <v>27.2</v>
      </c>
      <c r="G14" s="250">
        <v>27.4</v>
      </c>
      <c r="H14" s="250">
        <v>26.9</v>
      </c>
      <c r="I14" s="250">
        <v>26.6</v>
      </c>
      <c r="J14" s="250"/>
    </row>
    <row r="15" spans="2:10" x14ac:dyDescent="0.2">
      <c r="B15" s="129" t="s">
        <v>148</v>
      </c>
      <c r="C15" s="250">
        <v>30.9</v>
      </c>
      <c r="D15" s="250">
        <v>32.299999999999997</v>
      </c>
      <c r="E15" s="250">
        <v>32.9</v>
      </c>
      <c r="F15" s="250">
        <v>33.5</v>
      </c>
      <c r="G15" s="250">
        <v>34.6</v>
      </c>
      <c r="H15" s="250">
        <v>35.1</v>
      </c>
      <c r="I15" s="250">
        <v>34.1</v>
      </c>
      <c r="J15" s="250"/>
    </row>
    <row r="16" spans="2:10" ht="13.5" thickBot="1" x14ac:dyDescent="0.25">
      <c r="B16" s="130" t="s">
        <v>149</v>
      </c>
      <c r="C16" s="251">
        <v>13.8</v>
      </c>
      <c r="D16" s="251">
        <v>12.3</v>
      </c>
      <c r="E16" s="251">
        <v>11.8</v>
      </c>
      <c r="F16" s="251">
        <v>10.6</v>
      </c>
      <c r="G16" s="251">
        <v>9.3000000000000007</v>
      </c>
      <c r="H16" s="251">
        <v>8.3000000000000007</v>
      </c>
      <c r="I16" s="251">
        <v>7.9</v>
      </c>
      <c r="J16" s="251"/>
    </row>
    <row r="17" spans="2:10" ht="25.5" x14ac:dyDescent="0.2">
      <c r="B17" s="131" t="s">
        <v>300</v>
      </c>
      <c r="C17" s="252">
        <v>14.6</v>
      </c>
      <c r="D17" s="252">
        <v>15.1</v>
      </c>
      <c r="E17" s="252">
        <v>15.4</v>
      </c>
      <c r="F17" s="252">
        <v>15.4</v>
      </c>
      <c r="G17" s="252">
        <v>15.4</v>
      </c>
      <c r="H17" s="252">
        <v>15.4</v>
      </c>
      <c r="I17" s="252">
        <v>14.9</v>
      </c>
      <c r="J17" s="252"/>
    </row>
    <row r="18" spans="2:10" x14ac:dyDescent="0.2">
      <c r="B18" s="129" t="s">
        <v>301</v>
      </c>
      <c r="C18" s="250">
        <v>15.5</v>
      </c>
      <c r="D18" s="250">
        <v>15.6</v>
      </c>
      <c r="E18" s="250">
        <v>13.2</v>
      </c>
      <c r="F18" s="250">
        <v>12.674825174825175</v>
      </c>
      <c r="G18" s="250">
        <v>10.502159827213822</v>
      </c>
      <c r="H18" s="250">
        <v>10.533193936225823</v>
      </c>
      <c r="I18" s="250">
        <v>12.907975460122699</v>
      </c>
      <c r="J18" s="250"/>
    </row>
    <row r="19" spans="2:10" x14ac:dyDescent="0.2">
      <c r="B19" s="132" t="s">
        <v>302</v>
      </c>
      <c r="C19" s="250">
        <v>15.5</v>
      </c>
      <c r="D19" s="250">
        <v>11.9</v>
      </c>
      <c r="E19" s="250">
        <v>12.2</v>
      </c>
      <c r="F19" s="250">
        <v>11.596736596736596</v>
      </c>
      <c r="G19" s="250">
        <v>12.5</v>
      </c>
      <c r="H19" s="250">
        <v>11.160480920020909</v>
      </c>
      <c r="I19" s="250">
        <v>10.920245398773005</v>
      </c>
      <c r="J19" s="250"/>
    </row>
    <row r="20" spans="2:10" x14ac:dyDescent="0.2">
      <c r="B20" s="129" t="s">
        <v>303</v>
      </c>
      <c r="C20" s="250">
        <v>12.7</v>
      </c>
      <c r="D20" s="250">
        <v>14.1</v>
      </c>
      <c r="E20" s="250">
        <v>13.3</v>
      </c>
      <c r="F20" s="250">
        <v>13.082750582750583</v>
      </c>
      <c r="G20" s="250">
        <v>13.282937365010799</v>
      </c>
      <c r="H20" s="250">
        <v>13.852587558808155</v>
      </c>
      <c r="I20" s="250">
        <v>14.895705521472394</v>
      </c>
      <c r="J20" s="250"/>
    </row>
    <row r="21" spans="2:10" x14ac:dyDescent="0.2">
      <c r="B21" s="129" t="s">
        <v>304</v>
      </c>
      <c r="C21" s="250">
        <v>27.5</v>
      </c>
      <c r="D21" s="250">
        <v>27.7</v>
      </c>
      <c r="E21" s="250">
        <v>30.1</v>
      </c>
      <c r="F21" s="250">
        <v>32.634032634032636</v>
      </c>
      <c r="G21" s="250">
        <v>34.638228941684666</v>
      </c>
      <c r="H21" s="250">
        <v>35.703084161003659</v>
      </c>
      <c r="I21" s="250">
        <v>34.331288343558278</v>
      </c>
      <c r="J21" s="250"/>
    </row>
    <row r="22" spans="2:10" ht="13.5" thickBot="1" x14ac:dyDescent="0.25">
      <c r="B22" s="130" t="s">
        <v>305</v>
      </c>
      <c r="C22" s="251">
        <v>28.7</v>
      </c>
      <c r="D22" s="251">
        <v>30.7</v>
      </c>
      <c r="E22" s="251">
        <v>31.2</v>
      </c>
      <c r="F22" s="251">
        <v>30.011655011655016</v>
      </c>
      <c r="G22" s="251">
        <v>29.076673866090712</v>
      </c>
      <c r="H22" s="251">
        <v>28.750653423941451</v>
      </c>
      <c r="I22" s="251">
        <v>26.944785276073617</v>
      </c>
      <c r="J22" s="251"/>
    </row>
    <row r="23" spans="2:10" x14ac:dyDescent="0.2">
      <c r="B23" s="131" t="s">
        <v>106</v>
      </c>
      <c r="C23" s="252">
        <v>47</v>
      </c>
      <c r="D23" s="252">
        <v>46.8</v>
      </c>
      <c r="E23" s="252">
        <v>47.3</v>
      </c>
      <c r="F23" s="252">
        <v>48</v>
      </c>
      <c r="G23" s="252">
        <v>49.3</v>
      </c>
      <c r="H23" s="252">
        <v>49.7</v>
      </c>
      <c r="I23" s="252">
        <v>51</v>
      </c>
      <c r="J23" s="252">
        <v>50.9</v>
      </c>
    </row>
    <row r="24" spans="2:10" x14ac:dyDescent="0.2">
      <c r="B24" s="128" t="s">
        <v>107</v>
      </c>
      <c r="C24" s="250">
        <v>49.5</v>
      </c>
      <c r="D24" s="250">
        <v>49.6</v>
      </c>
      <c r="E24" s="250">
        <v>50.2</v>
      </c>
      <c r="F24" s="250">
        <v>50.6</v>
      </c>
      <c r="G24" s="250">
        <v>52.4</v>
      </c>
      <c r="H24" s="250">
        <v>53.024375564249169</v>
      </c>
      <c r="I24" s="250">
        <v>53.982052720134611</v>
      </c>
      <c r="J24" s="250"/>
    </row>
    <row r="25" spans="2:10" x14ac:dyDescent="0.2">
      <c r="B25" s="128" t="s">
        <v>108</v>
      </c>
      <c r="C25" s="250">
        <v>40</v>
      </c>
      <c r="D25" s="250">
        <v>40</v>
      </c>
      <c r="E25" s="250">
        <v>40</v>
      </c>
      <c r="F25" s="250">
        <v>41.8</v>
      </c>
      <c r="G25" s="250">
        <v>42.6</v>
      </c>
      <c r="H25" s="250">
        <v>41.9</v>
      </c>
      <c r="I25" s="250">
        <v>43.2</v>
      </c>
      <c r="J25" s="250"/>
    </row>
    <row r="26" spans="2:10" x14ac:dyDescent="0.2">
      <c r="B26" s="133" t="s">
        <v>306</v>
      </c>
      <c r="C26" s="250">
        <v>29</v>
      </c>
      <c r="D26" s="250">
        <v>27</v>
      </c>
      <c r="E26" s="250">
        <v>26</v>
      </c>
      <c r="F26" s="250">
        <v>27</v>
      </c>
      <c r="G26" s="250">
        <v>29</v>
      </c>
      <c r="H26" s="250">
        <v>29</v>
      </c>
      <c r="I26" s="250"/>
      <c r="J26" s="250"/>
    </row>
    <row r="27" spans="2:10" x14ac:dyDescent="0.2">
      <c r="B27" s="128" t="s">
        <v>109</v>
      </c>
      <c r="C27" s="250">
        <v>28.5</v>
      </c>
      <c r="D27" s="250">
        <v>27.2</v>
      </c>
      <c r="E27" s="250">
        <v>25.8</v>
      </c>
      <c r="F27" s="250">
        <v>26.4</v>
      </c>
      <c r="G27" s="250">
        <v>29.4</v>
      </c>
      <c r="H27" s="250">
        <v>29.3</v>
      </c>
      <c r="I27" s="250">
        <v>30.9</v>
      </c>
      <c r="J27" s="250">
        <v>30.3</v>
      </c>
    </row>
    <row r="28" spans="2:10" x14ac:dyDescent="0.2">
      <c r="B28" s="128" t="s">
        <v>110</v>
      </c>
      <c r="C28" s="250">
        <v>3.8</v>
      </c>
      <c r="D28" s="250">
        <v>4</v>
      </c>
      <c r="E28" s="250">
        <v>0</v>
      </c>
      <c r="F28" s="250">
        <v>0</v>
      </c>
      <c r="G28" s="250">
        <v>0</v>
      </c>
      <c r="H28" s="250">
        <v>0</v>
      </c>
      <c r="I28" s="250">
        <v>0</v>
      </c>
      <c r="J28" s="250">
        <v>0</v>
      </c>
    </row>
    <row r="29" spans="2:10" x14ac:dyDescent="0.2">
      <c r="B29" s="128" t="s">
        <v>111</v>
      </c>
      <c r="C29" s="250">
        <v>33.299999999999997</v>
      </c>
      <c r="D29" s="250">
        <v>33.333333333333336</v>
      </c>
      <c r="E29" s="250">
        <v>44.444444444444443</v>
      </c>
      <c r="F29" s="250">
        <v>36.4</v>
      </c>
      <c r="G29" s="250">
        <v>27.3</v>
      </c>
      <c r="H29" s="250">
        <v>33.299999999999997</v>
      </c>
      <c r="I29" s="250">
        <v>33.299999999999997</v>
      </c>
      <c r="J29" s="250">
        <v>30</v>
      </c>
    </row>
    <row r="30" spans="2:10" x14ac:dyDescent="0.2">
      <c r="B30" s="128" t="s">
        <v>112</v>
      </c>
      <c r="C30" s="250">
        <v>47.9</v>
      </c>
      <c r="D30" s="250">
        <v>44.943820224719097</v>
      </c>
      <c r="E30" s="250">
        <v>48.1</v>
      </c>
      <c r="F30" s="250">
        <v>51.8</v>
      </c>
      <c r="G30" s="250">
        <v>51</v>
      </c>
      <c r="H30" s="250">
        <v>52.9</v>
      </c>
      <c r="I30" s="250">
        <v>48.1</v>
      </c>
      <c r="J30" s="250"/>
    </row>
    <row r="31" spans="2:10" x14ac:dyDescent="0.2">
      <c r="B31" s="118" t="s">
        <v>98</v>
      </c>
      <c r="C31" s="253"/>
      <c r="D31" s="253"/>
      <c r="E31" s="253"/>
      <c r="F31" s="253"/>
      <c r="G31" s="253"/>
      <c r="H31" s="253"/>
      <c r="I31" s="253"/>
      <c r="J31" s="253"/>
    </row>
    <row r="32" spans="2:10" ht="13.5" thickBot="1" x14ac:dyDescent="0.25">
      <c r="B32" s="138" t="s">
        <v>144</v>
      </c>
      <c r="C32" s="254"/>
      <c r="D32" s="254"/>
      <c r="E32" s="254"/>
      <c r="F32" s="254"/>
      <c r="G32" s="254"/>
      <c r="H32" s="254"/>
      <c r="I32" s="254"/>
      <c r="J32" s="254"/>
    </row>
    <row r="33" spans="2:10" x14ac:dyDescent="0.2">
      <c r="B33" s="134" t="s">
        <v>140</v>
      </c>
      <c r="C33" s="252">
        <v>54.9</v>
      </c>
      <c r="D33" s="252">
        <v>57.7</v>
      </c>
      <c r="E33" s="252">
        <v>58.8</v>
      </c>
      <c r="F33" s="252">
        <v>59.1</v>
      </c>
      <c r="G33" s="252">
        <v>60.1</v>
      </c>
      <c r="H33" s="252">
        <v>59.9</v>
      </c>
      <c r="I33" s="252"/>
      <c r="J33" s="252"/>
    </row>
    <row r="34" spans="2:10" x14ac:dyDescent="0.2">
      <c r="B34" s="135" t="s">
        <v>141</v>
      </c>
      <c r="C34" s="250">
        <v>51.9</v>
      </c>
      <c r="D34" s="250">
        <v>49.6</v>
      </c>
      <c r="E34" s="250">
        <v>50.1</v>
      </c>
      <c r="F34" s="250">
        <v>49.8</v>
      </c>
      <c r="G34" s="250">
        <v>52.4</v>
      </c>
      <c r="H34" s="250">
        <v>52.6</v>
      </c>
      <c r="I34" s="250"/>
      <c r="J34" s="250"/>
    </row>
    <row r="35" spans="2:10" x14ac:dyDescent="0.2">
      <c r="B35" s="135" t="s">
        <v>142</v>
      </c>
      <c r="C35" s="250">
        <v>36.4</v>
      </c>
      <c r="D35" s="250">
        <v>35.200000000000003</v>
      </c>
      <c r="E35" s="250">
        <v>35.9</v>
      </c>
      <c r="F35" s="250">
        <v>37.6</v>
      </c>
      <c r="G35" s="250">
        <v>37.299999999999997</v>
      </c>
      <c r="H35" s="250">
        <v>37.9</v>
      </c>
      <c r="I35" s="250"/>
      <c r="J35" s="250"/>
    </row>
    <row r="36" spans="2:10" ht="13.5" thickBot="1" x14ac:dyDescent="0.25">
      <c r="B36" s="136" t="s">
        <v>143</v>
      </c>
      <c r="C36" s="251">
        <v>20.6</v>
      </c>
      <c r="D36" s="251">
        <v>19.2</v>
      </c>
      <c r="E36" s="251">
        <v>18.600000000000001</v>
      </c>
      <c r="F36" s="251">
        <v>19.5</v>
      </c>
      <c r="G36" s="251">
        <v>19.399999999999999</v>
      </c>
      <c r="H36" s="251">
        <v>19.100000000000001</v>
      </c>
      <c r="I36" s="251"/>
      <c r="J36" s="251"/>
    </row>
    <row r="37" spans="2:10" x14ac:dyDescent="0.2">
      <c r="B37" s="320" t="s">
        <v>307</v>
      </c>
      <c r="C37" s="250">
        <v>9</v>
      </c>
      <c r="D37" s="250">
        <v>7</v>
      </c>
      <c r="E37" s="250">
        <v>5</v>
      </c>
      <c r="F37" s="250">
        <v>4</v>
      </c>
      <c r="G37" s="250">
        <v>7</v>
      </c>
      <c r="H37" s="250">
        <v>8</v>
      </c>
      <c r="I37" s="250">
        <v>9</v>
      </c>
      <c r="J37" s="250">
        <v>7</v>
      </c>
    </row>
    <row r="39" spans="2:10" x14ac:dyDescent="0.2">
      <c r="B39" s="78" t="s">
        <v>308</v>
      </c>
      <c r="C39" s="78"/>
      <c r="D39" s="7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EECB-4513-4E76-94CA-DBA428D51D7A}">
  <sheetPr>
    <tabColor theme="5" tint="-0.249977111117893"/>
  </sheetPr>
  <dimension ref="B6:O36"/>
  <sheetViews>
    <sheetView showGridLines="0" zoomScaleNormal="100" workbookViewId="0"/>
  </sheetViews>
  <sheetFormatPr defaultColWidth="9.28515625" defaultRowHeight="12.75" x14ac:dyDescent="0.2"/>
  <cols>
    <col min="1" max="1" width="9.28515625" style="15"/>
    <col min="2" max="2" width="38.28515625" style="15" customWidth="1"/>
    <col min="3" max="4" width="11.7109375" style="15" customWidth="1"/>
    <col min="5" max="5" width="11.7109375" style="15" bestFit="1" customWidth="1"/>
    <col min="6" max="6" width="10.5703125" style="15" customWidth="1"/>
    <col min="7" max="16384" width="9.28515625" style="15"/>
  </cols>
  <sheetData>
    <row r="6" spans="2:15" ht="18.75" x14ac:dyDescent="0.3">
      <c r="B6" s="188" t="s">
        <v>395</v>
      </c>
      <c r="C6" s="188"/>
      <c r="D6" s="188"/>
    </row>
    <row r="7" spans="2:15" ht="18.75" x14ac:dyDescent="0.3">
      <c r="B7" s="14"/>
      <c r="C7" s="14"/>
      <c r="D7" s="14"/>
    </row>
    <row r="8" spans="2:15" ht="15" customHeight="1" x14ac:dyDescent="0.3">
      <c r="B8" s="14"/>
      <c r="C8" s="14"/>
      <c r="D8" s="14"/>
    </row>
    <row r="10" spans="2:15" x14ac:dyDescent="0.2">
      <c r="B10" s="102"/>
      <c r="C10" s="554">
        <v>2023</v>
      </c>
      <c r="D10" s="554">
        <v>2022</v>
      </c>
      <c r="E10" s="554">
        <v>2021</v>
      </c>
      <c r="F10" s="554" t="s">
        <v>54</v>
      </c>
      <c r="G10" s="554"/>
      <c r="H10" s="554"/>
      <c r="I10" s="554"/>
      <c r="J10" s="554"/>
      <c r="K10" s="554"/>
      <c r="L10" s="554" t="s">
        <v>62</v>
      </c>
      <c r="M10" s="554"/>
      <c r="N10" s="554"/>
      <c r="O10" s="554"/>
    </row>
    <row r="11" spans="2:15" x14ac:dyDescent="0.2">
      <c r="B11" s="104"/>
      <c r="C11" s="555"/>
      <c r="D11" s="555"/>
      <c r="E11" s="555"/>
      <c r="F11" s="555"/>
      <c r="G11" s="555"/>
      <c r="H11" s="555"/>
      <c r="I11" s="555"/>
      <c r="J11" s="555"/>
      <c r="K11" s="555"/>
      <c r="L11" s="555"/>
      <c r="M11" s="555"/>
      <c r="N11" s="555"/>
      <c r="O11" s="555"/>
    </row>
    <row r="12" spans="2:15" x14ac:dyDescent="0.2">
      <c r="B12" s="642" t="s">
        <v>82</v>
      </c>
      <c r="C12" s="642"/>
      <c r="D12" s="642"/>
      <c r="E12" s="642"/>
      <c r="F12" s="642"/>
      <c r="G12" s="642"/>
      <c r="H12" s="642"/>
      <c r="I12" s="642"/>
      <c r="J12" s="642"/>
      <c r="K12" s="642"/>
      <c r="L12" s="642"/>
      <c r="M12" s="642"/>
      <c r="N12" s="642"/>
      <c r="O12" s="642"/>
    </row>
    <row r="13" spans="2:15" ht="28.5" customHeight="1" x14ac:dyDescent="0.2">
      <c r="B13" s="222" t="s">
        <v>83</v>
      </c>
      <c r="C13" s="338" t="s">
        <v>4</v>
      </c>
      <c r="D13" s="268" t="s">
        <v>4</v>
      </c>
      <c r="E13" s="215" t="s">
        <v>4</v>
      </c>
      <c r="F13" s="625" t="s">
        <v>492</v>
      </c>
      <c r="G13" s="626"/>
      <c r="H13" s="626"/>
      <c r="I13" s="626"/>
      <c r="J13" s="626"/>
      <c r="K13" s="626"/>
      <c r="L13" s="621" t="s">
        <v>87</v>
      </c>
      <c r="M13" s="622"/>
      <c r="N13" s="622"/>
      <c r="O13" s="622"/>
    </row>
    <row r="14" spans="2:15" ht="129.75" customHeight="1" x14ac:dyDescent="0.2">
      <c r="B14" s="241" t="s">
        <v>84</v>
      </c>
      <c r="C14" s="209" t="s">
        <v>4</v>
      </c>
      <c r="D14" s="209" t="s">
        <v>4</v>
      </c>
      <c r="E14" s="209" t="s">
        <v>4</v>
      </c>
      <c r="F14" s="625" t="s">
        <v>226</v>
      </c>
      <c r="G14" s="626"/>
      <c r="H14" s="626"/>
      <c r="I14" s="626"/>
      <c r="J14" s="626"/>
      <c r="K14" s="626"/>
      <c r="L14" s="571"/>
      <c r="M14" s="572"/>
      <c r="N14" s="572"/>
      <c r="O14" s="572"/>
    </row>
    <row r="15" spans="2:15" ht="39" customHeight="1" x14ac:dyDescent="0.2">
      <c r="B15" s="241" t="s">
        <v>85</v>
      </c>
      <c r="C15" s="209" t="s">
        <v>4</v>
      </c>
      <c r="D15" s="209" t="s">
        <v>4</v>
      </c>
      <c r="E15" s="209" t="s">
        <v>4</v>
      </c>
      <c r="F15" s="625" t="s">
        <v>227</v>
      </c>
      <c r="G15" s="626"/>
      <c r="H15" s="626"/>
      <c r="I15" s="626"/>
      <c r="J15" s="626"/>
      <c r="K15" s="631"/>
      <c r="L15" s="571"/>
      <c r="M15" s="572"/>
      <c r="N15" s="572"/>
      <c r="O15" s="572"/>
    </row>
    <row r="16" spans="2:15" ht="15.75" customHeight="1" x14ac:dyDescent="0.2">
      <c r="B16" s="635" t="s">
        <v>86</v>
      </c>
      <c r="C16" s="623" t="s">
        <v>4</v>
      </c>
      <c r="D16" s="623" t="s">
        <v>4</v>
      </c>
      <c r="E16" s="623" t="s">
        <v>4</v>
      </c>
      <c r="F16" s="614" t="s">
        <v>493</v>
      </c>
      <c r="G16" s="615"/>
      <c r="H16" s="615"/>
      <c r="I16" s="615"/>
      <c r="J16" s="615"/>
      <c r="K16" s="593"/>
      <c r="L16" s="637" t="s">
        <v>230</v>
      </c>
      <c r="M16" s="638"/>
      <c r="N16" s="638"/>
      <c r="O16" s="638"/>
    </row>
    <row r="17" spans="2:15" ht="15" customHeight="1" x14ac:dyDescent="0.2">
      <c r="B17" s="636"/>
      <c r="C17" s="624"/>
      <c r="D17" s="624"/>
      <c r="E17" s="624"/>
      <c r="F17" s="616"/>
      <c r="G17" s="617"/>
      <c r="H17" s="617"/>
      <c r="I17" s="617"/>
      <c r="J17" s="617"/>
      <c r="K17" s="617"/>
      <c r="L17" s="640" t="s">
        <v>430</v>
      </c>
      <c r="M17" s="641"/>
      <c r="N17" s="641"/>
      <c r="O17" s="641"/>
    </row>
    <row r="18" spans="2:15" x14ac:dyDescent="0.2">
      <c r="B18" s="639" t="s">
        <v>88</v>
      </c>
      <c r="C18" s="639"/>
      <c r="D18" s="639"/>
      <c r="E18" s="639"/>
      <c r="F18" s="639"/>
      <c r="G18" s="639"/>
      <c r="H18" s="639"/>
      <c r="I18" s="639"/>
      <c r="J18" s="639"/>
      <c r="K18" s="639"/>
      <c r="L18" s="639"/>
      <c r="M18" s="639"/>
      <c r="N18" s="639"/>
      <c r="O18" s="639"/>
    </row>
    <row r="19" spans="2:15" ht="43.5" customHeight="1" x14ac:dyDescent="0.2">
      <c r="B19" s="224" t="s">
        <v>89</v>
      </c>
      <c r="C19" s="337" t="s">
        <v>4</v>
      </c>
      <c r="D19" s="267" t="s">
        <v>4</v>
      </c>
      <c r="E19" s="216" t="s">
        <v>4</v>
      </c>
      <c r="F19" s="571" t="s">
        <v>486</v>
      </c>
      <c r="G19" s="572"/>
      <c r="H19" s="572"/>
      <c r="I19" s="572"/>
      <c r="J19" s="572"/>
      <c r="K19" s="572"/>
      <c r="L19" s="569" t="s">
        <v>430</v>
      </c>
      <c r="M19" s="570"/>
      <c r="N19" s="570"/>
      <c r="O19" s="570"/>
    </row>
    <row r="20" spans="2:15" ht="28.5" customHeight="1" x14ac:dyDescent="0.2">
      <c r="B20" s="224" t="s">
        <v>90</v>
      </c>
      <c r="C20" s="337" t="s">
        <v>4</v>
      </c>
      <c r="D20" s="267" t="s">
        <v>4</v>
      </c>
      <c r="E20" s="216" t="s">
        <v>4</v>
      </c>
      <c r="F20" s="625" t="s">
        <v>487</v>
      </c>
      <c r="G20" s="626"/>
      <c r="H20" s="626"/>
      <c r="I20" s="626"/>
      <c r="J20" s="626"/>
      <c r="K20" s="626"/>
      <c r="L20" s="621" t="s">
        <v>430</v>
      </c>
      <c r="M20" s="622"/>
      <c r="N20" s="622"/>
      <c r="O20" s="622"/>
    </row>
    <row r="21" spans="2:15" ht="45" customHeight="1" x14ac:dyDescent="0.2">
      <c r="B21" s="241" t="s">
        <v>91</v>
      </c>
      <c r="C21" s="337" t="s">
        <v>4</v>
      </c>
      <c r="D21" s="267" t="s">
        <v>4</v>
      </c>
      <c r="E21" s="216" t="s">
        <v>4</v>
      </c>
      <c r="F21" s="625" t="s">
        <v>231</v>
      </c>
      <c r="G21" s="626"/>
      <c r="H21" s="626"/>
      <c r="I21" s="626"/>
      <c r="J21" s="626"/>
      <c r="K21" s="626"/>
      <c r="L21" s="621"/>
      <c r="M21" s="622"/>
      <c r="N21" s="622"/>
      <c r="O21" s="622"/>
    </row>
    <row r="22" spans="2:15" ht="31.5" customHeight="1" x14ac:dyDescent="0.2">
      <c r="B22" s="241" t="s">
        <v>92</v>
      </c>
      <c r="C22" s="337" t="s">
        <v>4</v>
      </c>
      <c r="D22" s="267" t="s">
        <v>4</v>
      </c>
      <c r="E22" s="216" t="s">
        <v>4</v>
      </c>
      <c r="F22" s="625" t="s">
        <v>488</v>
      </c>
      <c r="G22" s="626"/>
      <c r="H22" s="626"/>
      <c r="I22" s="626"/>
      <c r="J22" s="626"/>
      <c r="K22" s="626"/>
      <c r="L22" s="621" t="s">
        <v>99</v>
      </c>
      <c r="M22" s="622"/>
      <c r="N22" s="622"/>
      <c r="O22" s="622"/>
    </row>
    <row r="23" spans="2:15" ht="38.25" x14ac:dyDescent="0.2">
      <c r="B23" s="222" t="s">
        <v>93</v>
      </c>
      <c r="C23" s="337" t="s">
        <v>4</v>
      </c>
      <c r="D23" s="267" t="s">
        <v>4</v>
      </c>
      <c r="E23" s="216" t="s">
        <v>4</v>
      </c>
      <c r="F23" s="625" t="s">
        <v>489</v>
      </c>
      <c r="G23" s="626"/>
      <c r="H23" s="626"/>
      <c r="I23" s="626"/>
      <c r="J23" s="626"/>
      <c r="K23" s="626"/>
      <c r="L23" s="621" t="s">
        <v>430</v>
      </c>
      <c r="M23" s="622"/>
      <c r="N23" s="622"/>
      <c r="O23" s="622"/>
    </row>
    <row r="24" spans="2:15" ht="29.25" customHeight="1" x14ac:dyDescent="0.2">
      <c r="B24" s="242" t="s">
        <v>94</v>
      </c>
      <c r="C24" s="337" t="s">
        <v>4</v>
      </c>
      <c r="D24" s="267" t="s">
        <v>4</v>
      </c>
      <c r="E24" s="216" t="s">
        <v>4</v>
      </c>
      <c r="F24" s="625" t="s">
        <v>490</v>
      </c>
      <c r="G24" s="626"/>
      <c r="H24" s="626"/>
      <c r="I24" s="626"/>
      <c r="J24" s="626"/>
      <c r="K24" s="626"/>
      <c r="L24" s="621" t="s">
        <v>87</v>
      </c>
      <c r="M24" s="622"/>
      <c r="N24" s="622"/>
      <c r="O24" s="622"/>
    </row>
    <row r="25" spans="2:15" ht="54.75" customHeight="1" x14ac:dyDescent="0.2">
      <c r="B25" s="217" t="s">
        <v>95</v>
      </c>
      <c r="C25" s="337" t="s">
        <v>4</v>
      </c>
      <c r="D25" s="267" t="s">
        <v>4</v>
      </c>
      <c r="E25" s="216" t="s">
        <v>4</v>
      </c>
      <c r="F25" s="625" t="s">
        <v>491</v>
      </c>
      <c r="G25" s="626"/>
      <c r="H25" s="626"/>
      <c r="I25" s="626"/>
      <c r="J25" s="626"/>
      <c r="K25" s="631"/>
      <c r="L25" s="621" t="s">
        <v>100</v>
      </c>
      <c r="M25" s="622"/>
      <c r="N25" s="622"/>
      <c r="O25" s="622"/>
    </row>
    <row r="26" spans="2:15" x14ac:dyDescent="0.2">
      <c r="B26" s="618" t="s">
        <v>96</v>
      </c>
      <c r="C26" s="618"/>
      <c r="D26" s="618"/>
      <c r="E26" s="618"/>
      <c r="F26" s="618"/>
      <c r="G26" s="618"/>
      <c r="H26" s="618"/>
      <c r="I26" s="618"/>
      <c r="J26" s="618"/>
      <c r="K26" s="618"/>
      <c r="L26" s="618"/>
      <c r="M26" s="618"/>
      <c r="N26" s="618"/>
      <c r="O26" s="618"/>
    </row>
    <row r="27" spans="2:15" ht="44.25" customHeight="1" x14ac:dyDescent="0.2">
      <c r="B27" s="204" t="s">
        <v>101</v>
      </c>
      <c r="C27" s="218" t="s">
        <v>4</v>
      </c>
      <c r="D27" s="218" t="s">
        <v>4</v>
      </c>
      <c r="E27" s="218" t="s">
        <v>4</v>
      </c>
      <c r="F27" s="571" t="s">
        <v>776</v>
      </c>
      <c r="G27" s="572"/>
      <c r="H27" s="572"/>
      <c r="I27" s="572"/>
      <c r="J27" s="572"/>
      <c r="K27" s="572"/>
      <c r="L27" s="621" t="s">
        <v>99</v>
      </c>
      <c r="M27" s="622"/>
      <c r="N27" s="622"/>
      <c r="O27" s="622"/>
    </row>
    <row r="28" spans="2:15" x14ac:dyDescent="0.2">
      <c r="B28" s="618" t="s">
        <v>97</v>
      </c>
      <c r="C28" s="618"/>
      <c r="D28" s="618"/>
      <c r="E28" s="618"/>
      <c r="F28" s="618"/>
      <c r="G28" s="618"/>
      <c r="H28" s="618"/>
      <c r="I28" s="618"/>
      <c r="J28" s="618"/>
      <c r="K28" s="618"/>
      <c r="L28" s="618"/>
      <c r="M28" s="618"/>
      <c r="N28" s="618"/>
      <c r="O28" s="618"/>
    </row>
    <row r="29" spans="2:15" x14ac:dyDescent="0.2">
      <c r="B29" s="260" t="s">
        <v>104</v>
      </c>
      <c r="C29" s="218" t="s">
        <v>4</v>
      </c>
      <c r="D29" s="218" t="s">
        <v>4</v>
      </c>
      <c r="E29" s="218" t="s">
        <v>4</v>
      </c>
      <c r="F29" s="324" t="s">
        <v>485</v>
      </c>
      <c r="G29" s="323"/>
      <c r="H29" s="323"/>
      <c r="I29" s="323"/>
      <c r="J29" s="323"/>
      <c r="K29" s="323"/>
      <c r="L29" s="619" t="s">
        <v>100</v>
      </c>
      <c r="M29" s="620"/>
      <c r="N29" s="620"/>
      <c r="O29" s="620"/>
    </row>
    <row r="30" spans="2:15" x14ac:dyDescent="0.2">
      <c r="B30" s="618" t="s">
        <v>98</v>
      </c>
      <c r="C30" s="618"/>
      <c r="D30" s="618"/>
      <c r="E30" s="618"/>
      <c r="F30" s="618"/>
      <c r="G30" s="618"/>
      <c r="H30" s="618"/>
      <c r="I30" s="618"/>
      <c r="J30" s="618"/>
      <c r="K30" s="618"/>
      <c r="L30" s="618"/>
      <c r="M30" s="618"/>
      <c r="N30" s="618"/>
      <c r="O30" s="618"/>
    </row>
    <row r="31" spans="2:15" x14ac:dyDescent="0.2">
      <c r="B31" s="322" t="s">
        <v>113</v>
      </c>
      <c r="C31" s="209" t="s">
        <v>4</v>
      </c>
      <c r="D31" s="209" t="s">
        <v>4</v>
      </c>
      <c r="E31" s="209" t="s">
        <v>4</v>
      </c>
      <c r="F31" s="625" t="s">
        <v>483</v>
      </c>
      <c r="G31" s="626"/>
      <c r="H31" s="626"/>
      <c r="I31" s="626"/>
      <c r="J31" s="626"/>
      <c r="K31" s="626"/>
      <c r="L31" s="619" t="s">
        <v>429</v>
      </c>
      <c r="M31" s="620"/>
      <c r="N31" s="620"/>
      <c r="O31" s="620"/>
    </row>
    <row r="32" spans="2:15" ht="85.5" customHeight="1" x14ac:dyDescent="0.2">
      <c r="B32" s="325" t="s">
        <v>114</v>
      </c>
      <c r="C32" s="518" t="s">
        <v>4</v>
      </c>
      <c r="D32" s="519" t="s">
        <v>470</v>
      </c>
      <c r="E32" s="518" t="s">
        <v>4</v>
      </c>
      <c r="F32" s="632" t="s">
        <v>780</v>
      </c>
      <c r="G32" s="633"/>
      <c r="H32" s="633"/>
      <c r="I32" s="633"/>
      <c r="J32" s="633"/>
      <c r="K32" s="634"/>
      <c r="L32" s="619" t="s">
        <v>429</v>
      </c>
      <c r="M32" s="620"/>
      <c r="N32" s="620"/>
      <c r="O32" s="620"/>
    </row>
    <row r="33" spans="2:15" ht="42.75" customHeight="1" x14ac:dyDescent="0.2">
      <c r="B33" s="220" t="s">
        <v>115</v>
      </c>
      <c r="C33" s="520" t="s">
        <v>119</v>
      </c>
      <c r="D33" s="520" t="s">
        <v>119</v>
      </c>
      <c r="E33" s="520" t="s">
        <v>119</v>
      </c>
      <c r="F33" s="571" t="s">
        <v>781</v>
      </c>
      <c r="G33" s="572"/>
      <c r="H33" s="572"/>
      <c r="I33" s="572"/>
      <c r="J33" s="572"/>
      <c r="K33" s="573"/>
      <c r="L33" s="619" t="s">
        <v>429</v>
      </c>
      <c r="M33" s="620"/>
      <c r="N33" s="620"/>
      <c r="O33" s="620"/>
    </row>
    <row r="34" spans="2:15" ht="12.75" customHeight="1" x14ac:dyDescent="0.2">
      <c r="B34" s="593" t="s">
        <v>116</v>
      </c>
      <c r="C34" s="623" t="s">
        <v>4</v>
      </c>
      <c r="D34" s="623" t="s">
        <v>4</v>
      </c>
      <c r="E34" s="623" t="s">
        <v>4</v>
      </c>
      <c r="F34" s="614" t="s">
        <v>484</v>
      </c>
      <c r="G34" s="615"/>
      <c r="H34" s="615"/>
      <c r="I34" s="615"/>
      <c r="J34" s="615"/>
      <c r="K34" s="593"/>
      <c r="L34" s="627" t="s">
        <v>232</v>
      </c>
      <c r="M34" s="628"/>
      <c r="N34" s="628"/>
      <c r="O34" s="628"/>
    </row>
    <row r="35" spans="2:15" ht="54.75" customHeight="1" x14ac:dyDescent="0.2">
      <c r="B35" s="595"/>
      <c r="C35" s="624"/>
      <c r="D35" s="624"/>
      <c r="E35" s="624"/>
      <c r="F35" s="616"/>
      <c r="G35" s="617"/>
      <c r="H35" s="617"/>
      <c r="I35" s="617"/>
      <c r="J35" s="617"/>
      <c r="K35" s="595"/>
      <c r="L35" s="629" t="s">
        <v>99</v>
      </c>
      <c r="M35" s="630"/>
      <c r="N35" s="630"/>
      <c r="O35" s="630"/>
    </row>
    <row r="36" spans="2:15" ht="81" customHeight="1" x14ac:dyDescent="0.2">
      <c r="B36" s="322" t="s">
        <v>117</v>
      </c>
      <c r="C36" s="259">
        <v>88</v>
      </c>
      <c r="D36" s="259">
        <v>88.814605296991502</v>
      </c>
      <c r="E36" s="259">
        <v>88.926174496644293</v>
      </c>
      <c r="F36" s="571" t="s">
        <v>779</v>
      </c>
      <c r="G36" s="572"/>
      <c r="H36" s="572"/>
      <c r="I36" s="572"/>
      <c r="J36" s="572"/>
      <c r="K36" s="573"/>
      <c r="L36" s="612" t="s">
        <v>430</v>
      </c>
      <c r="M36" s="613"/>
      <c r="N36" s="613"/>
      <c r="O36" s="613"/>
    </row>
  </sheetData>
  <mergeCells count="55">
    <mergeCell ref="E10:E11"/>
    <mergeCell ref="F10:K11"/>
    <mergeCell ref="L10:O11"/>
    <mergeCell ref="D10:D11"/>
    <mergeCell ref="F21:K21"/>
    <mergeCell ref="L21:O21"/>
    <mergeCell ref="F20:K20"/>
    <mergeCell ref="L20:O20"/>
    <mergeCell ref="F14:K14"/>
    <mergeCell ref="L14:O14"/>
    <mergeCell ref="F15:K15"/>
    <mergeCell ref="L15:O15"/>
    <mergeCell ref="B12:O12"/>
    <mergeCell ref="F13:K13"/>
    <mergeCell ref="L13:O13"/>
    <mergeCell ref="C10:C11"/>
    <mergeCell ref="B16:B17"/>
    <mergeCell ref="D16:D17"/>
    <mergeCell ref="E16:E17"/>
    <mergeCell ref="L16:O16"/>
    <mergeCell ref="F19:K19"/>
    <mergeCell ref="L19:O19"/>
    <mergeCell ref="B18:O18"/>
    <mergeCell ref="L17:O17"/>
    <mergeCell ref="C16:C17"/>
    <mergeCell ref="F22:K22"/>
    <mergeCell ref="L22:O22"/>
    <mergeCell ref="F23:K23"/>
    <mergeCell ref="L23:O23"/>
    <mergeCell ref="F24:K24"/>
    <mergeCell ref="L24:O24"/>
    <mergeCell ref="L34:O34"/>
    <mergeCell ref="L35:O35"/>
    <mergeCell ref="F25:K25"/>
    <mergeCell ref="L25:O25"/>
    <mergeCell ref="B26:O26"/>
    <mergeCell ref="F32:K32"/>
    <mergeCell ref="L32:O32"/>
    <mergeCell ref="C34:C35"/>
    <mergeCell ref="F36:K36"/>
    <mergeCell ref="L36:O36"/>
    <mergeCell ref="F16:K17"/>
    <mergeCell ref="B28:O28"/>
    <mergeCell ref="L29:O29"/>
    <mergeCell ref="F27:K27"/>
    <mergeCell ref="L27:O27"/>
    <mergeCell ref="F34:K35"/>
    <mergeCell ref="F33:K33"/>
    <mergeCell ref="D34:D35"/>
    <mergeCell ref="B30:O30"/>
    <mergeCell ref="F31:K31"/>
    <mergeCell ref="L31:O31"/>
    <mergeCell ref="L33:O33"/>
    <mergeCell ref="B34:B35"/>
    <mergeCell ref="E34:E35"/>
  </mergeCells>
  <hyperlinks>
    <hyperlink ref="L13:O13" r:id="rId1" display="Competence Requirements, Good Practice and Ethical Conduct" xr:uid="{E65E565B-E532-415F-9EB1-CC9D6C590EAB}"/>
    <hyperlink ref="L22:O22" r:id="rId2" display="Policy for Freedom of Association and Collective Agreements" xr:uid="{7CE4DD25-4BD3-4B79-AF33-36970B22C966}"/>
    <hyperlink ref="L25:O25" r:id="rId3" display="Policy on Diversity" xr:uid="{6EE76BE1-E6D1-4928-9010-2044C27B20E8}"/>
    <hyperlink ref="L24:O24" r:id="rId4" display="Competence Requirements, Good Practice and Ethical Conduct" xr:uid="{B836A8DE-031E-4422-A077-CEB8132CEA3C}"/>
    <hyperlink ref="L27:O27" r:id="rId5" display="Policy for Freedom of Association and Collective Agreements" xr:uid="{53851FB6-380A-4E27-BADB-B58F4BCC0716}"/>
    <hyperlink ref="L29:O29" r:id="rId6" display="Policy on Diversity" xr:uid="{152B305A-9BCF-4BD0-9075-0BA7717ABC76}"/>
    <hyperlink ref="L16:O16" r:id="rId7" display="Jyske Bank’s Graduate Programme (in Danish)" xr:uid="{E658D3EB-F610-4E61-83EC-B7F4E36BE467}"/>
    <hyperlink ref="L31:O31" r:id="rId8" display="Report on Remuneration" xr:uid="{50011774-8427-4D83-BF8D-80B52787B7E5}"/>
    <hyperlink ref="L34" r:id="rId9" xr:uid="{2607D95E-3BC9-4942-95BC-357AEAECB14A}"/>
    <hyperlink ref="L35:O35" r:id="rId10" display="Policy for Freedom of Association and Collective Agreements" xr:uid="{2DF80859-BCAE-4E88-BB83-76A3C31F15D0}"/>
    <hyperlink ref="L32:O32" r:id="rId11" display="Report on Remuneration" xr:uid="{5D278047-B586-49F3-BE77-1D5750F38AA5}"/>
    <hyperlink ref="L33:O33" r:id="rId12" display="Report on Remuneration" xr:uid="{6ABD54C2-C98E-454F-B10B-C3261B560B09}"/>
    <hyperlink ref="L20:O20" r:id="rId13" display="Annual Report" xr:uid="{58DB5D7F-E229-4895-8B17-11AE3F861D6F}"/>
    <hyperlink ref="L23:O23" r:id="rId14" display="Annual Report" xr:uid="{E444FB1F-DC92-4407-8569-7D94B8590D15}"/>
    <hyperlink ref="L36:O36" r:id="rId15" display="Annual Report" xr:uid="{BFA69C76-BC9D-43CF-813F-66AC4EAF1B70}"/>
    <hyperlink ref="L17:O17" r:id="rId16" display="Annual Report" xr:uid="{1EC55E03-6029-4A71-AD17-57F4BFEE3C09}"/>
    <hyperlink ref="L19:O19" r:id="rId17" display="Annual Report" xr:uid="{06EC27EE-AAA2-426E-81A8-C18247216856}"/>
  </hyperlinks>
  <pageMargins left="0.7" right="0.7" top="0.75" bottom="0.75" header="0.3" footer="0.3"/>
  <pageSetup paperSize="9" orientation="portrait" r:id="rId18"/>
  <drawing r:id="rId1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4C1A-4907-4405-B983-0306D3B1F75A}">
  <sheetPr>
    <tabColor theme="5" tint="-0.249977111117893"/>
  </sheetPr>
  <dimension ref="B6:M36"/>
  <sheetViews>
    <sheetView showGridLines="0" zoomScaleNormal="100" workbookViewId="0"/>
  </sheetViews>
  <sheetFormatPr defaultColWidth="9.28515625" defaultRowHeight="12.75" x14ac:dyDescent="0.2"/>
  <cols>
    <col min="1" max="1" width="9.28515625" style="15"/>
    <col min="2" max="2" width="38.28515625" style="15" customWidth="1"/>
    <col min="3" max="3" width="11.7109375" style="15" customWidth="1"/>
    <col min="4" max="4" width="10.5703125" style="15" customWidth="1"/>
    <col min="5" max="16384" width="9.28515625" style="15"/>
  </cols>
  <sheetData>
    <row r="6" spans="2:13" ht="18.75" x14ac:dyDescent="0.3">
      <c r="B6" s="188" t="s">
        <v>396</v>
      </c>
      <c r="C6" s="188"/>
    </row>
    <row r="7" spans="2:13" ht="18.75" x14ac:dyDescent="0.3">
      <c r="B7" s="14"/>
      <c r="C7" s="14"/>
    </row>
    <row r="8" spans="2:13" ht="15" customHeight="1" x14ac:dyDescent="0.3">
      <c r="B8" s="14"/>
      <c r="C8" s="14"/>
    </row>
    <row r="9" spans="2:13" x14ac:dyDescent="0.2">
      <c r="B9" s="102"/>
      <c r="C9" s="554">
        <v>2023</v>
      </c>
      <c r="D9" s="554" t="s">
        <v>54</v>
      </c>
      <c r="E9" s="554"/>
      <c r="F9" s="554"/>
      <c r="G9" s="554"/>
      <c r="H9" s="554"/>
      <c r="I9" s="554"/>
      <c r="J9" s="554" t="s">
        <v>53</v>
      </c>
      <c r="K9" s="554"/>
      <c r="L9" s="554"/>
      <c r="M9" s="554"/>
    </row>
    <row r="10" spans="2:13" x14ac:dyDescent="0.2">
      <c r="B10" s="104"/>
      <c r="C10" s="555"/>
      <c r="D10" s="555"/>
      <c r="E10" s="555"/>
      <c r="F10" s="555"/>
      <c r="G10" s="555"/>
      <c r="H10" s="555"/>
      <c r="I10" s="555"/>
      <c r="J10" s="555"/>
      <c r="K10" s="555"/>
      <c r="L10" s="555"/>
      <c r="M10" s="555"/>
    </row>
    <row r="11" spans="2:13" x14ac:dyDescent="0.2">
      <c r="B11" s="661" t="s">
        <v>66</v>
      </c>
      <c r="C11" s="623" t="s">
        <v>4</v>
      </c>
      <c r="D11" s="663" t="s">
        <v>494</v>
      </c>
      <c r="E11" s="664"/>
      <c r="F11" s="664"/>
      <c r="G11" s="664"/>
      <c r="H11" s="664"/>
      <c r="I11" s="665"/>
      <c r="J11" s="637" t="s">
        <v>87</v>
      </c>
      <c r="K11" s="638"/>
      <c r="L11" s="638"/>
      <c r="M11" s="638"/>
    </row>
    <row r="12" spans="2:13" ht="47.25" customHeight="1" x14ac:dyDescent="0.2">
      <c r="B12" s="662"/>
      <c r="C12" s="624"/>
      <c r="D12" s="666"/>
      <c r="E12" s="667"/>
      <c r="F12" s="667"/>
      <c r="G12" s="667"/>
      <c r="H12" s="667"/>
      <c r="I12" s="668"/>
      <c r="J12" s="640" t="s">
        <v>121</v>
      </c>
      <c r="K12" s="641"/>
      <c r="L12" s="641"/>
      <c r="M12" s="641"/>
    </row>
    <row r="13" spans="2:13" ht="129" customHeight="1" x14ac:dyDescent="0.2">
      <c r="B13" s="214" t="s">
        <v>67</v>
      </c>
      <c r="C13" s="268" t="s">
        <v>4</v>
      </c>
      <c r="D13" s="616" t="s">
        <v>233</v>
      </c>
      <c r="E13" s="617"/>
      <c r="F13" s="617"/>
      <c r="G13" s="617"/>
      <c r="H13" s="617"/>
      <c r="I13" s="617"/>
      <c r="J13" s="671"/>
      <c r="K13" s="672"/>
      <c r="L13" s="672"/>
      <c r="M13" s="672"/>
    </row>
    <row r="14" spans="2:13" ht="12.75" customHeight="1" x14ac:dyDescent="0.2">
      <c r="B14" s="635" t="s">
        <v>68</v>
      </c>
      <c r="C14" s="623" t="s">
        <v>4</v>
      </c>
      <c r="D14" s="614" t="s">
        <v>495</v>
      </c>
      <c r="E14" s="615"/>
      <c r="F14" s="615"/>
      <c r="G14" s="615"/>
      <c r="H14" s="615"/>
      <c r="I14" s="593"/>
      <c r="J14" s="627" t="s">
        <v>122</v>
      </c>
      <c r="K14" s="628"/>
      <c r="L14" s="628"/>
      <c r="M14" s="628"/>
    </row>
    <row r="15" spans="2:13" x14ac:dyDescent="0.2">
      <c r="B15" s="636"/>
      <c r="C15" s="624"/>
      <c r="D15" s="616"/>
      <c r="E15" s="617"/>
      <c r="F15" s="617"/>
      <c r="G15" s="617"/>
      <c r="H15" s="617"/>
      <c r="I15" s="595"/>
      <c r="J15" s="640" t="s">
        <v>123</v>
      </c>
      <c r="K15" s="641"/>
      <c r="L15" s="641"/>
      <c r="M15" s="641"/>
    </row>
    <row r="16" spans="2:13" ht="25.5" x14ac:dyDescent="0.2">
      <c r="B16" s="221" t="s">
        <v>69</v>
      </c>
      <c r="C16" s="269" t="s">
        <v>4</v>
      </c>
      <c r="D16" s="651" t="s">
        <v>496</v>
      </c>
      <c r="E16" s="652"/>
      <c r="F16" s="652"/>
      <c r="G16" s="652"/>
      <c r="H16" s="652"/>
      <c r="I16" s="652"/>
      <c r="J16" s="657" t="s">
        <v>87</v>
      </c>
      <c r="K16" s="658"/>
      <c r="L16" s="658"/>
      <c r="M16" s="658"/>
    </row>
    <row r="17" spans="2:13" ht="12.75" customHeight="1" x14ac:dyDescent="0.2">
      <c r="B17" s="635" t="s">
        <v>70</v>
      </c>
      <c r="C17" s="623" t="s">
        <v>4</v>
      </c>
      <c r="D17" s="614" t="s">
        <v>497</v>
      </c>
      <c r="E17" s="615"/>
      <c r="F17" s="615"/>
      <c r="G17" s="615"/>
      <c r="H17" s="615"/>
      <c r="I17" s="593"/>
      <c r="J17" s="657" t="s">
        <v>124</v>
      </c>
      <c r="K17" s="658"/>
      <c r="L17" s="658"/>
      <c r="M17" s="658"/>
    </row>
    <row r="18" spans="2:13" x14ac:dyDescent="0.2">
      <c r="B18" s="659"/>
      <c r="C18" s="660"/>
      <c r="D18" s="651"/>
      <c r="E18" s="652"/>
      <c r="F18" s="652"/>
      <c r="G18" s="652"/>
      <c r="H18" s="652"/>
      <c r="I18" s="594"/>
      <c r="J18" s="649" t="s">
        <v>125</v>
      </c>
      <c r="K18" s="650"/>
      <c r="L18" s="650"/>
      <c r="M18" s="650"/>
    </row>
    <row r="19" spans="2:13" ht="46.5" customHeight="1" x14ac:dyDescent="0.2">
      <c r="B19" s="636"/>
      <c r="C19" s="624"/>
      <c r="D19" s="616"/>
      <c r="E19" s="617"/>
      <c r="F19" s="617"/>
      <c r="G19" s="617"/>
      <c r="H19" s="617"/>
      <c r="I19" s="595"/>
      <c r="J19" s="653" t="s">
        <v>126</v>
      </c>
      <c r="K19" s="654"/>
      <c r="L19" s="654"/>
      <c r="M19" s="654"/>
    </row>
    <row r="20" spans="2:13" ht="18" customHeight="1" x14ac:dyDescent="0.2">
      <c r="B20" s="635" t="s">
        <v>71</v>
      </c>
      <c r="C20" s="623" t="s">
        <v>4</v>
      </c>
      <c r="D20" s="614" t="s">
        <v>498</v>
      </c>
      <c r="E20" s="615"/>
      <c r="F20" s="615"/>
      <c r="G20" s="615"/>
      <c r="H20" s="615"/>
      <c r="I20" s="593"/>
      <c r="J20" s="655" t="s">
        <v>131</v>
      </c>
      <c r="K20" s="656"/>
      <c r="L20" s="656"/>
      <c r="M20" s="656"/>
    </row>
    <row r="21" spans="2:13" ht="15" customHeight="1" x14ac:dyDescent="0.2">
      <c r="B21" s="659"/>
      <c r="C21" s="660"/>
      <c r="D21" s="651"/>
      <c r="E21" s="652"/>
      <c r="F21" s="652"/>
      <c r="G21" s="652"/>
      <c r="H21" s="652"/>
      <c r="I21" s="594"/>
      <c r="J21" s="649" t="s">
        <v>132</v>
      </c>
      <c r="K21" s="650"/>
      <c r="L21" s="650"/>
      <c r="M21" s="650"/>
    </row>
    <row r="22" spans="2:13" ht="15" customHeight="1" x14ac:dyDescent="0.2">
      <c r="B22" s="659"/>
      <c r="C22" s="660"/>
      <c r="D22" s="651"/>
      <c r="E22" s="652"/>
      <c r="F22" s="652"/>
      <c r="G22" s="652"/>
      <c r="H22" s="652"/>
      <c r="I22" s="594"/>
      <c r="J22" s="649" t="s">
        <v>133</v>
      </c>
      <c r="K22" s="650"/>
      <c r="L22" s="650"/>
      <c r="M22" s="650"/>
    </row>
    <row r="23" spans="2:13" ht="15" customHeight="1" x14ac:dyDescent="0.2">
      <c r="B23" s="659"/>
      <c r="C23" s="660"/>
      <c r="D23" s="651"/>
      <c r="E23" s="652"/>
      <c r="F23" s="652"/>
      <c r="G23" s="652"/>
      <c r="H23" s="652"/>
      <c r="I23" s="594"/>
      <c r="J23" s="649" t="s">
        <v>134</v>
      </c>
      <c r="K23" s="650"/>
      <c r="L23" s="650"/>
      <c r="M23" s="650"/>
    </row>
    <row r="24" spans="2:13" ht="15" customHeight="1" x14ac:dyDescent="0.2">
      <c r="B24" s="659"/>
      <c r="C24" s="660"/>
      <c r="D24" s="651"/>
      <c r="E24" s="652"/>
      <c r="F24" s="652"/>
      <c r="G24" s="652"/>
      <c r="H24" s="652"/>
      <c r="I24" s="594"/>
      <c r="J24" s="649" t="s">
        <v>135</v>
      </c>
      <c r="K24" s="650"/>
      <c r="L24" s="650"/>
      <c r="M24" s="650"/>
    </row>
    <row r="25" spans="2:13" ht="15" customHeight="1" x14ac:dyDescent="0.2">
      <c r="B25" s="659"/>
      <c r="C25" s="660"/>
      <c r="D25" s="651"/>
      <c r="E25" s="652"/>
      <c r="F25" s="652"/>
      <c r="G25" s="652"/>
      <c r="H25" s="652"/>
      <c r="I25" s="594"/>
      <c r="J25" s="649" t="s">
        <v>136</v>
      </c>
      <c r="K25" s="650"/>
      <c r="L25" s="650"/>
      <c r="M25" s="650"/>
    </row>
    <row r="26" spans="2:13" ht="15" customHeight="1" x14ac:dyDescent="0.2">
      <c r="B26" s="636"/>
      <c r="C26" s="624"/>
      <c r="D26" s="616"/>
      <c r="E26" s="617"/>
      <c r="F26" s="617"/>
      <c r="G26" s="617"/>
      <c r="H26" s="617"/>
      <c r="I26" s="595"/>
      <c r="J26" s="653" t="s">
        <v>137</v>
      </c>
      <c r="K26" s="654"/>
      <c r="L26" s="654"/>
      <c r="M26" s="654"/>
    </row>
    <row r="27" spans="2:13" ht="12.75" customHeight="1" x14ac:dyDescent="0.2">
      <c r="B27" s="111" t="s">
        <v>72</v>
      </c>
      <c r="C27" s="8" t="s">
        <v>4</v>
      </c>
      <c r="D27" s="669" t="s">
        <v>777</v>
      </c>
      <c r="E27" s="670"/>
      <c r="F27" s="670"/>
      <c r="G27" s="670"/>
      <c r="H27" s="670"/>
      <c r="I27" s="670"/>
      <c r="J27" s="621" t="s">
        <v>430</v>
      </c>
      <c r="K27" s="622"/>
      <c r="L27" s="622"/>
      <c r="M27" s="622"/>
    </row>
    <row r="28" spans="2:13" ht="43.5" customHeight="1" x14ac:dyDescent="0.2">
      <c r="B28" s="223" t="s">
        <v>73</v>
      </c>
      <c r="C28" s="268" t="s">
        <v>4</v>
      </c>
      <c r="D28" s="625" t="s">
        <v>499</v>
      </c>
      <c r="E28" s="626"/>
      <c r="F28" s="626"/>
      <c r="G28" s="626"/>
      <c r="H28" s="626"/>
      <c r="I28" s="626"/>
      <c r="J28" s="645" t="s">
        <v>127</v>
      </c>
      <c r="K28" s="646"/>
      <c r="L28" s="646"/>
      <c r="M28" s="646"/>
    </row>
    <row r="29" spans="2:13" ht="45" customHeight="1" x14ac:dyDescent="0.2">
      <c r="B29" s="635" t="s">
        <v>74</v>
      </c>
      <c r="C29" s="623" t="s">
        <v>4</v>
      </c>
      <c r="D29" s="614" t="s">
        <v>500</v>
      </c>
      <c r="E29" s="615"/>
      <c r="F29" s="615"/>
      <c r="G29" s="615"/>
      <c r="H29" s="615"/>
      <c r="I29" s="593"/>
      <c r="J29" s="627" t="s">
        <v>130</v>
      </c>
      <c r="K29" s="628"/>
      <c r="L29" s="628"/>
      <c r="M29" s="628"/>
    </row>
    <row r="30" spans="2:13" ht="45" customHeight="1" x14ac:dyDescent="0.2">
      <c r="B30" s="636"/>
      <c r="C30" s="624"/>
      <c r="D30" s="616"/>
      <c r="E30" s="617"/>
      <c r="F30" s="617"/>
      <c r="G30" s="617"/>
      <c r="H30" s="617"/>
      <c r="I30" s="595"/>
      <c r="J30" s="629" t="s">
        <v>124</v>
      </c>
      <c r="K30" s="630"/>
      <c r="L30" s="630"/>
      <c r="M30" s="630"/>
    </row>
    <row r="31" spans="2:13" ht="30" customHeight="1" x14ac:dyDescent="0.2">
      <c r="B31" s="223" t="s">
        <v>75</v>
      </c>
      <c r="C31" s="226" t="s">
        <v>14</v>
      </c>
      <c r="D31" s="616" t="s">
        <v>501</v>
      </c>
      <c r="E31" s="617"/>
      <c r="F31" s="617"/>
      <c r="G31" s="617"/>
      <c r="H31" s="617"/>
      <c r="I31" s="617"/>
      <c r="J31" s="640" t="s">
        <v>64</v>
      </c>
      <c r="K31" s="641"/>
      <c r="L31" s="641"/>
      <c r="M31" s="641"/>
    </row>
    <row r="32" spans="2:13" ht="43.5" customHeight="1" x14ac:dyDescent="0.2">
      <c r="B32" s="214" t="s">
        <v>76</v>
      </c>
      <c r="C32" s="268" t="s">
        <v>4</v>
      </c>
      <c r="D32" s="625" t="s">
        <v>502</v>
      </c>
      <c r="E32" s="626"/>
      <c r="F32" s="626"/>
      <c r="G32" s="626"/>
      <c r="H32" s="626"/>
      <c r="I32" s="626"/>
      <c r="J32" s="645" t="s">
        <v>128</v>
      </c>
      <c r="K32" s="646"/>
      <c r="L32" s="646"/>
      <c r="M32" s="646"/>
    </row>
    <row r="33" spans="2:13" ht="32.1" customHeight="1" x14ac:dyDescent="0.2">
      <c r="B33" s="635" t="s">
        <v>77</v>
      </c>
      <c r="C33" s="623" t="s">
        <v>4</v>
      </c>
      <c r="D33" s="614" t="s">
        <v>503</v>
      </c>
      <c r="E33" s="615"/>
      <c r="F33" s="615"/>
      <c r="G33" s="615"/>
      <c r="H33" s="615"/>
      <c r="I33" s="593"/>
      <c r="J33" s="627" t="s">
        <v>129</v>
      </c>
      <c r="K33" s="628"/>
      <c r="L33" s="628"/>
      <c r="M33" s="628"/>
    </row>
    <row r="34" spans="2:13" ht="49.5" customHeight="1" x14ac:dyDescent="0.2">
      <c r="B34" s="636"/>
      <c r="C34" s="624"/>
      <c r="D34" s="616"/>
      <c r="E34" s="617"/>
      <c r="F34" s="617"/>
      <c r="G34" s="617"/>
      <c r="H34" s="617"/>
      <c r="I34" s="595"/>
      <c r="J34" s="629" t="s">
        <v>124</v>
      </c>
      <c r="K34" s="630"/>
      <c r="L34" s="630"/>
      <c r="M34" s="630"/>
    </row>
    <row r="35" spans="2:13" ht="42.75" customHeight="1" x14ac:dyDescent="0.2">
      <c r="B35" s="635" t="s">
        <v>78</v>
      </c>
      <c r="C35" s="623" t="s">
        <v>4</v>
      </c>
      <c r="D35" s="614" t="s">
        <v>778</v>
      </c>
      <c r="E35" s="615"/>
      <c r="F35" s="615"/>
      <c r="G35" s="615"/>
      <c r="H35" s="615"/>
      <c r="I35" s="593"/>
      <c r="J35" s="643"/>
      <c r="K35" s="644"/>
      <c r="L35" s="644"/>
      <c r="M35" s="644"/>
    </row>
    <row r="36" spans="2:13" ht="48" customHeight="1" x14ac:dyDescent="0.2">
      <c r="B36" s="636"/>
      <c r="C36" s="624"/>
      <c r="D36" s="616"/>
      <c r="E36" s="617"/>
      <c r="F36" s="617"/>
      <c r="G36" s="617"/>
      <c r="H36" s="617"/>
      <c r="I36" s="595"/>
      <c r="J36" s="647" t="s">
        <v>439</v>
      </c>
      <c r="K36" s="648"/>
      <c r="L36" s="648"/>
      <c r="M36" s="648"/>
    </row>
  </sheetData>
  <mergeCells count="56">
    <mergeCell ref="B14:B15"/>
    <mergeCell ref="J15:M15"/>
    <mergeCell ref="D16:I16"/>
    <mergeCell ref="D13:I13"/>
    <mergeCell ref="J14:M14"/>
    <mergeCell ref="J13:M13"/>
    <mergeCell ref="D14:I15"/>
    <mergeCell ref="J16:M16"/>
    <mergeCell ref="C14:C15"/>
    <mergeCell ref="D27:I27"/>
    <mergeCell ref="J27:M27"/>
    <mergeCell ref="D28:I28"/>
    <mergeCell ref="J28:M28"/>
    <mergeCell ref="J23:M23"/>
    <mergeCell ref="J24:M24"/>
    <mergeCell ref="J25:M25"/>
    <mergeCell ref="D9:I10"/>
    <mergeCell ref="J9:M10"/>
    <mergeCell ref="B11:B12"/>
    <mergeCell ref="D11:I12"/>
    <mergeCell ref="J11:M11"/>
    <mergeCell ref="J12:M12"/>
    <mergeCell ref="C11:C12"/>
    <mergeCell ref="C9:C10"/>
    <mergeCell ref="B17:B19"/>
    <mergeCell ref="B20:B26"/>
    <mergeCell ref="D20:I26"/>
    <mergeCell ref="C17:C19"/>
    <mergeCell ref="C20:C26"/>
    <mergeCell ref="J22:M22"/>
    <mergeCell ref="D17:I19"/>
    <mergeCell ref="J26:M26"/>
    <mergeCell ref="J19:M19"/>
    <mergeCell ref="J20:M20"/>
    <mergeCell ref="J21:M21"/>
    <mergeCell ref="J17:M17"/>
    <mergeCell ref="J18:M18"/>
    <mergeCell ref="J36:M36"/>
    <mergeCell ref="D33:I34"/>
    <mergeCell ref="D35:I36"/>
    <mergeCell ref="B35:B36"/>
    <mergeCell ref="J33:M33"/>
    <mergeCell ref="J34:M34"/>
    <mergeCell ref="C35:C36"/>
    <mergeCell ref="J31:M31"/>
    <mergeCell ref="B33:B34"/>
    <mergeCell ref="J35:M35"/>
    <mergeCell ref="J29:M29"/>
    <mergeCell ref="J30:M30"/>
    <mergeCell ref="D32:I32"/>
    <mergeCell ref="J32:M32"/>
    <mergeCell ref="B29:B30"/>
    <mergeCell ref="D29:I30"/>
    <mergeCell ref="D31:I31"/>
    <mergeCell ref="C29:C30"/>
    <mergeCell ref="C33:C34"/>
  </mergeCells>
  <hyperlinks>
    <hyperlink ref="J11:M11" r:id="rId1" display="Competence Requirements, Good Practice and Ethical Conduct" xr:uid="{064741EF-D315-4E94-B9BF-5C143B8B950F}"/>
    <hyperlink ref="J12" r:id="rId2" display="https://investor.jyskebank.com/investorrelations/governance/code-of-conduct" xr:uid="{CEF9DCF6-6A47-4B34-9F11-B32F52E2B6EE}"/>
    <hyperlink ref="J14" r:id="rId3" display="https://investor.jyskebank.com/investorrelations/governance/code-of-conduct" xr:uid="{05EA25DB-28CA-4ED0-8F53-5D9F8F0503A2}"/>
    <hyperlink ref="J16" r:id="rId4" display="https://investor.jyskebank.com/investorrelations/governance/code-of-conduct" xr:uid="{2E9D0208-F2ED-4C5F-9C9E-69105E113CC6}"/>
    <hyperlink ref="J17" r:id="rId5" display="https://www.retsinformation.dk/Forms/r0710.aspx?id=177565" xr:uid="{BDE75E5C-8C02-48CD-8C0C-51682CF6F581}"/>
    <hyperlink ref="J18" r:id="rId6" location="/" display="http://dok.jyskebank.dk/Unit/jyskebank/jyskebankinfo/Ourfoundations/ - /" xr:uid="{564BA75F-6256-4B47-AD36-59FCC7288F59}"/>
    <hyperlink ref="J19" r:id="rId7" display="https://www.jyskebank.dk/omjyskebank/aftaler" xr:uid="{5764C091-D2C8-475A-B12C-1BA6747FE307}"/>
    <hyperlink ref="J28" r:id="rId8" location="responsibility" display="responsibility" xr:uid="{4CA2854A-F1B0-4AB7-84B8-831B0333A379}"/>
    <hyperlink ref="J32" r:id="rId9" display="https://www.jyskebank.dk/kontakt/klage/dissatisfied" xr:uid="{F62F3560-80F2-41F0-8CF5-6D506019ECF3}"/>
    <hyperlink ref="J34" r:id="rId10" display="https://www.retsinformation.dk/Forms/r0710.aspx?id=177565" xr:uid="{1352BEDF-847A-45D0-AF2E-BE37F6B67AFE}"/>
    <hyperlink ref="J33" r:id="rId11" display="https://www.retsinformation.dk/Forms/R0710.aspx?id=5913" xr:uid="{17CD29A4-048F-4044-BB1A-D46E517D05F7}"/>
    <hyperlink ref="J31" r:id="rId12" display="https://investor.jyskebank.com/investorrelations/governance/code-of-conduct" xr:uid="{A5772035-F489-4F7A-8778-DD20F2F98F9B}"/>
    <hyperlink ref="J29" r:id="rId13" display="http://dok.jyskebank.dk/Unit/jyskebank/jyskebankinfo/Ourfoundations/?page=1" xr:uid="{A215B82E-AA3E-40AF-BC92-C99B6BFFF666}"/>
    <hyperlink ref="J20" r:id="rId14" display="https://www.jyskebank.dk/bolig/boliglaan/risikomaerkning" xr:uid="{87E5B594-19C5-4182-9A90-28F7B24890F0}"/>
    <hyperlink ref="J21" r:id="rId15" display="https://www.jyskebank.dk/bolig" xr:uid="{2C13F137-55DE-4C27-9B72-49C4128CE7D7}"/>
    <hyperlink ref="J22" r:id="rId16" display="http://dok.jyskebank.dk/Unit/jyskebank/jyskebankdk/Risikomrkningny/?page=1" xr:uid="{C95AE55C-C7E8-4436-AD49-ED541B7605DA}"/>
    <hyperlink ref="J23" r:id="rId17" display="https://www.jyskebank.dk/produkter/priser/Prispolitik" xr:uid="{CE81A640-AA36-4347-B329-EC53F4650837}"/>
    <hyperlink ref="J24" r:id="rId18" display="https://www.jyskebank.dk/produkter/priser" xr:uid="{7D4224D8-D0F1-41A9-9AFB-3CA0B097C86A}"/>
    <hyperlink ref="J25" r:id="rId19" display="https://www.jyskebank.dk/produkter/yngste" xr:uid="{F4CC5788-3F42-4DBC-9CEC-4247C9D77837}"/>
    <hyperlink ref="J26" r:id="rId20" display="https://www.jyskebank.dk/produkter/pension" xr:uid="{D24FE46B-8134-4935-988D-5C0A096E1610}"/>
    <hyperlink ref="J36:M36" r:id="rId21" display="Social involvement" xr:uid="{3A146B6A-C276-4B80-880C-4120E76259BB}"/>
    <hyperlink ref="J15:M15" r:id="rId22" display="Security and privacy principles" xr:uid="{F413E47B-6B0E-4BDD-8F34-1B271B654C49}"/>
    <hyperlink ref="J30" r:id="rId23" display="https://www.retsinformation.dk/Forms/r0710.aspx?id=177565" xr:uid="{9FF264B8-65E0-45F0-B6F0-BED93E649FF7}"/>
    <hyperlink ref="J12:M12" r:id="rId24" display="Privacy Policy" xr:uid="{4CCCF2CB-44BF-48BD-AC54-D391CB162C5A}"/>
    <hyperlink ref="J14:M14" r:id="rId25" display="IT Security Policy" xr:uid="{ABEAD2A6-F7F7-40E1-AADD-6D6F67A9EF28}"/>
    <hyperlink ref="J16:M16" r:id="rId26" display="Competence Requirements, Good Practice and Ethical Conduct" xr:uid="{25066D53-0839-4018-8E94-2F27C7C07BBF}"/>
    <hyperlink ref="J31:M31" r:id="rId27" display="Remuneration Policy" xr:uid="{3E7E14E8-349B-446C-967D-603151E87715}"/>
    <hyperlink ref="J27:M27" r:id="rId28" display="Annual Report" xr:uid="{A9C8E6ED-C9CB-4BCE-969E-F3470B2AB346}"/>
    <hyperlink ref="J18:M18" r:id="rId29" display="Foundation" xr:uid="{463EE2B5-0678-48C6-BFC5-59B206673387}"/>
    <hyperlink ref="J22:M22" r:id="rId30" display="Risk on investment products" xr:uid="{1154BF93-A32F-4119-96BB-B15D8DF01932}"/>
    <hyperlink ref="J29:M29" r:id="rId31" display="Jyske Bank Group’s values" xr:uid="{6A880C04-2A94-4682-9037-CAABB268BBC4}"/>
  </hyperlinks>
  <pageMargins left="0.7" right="0.7" top="0.75" bottom="0.75" header="0.3" footer="0.3"/>
  <pageSetup paperSize="9" orientation="portrait" r:id="rId32"/>
  <drawing r:id="rId3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FEA9-E89A-4A8C-8A32-987E149E000D}">
  <sheetPr>
    <tabColor theme="5" tint="-0.249977111117893"/>
  </sheetPr>
  <dimension ref="B6:O23"/>
  <sheetViews>
    <sheetView showGridLines="0" zoomScaleNormal="100" workbookViewId="0"/>
  </sheetViews>
  <sheetFormatPr defaultColWidth="9.28515625" defaultRowHeight="12.75" x14ac:dyDescent="0.2"/>
  <cols>
    <col min="1" max="1" width="9.28515625" style="15"/>
    <col min="2" max="2" width="38.28515625" style="15" customWidth="1"/>
    <col min="3" max="4" width="11.7109375" style="15" customWidth="1"/>
    <col min="5" max="5" width="11.7109375" style="15" bestFit="1" customWidth="1"/>
    <col min="6" max="6" width="10.5703125" style="15" customWidth="1"/>
    <col min="7" max="16384" width="9.28515625" style="15"/>
  </cols>
  <sheetData>
    <row r="6" spans="2:10" ht="18.75" x14ac:dyDescent="0.3">
      <c r="B6" s="188" t="s">
        <v>392</v>
      </c>
      <c r="C6" s="188"/>
      <c r="D6" s="188"/>
    </row>
    <row r="7" spans="2:10" ht="18.75" x14ac:dyDescent="0.3">
      <c r="B7" s="14"/>
      <c r="C7" s="14"/>
      <c r="D7" s="14"/>
    </row>
    <row r="8" spans="2:10" ht="15" customHeight="1" x14ac:dyDescent="0.3">
      <c r="B8" s="14"/>
      <c r="C8" s="14"/>
      <c r="D8" s="14"/>
    </row>
    <row r="9" spans="2:10" x14ac:dyDescent="0.2">
      <c r="B9" s="116"/>
      <c r="C9" s="116">
        <v>2023</v>
      </c>
      <c r="D9" s="116">
        <v>2022</v>
      </c>
      <c r="E9" s="92">
        <v>2021</v>
      </c>
      <c r="F9" s="92">
        <v>2020</v>
      </c>
      <c r="G9" s="92">
        <v>2019</v>
      </c>
      <c r="H9" s="92">
        <v>2018</v>
      </c>
      <c r="I9" s="92">
        <v>2017</v>
      </c>
      <c r="J9" s="92">
        <v>2016</v>
      </c>
    </row>
    <row r="10" spans="2:10" x14ac:dyDescent="0.2">
      <c r="B10" s="118" t="s">
        <v>120</v>
      </c>
      <c r="C10" s="118"/>
      <c r="D10" s="118"/>
      <c r="E10" s="253"/>
      <c r="F10" s="253"/>
      <c r="G10" s="253"/>
      <c r="H10" s="253"/>
      <c r="I10" s="253"/>
      <c r="J10" s="253"/>
    </row>
    <row r="11" spans="2:10" x14ac:dyDescent="0.2">
      <c r="B11" s="288" t="s">
        <v>770</v>
      </c>
      <c r="C11" s="256">
        <v>57.3</v>
      </c>
      <c r="D11" s="256">
        <v>68.2</v>
      </c>
      <c r="E11" s="256">
        <v>102.9</v>
      </c>
      <c r="F11" s="256">
        <v>73.099999999999994</v>
      </c>
      <c r="G11" s="256">
        <v>74</v>
      </c>
      <c r="H11" s="250"/>
      <c r="I11" s="250"/>
      <c r="J11" s="250"/>
    </row>
    <row r="12" spans="2:10" x14ac:dyDescent="0.2">
      <c r="B12" s="58" t="s">
        <v>55</v>
      </c>
      <c r="C12" s="510">
        <v>47.5</v>
      </c>
      <c r="D12" s="256">
        <v>44.8</v>
      </c>
      <c r="E12" s="256">
        <v>52.1</v>
      </c>
      <c r="F12" s="256">
        <v>55.1</v>
      </c>
      <c r="G12" s="256">
        <v>54</v>
      </c>
      <c r="H12" s="250"/>
      <c r="I12" s="250"/>
      <c r="J12" s="250"/>
    </row>
    <row r="13" spans="2:10" ht="25.5" x14ac:dyDescent="0.2">
      <c r="B13" s="128" t="s">
        <v>428</v>
      </c>
      <c r="C13" s="256">
        <v>7678</v>
      </c>
      <c r="D13" s="256">
        <v>7344</v>
      </c>
      <c r="E13" s="256">
        <v>8270</v>
      </c>
      <c r="F13" s="256">
        <v>6099</v>
      </c>
      <c r="G13" s="256">
        <v>5377</v>
      </c>
      <c r="H13" s="250"/>
      <c r="I13" s="250"/>
      <c r="J13" s="250"/>
    </row>
    <row r="15" spans="2:10" ht="43.5" customHeight="1" x14ac:dyDescent="0.2">
      <c r="B15" s="564" t="s">
        <v>391</v>
      </c>
      <c r="C15" s="564"/>
      <c r="D15" s="564"/>
      <c r="E15" s="564"/>
      <c r="F15" s="564"/>
      <c r="G15" s="564"/>
      <c r="H15" s="564"/>
      <c r="I15" s="564"/>
      <c r="J15" s="564"/>
    </row>
    <row r="17" spans="2:15" ht="15.75" x14ac:dyDescent="0.25">
      <c r="B17" s="677" t="s">
        <v>24</v>
      </c>
      <c r="C17" s="677"/>
      <c r="D17" s="677"/>
      <c r="E17" s="677"/>
      <c r="F17" s="677"/>
      <c r="G17" s="677"/>
      <c r="H17" s="677"/>
      <c r="I17" s="677"/>
      <c r="J17" s="677"/>
      <c r="K17" s="677"/>
      <c r="L17" s="677"/>
      <c r="M17" s="677"/>
      <c r="N17" s="677"/>
      <c r="O17" s="677"/>
    </row>
    <row r="18" spans="2:15" x14ac:dyDescent="0.2">
      <c r="B18" s="102"/>
      <c r="C18" s="554">
        <v>2023</v>
      </c>
      <c r="D18" s="554">
        <v>2022</v>
      </c>
      <c r="E18" s="554">
        <v>2021</v>
      </c>
      <c r="F18" s="554" t="s">
        <v>54</v>
      </c>
      <c r="G18" s="554"/>
      <c r="H18" s="554"/>
      <c r="I18" s="554"/>
      <c r="J18" s="554"/>
      <c r="K18" s="554"/>
      <c r="L18" s="554" t="s">
        <v>53</v>
      </c>
      <c r="M18" s="554"/>
      <c r="N18" s="554"/>
      <c r="O18" s="554"/>
    </row>
    <row r="19" spans="2:15" x14ac:dyDescent="0.2">
      <c r="B19" s="104"/>
      <c r="C19" s="555"/>
      <c r="D19" s="555"/>
      <c r="E19" s="555"/>
      <c r="F19" s="555"/>
      <c r="G19" s="555"/>
      <c r="H19" s="555"/>
      <c r="I19" s="555"/>
      <c r="J19" s="555"/>
      <c r="K19" s="555"/>
      <c r="L19" s="555"/>
      <c r="M19" s="555"/>
      <c r="N19" s="555"/>
      <c r="O19" s="555"/>
    </row>
    <row r="20" spans="2:15" ht="34.5" customHeight="1" x14ac:dyDescent="0.2">
      <c r="B20" s="286" t="s">
        <v>771</v>
      </c>
      <c r="C20" s="227">
        <f t="shared" ref="C20" si="0">C11</f>
        <v>57.3</v>
      </c>
      <c r="D20" s="227">
        <f t="shared" ref="C20:E22" si="1">D11</f>
        <v>68.2</v>
      </c>
      <c r="E20" s="227">
        <f t="shared" si="1"/>
        <v>102.9</v>
      </c>
      <c r="F20" s="625" t="s">
        <v>543</v>
      </c>
      <c r="G20" s="626"/>
      <c r="H20" s="626"/>
      <c r="I20" s="626"/>
      <c r="J20" s="626"/>
      <c r="K20" s="631"/>
      <c r="L20" s="673" t="s">
        <v>435</v>
      </c>
      <c r="M20" s="654"/>
      <c r="N20" s="654"/>
      <c r="O20" s="654"/>
    </row>
    <row r="21" spans="2:15" ht="67.5" customHeight="1" x14ac:dyDescent="0.2">
      <c r="B21" s="228" t="s">
        <v>55</v>
      </c>
      <c r="C21" s="227">
        <f t="shared" ref="C21" si="2">C12</f>
        <v>47.5</v>
      </c>
      <c r="D21" s="227">
        <f t="shared" si="1"/>
        <v>44.8</v>
      </c>
      <c r="E21" s="227">
        <f t="shared" si="1"/>
        <v>52.1</v>
      </c>
      <c r="F21" s="571" t="s">
        <v>542</v>
      </c>
      <c r="G21" s="572"/>
      <c r="H21" s="572"/>
      <c r="I21" s="572"/>
      <c r="J21" s="572"/>
      <c r="K21" s="573"/>
      <c r="L21" s="612" t="s">
        <v>430</v>
      </c>
      <c r="M21" s="613"/>
      <c r="N21" s="613"/>
      <c r="O21" s="613"/>
    </row>
    <row r="22" spans="2:15" ht="25.5" x14ac:dyDescent="0.2">
      <c r="B22" s="287" t="s">
        <v>58</v>
      </c>
      <c r="C22" s="230">
        <f t="shared" si="1"/>
        <v>7678</v>
      </c>
      <c r="D22" s="230">
        <f t="shared" si="1"/>
        <v>7344</v>
      </c>
      <c r="E22" s="230">
        <f t="shared" si="1"/>
        <v>8270</v>
      </c>
      <c r="F22" s="674" t="s">
        <v>56</v>
      </c>
      <c r="G22" s="675"/>
      <c r="H22" s="675"/>
      <c r="I22" s="675"/>
      <c r="J22" s="675"/>
      <c r="K22" s="676"/>
      <c r="L22" s="612" t="s">
        <v>430</v>
      </c>
      <c r="M22" s="613"/>
      <c r="N22" s="613"/>
      <c r="O22" s="613"/>
    </row>
    <row r="23" spans="2:15" ht="79.5" customHeight="1" x14ac:dyDescent="0.2">
      <c r="B23" s="228" t="s">
        <v>57</v>
      </c>
      <c r="C23" s="209" t="s">
        <v>4</v>
      </c>
      <c r="D23" s="209" t="s">
        <v>4</v>
      </c>
      <c r="E23" s="209" t="s">
        <v>4</v>
      </c>
      <c r="F23" s="625" t="s">
        <v>504</v>
      </c>
      <c r="G23" s="626"/>
      <c r="H23" s="626"/>
      <c r="I23" s="626"/>
      <c r="J23" s="626"/>
      <c r="K23" s="631"/>
      <c r="L23" s="612" t="s">
        <v>430</v>
      </c>
      <c r="M23" s="613"/>
      <c r="N23" s="613"/>
      <c r="O23" s="613"/>
    </row>
  </sheetData>
  <mergeCells count="15">
    <mergeCell ref="B15:J15"/>
    <mergeCell ref="B17:O17"/>
    <mergeCell ref="D18:D19"/>
    <mergeCell ref="E18:E19"/>
    <mergeCell ref="F18:K19"/>
    <mergeCell ref="L18:O19"/>
    <mergeCell ref="C18:C19"/>
    <mergeCell ref="F23:K23"/>
    <mergeCell ref="L23:O23"/>
    <mergeCell ref="F20:K20"/>
    <mergeCell ref="L20:O20"/>
    <mergeCell ref="F21:K21"/>
    <mergeCell ref="L21:O21"/>
    <mergeCell ref="F22:K22"/>
    <mergeCell ref="L22:O22"/>
  </mergeCells>
  <hyperlinks>
    <hyperlink ref="L21:O21" r:id="rId1" display="Annual Report" xr:uid="{F4985C2A-B261-46A7-A7A8-0C94D724A079}"/>
    <hyperlink ref="L20:O20" r:id="rId2" display="Risk and Capital Management Report" xr:uid="{B5F2F306-1063-4033-AFAE-6FE1793140F5}"/>
    <hyperlink ref="L22:O22" r:id="rId3" display="Annual Report" xr:uid="{F8842C84-9CE0-4EA6-BD52-F31072D63B3E}"/>
    <hyperlink ref="L23:O23" r:id="rId4" display="Annual Report" xr:uid="{5DBC507F-B75D-420B-82A0-46513BBE08AA}"/>
  </hyperlinks>
  <pageMargins left="0.7" right="0.7" top="0.75" bottom="0.75" header="0.3" footer="0.3"/>
  <pageSetup paperSize="9" orientation="portrait" r:id="rId5"/>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6A70-EAC2-49B5-8B35-3A59A585017E}">
  <sheetPr>
    <tabColor theme="5" tint="0.39997558519241921"/>
  </sheetPr>
  <dimension ref="B6:Q15"/>
  <sheetViews>
    <sheetView showGridLines="0" workbookViewId="0"/>
  </sheetViews>
  <sheetFormatPr defaultColWidth="9.28515625" defaultRowHeight="12.75" x14ac:dyDescent="0.2"/>
  <cols>
    <col min="1" max="1" width="9.28515625" style="15"/>
    <col min="2" max="2" width="33.28515625" style="15" bestFit="1" customWidth="1"/>
    <col min="3" max="4" width="11.7109375" style="15" customWidth="1"/>
    <col min="5" max="5" width="11.7109375" style="15" bestFit="1" customWidth="1"/>
    <col min="6" max="6" width="10.5703125" style="15" customWidth="1"/>
    <col min="7" max="11" width="9.28515625" style="15"/>
    <col min="12" max="12" width="9.5703125" style="15" bestFit="1" customWidth="1"/>
    <col min="13" max="14" width="9.28515625" style="15"/>
    <col min="15" max="15" width="21.5703125" style="15" customWidth="1"/>
    <col min="16" max="16384" width="9.28515625" style="15"/>
  </cols>
  <sheetData>
    <row r="6" spans="2:17" ht="18.75" x14ac:dyDescent="0.3">
      <c r="B6" s="188" t="s">
        <v>397</v>
      </c>
      <c r="C6" s="188"/>
      <c r="D6" s="188"/>
    </row>
    <row r="7" spans="2:17" ht="18.75" x14ac:dyDescent="0.3">
      <c r="B7" s="14"/>
      <c r="C7" s="14"/>
      <c r="D7" s="14"/>
    </row>
    <row r="8" spans="2:17" x14ac:dyDescent="0.2">
      <c r="B8" s="89"/>
      <c r="C8" s="89"/>
      <c r="D8" s="89"/>
      <c r="E8" s="89"/>
      <c r="F8" s="89"/>
      <c r="G8" s="89"/>
      <c r="H8" s="89"/>
      <c r="I8" s="89"/>
      <c r="J8" s="89"/>
      <c r="K8" s="78"/>
      <c r="L8" s="78"/>
      <c r="M8" s="78"/>
    </row>
    <row r="9" spans="2:17" x14ac:dyDescent="0.2">
      <c r="B9" s="91"/>
      <c r="C9" s="92">
        <v>2023</v>
      </c>
      <c r="D9" s="92">
        <v>2022</v>
      </c>
      <c r="E9" s="92">
        <v>2021</v>
      </c>
      <c r="F9" s="92">
        <v>2020</v>
      </c>
      <c r="G9" s="92">
        <v>2019</v>
      </c>
      <c r="H9" s="92">
        <v>2018</v>
      </c>
      <c r="I9" s="92">
        <v>2017</v>
      </c>
      <c r="J9" s="92">
        <v>2016</v>
      </c>
      <c r="K9" s="93"/>
      <c r="L9" s="94">
        <v>2014</v>
      </c>
      <c r="M9" s="94">
        <v>2013</v>
      </c>
    </row>
    <row r="10" spans="2:17" ht="25.5" x14ac:dyDescent="0.2">
      <c r="B10" s="95" t="s">
        <v>39</v>
      </c>
      <c r="C10" s="232">
        <v>15.7</v>
      </c>
      <c r="D10" s="232">
        <v>14.92527000228025</v>
      </c>
      <c r="E10" s="232">
        <v>14.9</v>
      </c>
      <c r="F10" s="232">
        <v>14.9</v>
      </c>
      <c r="G10" s="232">
        <v>13.8</v>
      </c>
      <c r="H10" s="232">
        <v>15</v>
      </c>
      <c r="I10" s="232">
        <v>16.100000000000001</v>
      </c>
      <c r="J10" s="232">
        <v>11.8</v>
      </c>
      <c r="K10" s="96"/>
      <c r="L10" s="97"/>
      <c r="M10" s="97"/>
      <c r="N10" s="98"/>
      <c r="Q10" s="98"/>
    </row>
    <row r="11" spans="2:17" ht="25.5" x14ac:dyDescent="0.2">
      <c r="B11" s="95" t="s">
        <v>47</v>
      </c>
      <c r="C11" s="232">
        <v>55.555555555555557</v>
      </c>
      <c r="D11" s="232">
        <v>55.555555555555557</v>
      </c>
      <c r="E11" s="232">
        <v>55.555555555555557</v>
      </c>
      <c r="F11" s="233">
        <v>45.45454545454546</v>
      </c>
      <c r="G11" s="232">
        <v>36.363636363636367</v>
      </c>
      <c r="H11" s="232"/>
      <c r="I11" s="232"/>
      <c r="J11" s="232"/>
      <c r="K11" s="93"/>
      <c r="L11" s="98"/>
      <c r="M11" s="97"/>
      <c r="N11" s="97"/>
      <c r="P11" s="97"/>
    </row>
    <row r="12" spans="2:17" ht="25.5" x14ac:dyDescent="0.2">
      <c r="B12" s="95" t="s">
        <v>49</v>
      </c>
      <c r="C12" s="232">
        <v>75</v>
      </c>
      <c r="D12" s="232">
        <v>75</v>
      </c>
      <c r="E12" s="232">
        <v>75</v>
      </c>
      <c r="F12" s="233">
        <v>60</v>
      </c>
      <c r="G12" s="232">
        <v>28.571428571428569</v>
      </c>
      <c r="H12" s="232"/>
      <c r="I12" s="232"/>
      <c r="J12" s="232"/>
      <c r="K12" s="93"/>
      <c r="L12" s="99"/>
      <c r="M12" s="97"/>
      <c r="N12" s="98"/>
      <c r="P12" s="97"/>
    </row>
    <row r="13" spans="2:17" ht="25.5" x14ac:dyDescent="0.2">
      <c r="B13" s="95" t="s">
        <v>50</v>
      </c>
      <c r="C13" s="232">
        <v>33.333333333333329</v>
      </c>
      <c r="D13" s="232">
        <v>33.3333333333333</v>
      </c>
      <c r="E13" s="232">
        <v>33.3333333333333</v>
      </c>
      <c r="F13" s="232">
        <v>33.3333333333333</v>
      </c>
      <c r="G13" s="232">
        <v>33.3333333333333</v>
      </c>
      <c r="H13" s="232"/>
      <c r="I13" s="232"/>
      <c r="J13" s="232"/>
      <c r="K13" s="93"/>
      <c r="L13" s="97"/>
      <c r="M13" s="97"/>
      <c r="N13" s="98"/>
      <c r="O13" s="100"/>
      <c r="P13" s="97"/>
    </row>
    <row r="14" spans="2:17" ht="25.5" x14ac:dyDescent="0.2">
      <c r="B14" s="95" t="s">
        <v>51</v>
      </c>
      <c r="C14" s="232">
        <v>75</v>
      </c>
      <c r="D14" s="232">
        <v>75</v>
      </c>
      <c r="E14" s="232">
        <v>75</v>
      </c>
      <c r="F14" s="233">
        <v>25</v>
      </c>
      <c r="G14" s="232">
        <v>25</v>
      </c>
      <c r="H14" s="232"/>
      <c r="I14" s="232"/>
      <c r="J14" s="232"/>
      <c r="K14" s="93"/>
      <c r="L14" s="97"/>
      <c r="M14" s="97"/>
      <c r="N14" s="98"/>
      <c r="O14" s="101"/>
      <c r="P14" s="97"/>
    </row>
    <row r="15" spans="2:17" x14ac:dyDescent="0.2">
      <c r="P15" s="98"/>
    </row>
  </sheetData>
  <phoneticPr fontId="13"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5BE3-8F34-4668-9ADE-7BE9DAB61BE0}">
  <sheetPr>
    <tabColor theme="5" tint="0.39997558519241921"/>
  </sheetPr>
  <dimension ref="B6:Q46"/>
  <sheetViews>
    <sheetView showGridLines="0" workbookViewId="0"/>
  </sheetViews>
  <sheetFormatPr defaultColWidth="9.28515625" defaultRowHeight="12.75" x14ac:dyDescent="0.2"/>
  <cols>
    <col min="1" max="1" width="9.28515625" style="15"/>
    <col min="2" max="2" width="33.28515625" style="15" bestFit="1" customWidth="1"/>
    <col min="3" max="4" width="11.7109375" style="15" customWidth="1"/>
    <col min="5" max="5" width="11.7109375" style="15" bestFit="1" customWidth="1"/>
    <col min="6" max="6" width="10.5703125" style="15" customWidth="1"/>
    <col min="7" max="11" width="9.28515625" style="15"/>
    <col min="12" max="12" width="9.5703125" style="15" bestFit="1" customWidth="1"/>
    <col min="13" max="14" width="9.28515625" style="15"/>
    <col min="15" max="15" width="21.5703125" style="15" customWidth="1"/>
    <col min="16" max="16384" width="9.28515625" style="15"/>
  </cols>
  <sheetData>
    <row r="6" spans="2:17" ht="18.75" x14ac:dyDescent="0.3">
      <c r="B6" s="188" t="s">
        <v>398</v>
      </c>
      <c r="C6" s="188"/>
      <c r="D6" s="188"/>
    </row>
    <row r="7" spans="2:17" ht="18.75" x14ac:dyDescent="0.3">
      <c r="B7" s="14"/>
      <c r="C7" s="14"/>
      <c r="D7" s="14"/>
    </row>
    <row r="8" spans="2:17" x14ac:dyDescent="0.2">
      <c r="B8" s="89"/>
      <c r="C8" s="89"/>
      <c r="D8" s="89"/>
      <c r="E8" s="89"/>
      <c r="F8" s="89"/>
      <c r="G8" s="89"/>
      <c r="H8" s="89"/>
      <c r="I8" s="89"/>
      <c r="J8" s="89"/>
      <c r="K8" s="89"/>
      <c r="L8" s="89"/>
      <c r="M8" s="89"/>
      <c r="N8" s="89"/>
      <c r="O8" s="89"/>
    </row>
    <row r="9" spans="2:17" x14ac:dyDescent="0.2">
      <c r="B9" s="102"/>
      <c r="C9" s="554">
        <v>2023</v>
      </c>
      <c r="D9" s="554">
        <v>2022</v>
      </c>
      <c r="E9" s="554">
        <v>2021</v>
      </c>
      <c r="F9" s="554" t="s">
        <v>54</v>
      </c>
      <c r="G9" s="554"/>
      <c r="H9" s="554"/>
      <c r="I9" s="554"/>
      <c r="J9" s="554"/>
      <c r="K9" s="554"/>
      <c r="L9" s="554" t="s">
        <v>62</v>
      </c>
      <c r="M9" s="554"/>
      <c r="N9" s="554"/>
      <c r="O9" s="554"/>
      <c r="P9" s="103"/>
      <c r="Q9" s="103"/>
    </row>
    <row r="10" spans="2:17" x14ac:dyDescent="0.2">
      <c r="B10" s="104"/>
      <c r="C10" s="555"/>
      <c r="D10" s="555"/>
      <c r="E10" s="555"/>
      <c r="F10" s="555"/>
      <c r="G10" s="555"/>
      <c r="H10" s="555"/>
      <c r="I10" s="555"/>
      <c r="J10" s="555"/>
      <c r="K10" s="555"/>
      <c r="L10" s="555"/>
      <c r="M10" s="555"/>
      <c r="N10" s="555"/>
      <c r="O10" s="555"/>
      <c r="P10" s="103"/>
      <c r="Q10" s="103"/>
    </row>
    <row r="11" spans="2:17" x14ac:dyDescent="0.2">
      <c r="B11" s="686" t="s">
        <v>13</v>
      </c>
      <c r="C11" s="686"/>
      <c r="D11" s="686"/>
      <c r="E11" s="686"/>
      <c r="F11" s="686"/>
      <c r="G11" s="686"/>
      <c r="H11" s="686"/>
      <c r="I11" s="686"/>
      <c r="J11" s="686"/>
      <c r="K11" s="686"/>
      <c r="L11" s="686"/>
      <c r="M11" s="686"/>
      <c r="N11" s="686"/>
      <c r="O11" s="686"/>
      <c r="P11" s="98"/>
    </row>
    <row r="12" spans="2:17" ht="41.25" customHeight="1" x14ac:dyDescent="0.2">
      <c r="B12" s="222" t="s">
        <v>25</v>
      </c>
      <c r="C12" s="226" t="s">
        <v>413</v>
      </c>
      <c r="D12" s="226" t="s">
        <v>413</v>
      </c>
      <c r="E12" s="226" t="s">
        <v>14</v>
      </c>
      <c r="F12" s="571" t="s">
        <v>775</v>
      </c>
      <c r="G12" s="572"/>
      <c r="H12" s="572"/>
      <c r="I12" s="572"/>
      <c r="J12" s="572"/>
      <c r="K12" s="573"/>
      <c r="L12" s="692" t="s">
        <v>421</v>
      </c>
      <c r="M12" s="693"/>
      <c r="N12" s="693"/>
      <c r="O12" s="693"/>
      <c r="P12" s="98"/>
    </row>
    <row r="13" spans="2:17" ht="66.75" customHeight="1" x14ac:dyDescent="0.2">
      <c r="B13" s="224" t="s">
        <v>26</v>
      </c>
      <c r="C13" s="234" t="s">
        <v>14</v>
      </c>
      <c r="D13" s="234" t="s">
        <v>14</v>
      </c>
      <c r="E13" s="234" t="s">
        <v>14</v>
      </c>
      <c r="F13" s="625" t="s">
        <v>229</v>
      </c>
      <c r="G13" s="626"/>
      <c r="H13" s="626"/>
      <c r="I13" s="626"/>
      <c r="J13" s="626"/>
      <c r="K13" s="626"/>
      <c r="L13" s="694"/>
      <c r="M13" s="695"/>
      <c r="N13" s="695"/>
      <c r="O13" s="695"/>
      <c r="P13" s="98"/>
    </row>
    <row r="14" spans="2:17" x14ac:dyDescent="0.2">
      <c r="B14" s="686" t="s">
        <v>15</v>
      </c>
      <c r="C14" s="686"/>
      <c r="D14" s="686"/>
      <c r="E14" s="686"/>
      <c r="F14" s="686"/>
      <c r="G14" s="686"/>
      <c r="H14" s="686"/>
      <c r="I14" s="686"/>
      <c r="J14" s="686"/>
      <c r="K14" s="686"/>
      <c r="L14" s="686"/>
      <c r="M14" s="686"/>
      <c r="N14" s="686"/>
      <c r="O14" s="686"/>
      <c r="P14" s="98"/>
    </row>
    <row r="15" spans="2:17" ht="15" customHeight="1" x14ac:dyDescent="0.2">
      <c r="B15" s="222" t="s">
        <v>27</v>
      </c>
      <c r="C15" s="338" t="s">
        <v>4</v>
      </c>
      <c r="D15" s="268" t="s">
        <v>4</v>
      </c>
      <c r="E15" s="215" t="s">
        <v>4</v>
      </c>
      <c r="F15" s="609" t="s">
        <v>505</v>
      </c>
      <c r="G15" s="610"/>
      <c r="H15" s="610"/>
      <c r="I15" s="610"/>
      <c r="J15" s="610"/>
      <c r="K15" s="610"/>
      <c r="L15" s="589" t="s">
        <v>52</v>
      </c>
      <c r="M15" s="590"/>
      <c r="N15" s="590"/>
      <c r="O15" s="590"/>
      <c r="P15" s="98"/>
    </row>
    <row r="16" spans="2:17" ht="28.5" customHeight="1" x14ac:dyDescent="0.2">
      <c r="B16" s="241" t="s">
        <v>28</v>
      </c>
      <c r="C16" s="209" t="s">
        <v>4</v>
      </c>
      <c r="D16" s="209" t="s">
        <v>4</v>
      </c>
      <c r="E16" s="209" t="s">
        <v>4</v>
      </c>
      <c r="F16" s="609" t="s">
        <v>437</v>
      </c>
      <c r="G16" s="610"/>
      <c r="H16" s="610"/>
      <c r="I16" s="610"/>
      <c r="J16" s="610"/>
      <c r="K16" s="611"/>
      <c r="L16" s="589" t="s">
        <v>436</v>
      </c>
      <c r="M16" s="590"/>
      <c r="N16" s="590"/>
      <c r="O16" s="590"/>
      <c r="P16" s="98"/>
    </row>
    <row r="17" spans="2:16" ht="66.75" customHeight="1" x14ac:dyDescent="0.2">
      <c r="B17" s="235" t="s">
        <v>29</v>
      </c>
      <c r="C17" s="623" t="s">
        <v>4</v>
      </c>
      <c r="D17" s="623" t="s">
        <v>4</v>
      </c>
      <c r="E17" s="623" t="s">
        <v>4</v>
      </c>
      <c r="F17" s="691" t="s">
        <v>506</v>
      </c>
      <c r="G17" s="599"/>
      <c r="H17" s="599"/>
      <c r="I17" s="599"/>
      <c r="J17" s="599"/>
      <c r="K17" s="600"/>
      <c r="L17" s="687" t="s">
        <v>87</v>
      </c>
      <c r="M17" s="688"/>
      <c r="N17" s="688"/>
      <c r="O17" s="688"/>
      <c r="P17" s="98"/>
    </row>
    <row r="18" spans="2:16" ht="31.5" customHeight="1" x14ac:dyDescent="0.2">
      <c r="B18" s="214"/>
      <c r="C18" s="624"/>
      <c r="D18" s="624"/>
      <c r="E18" s="624"/>
      <c r="F18" s="306"/>
      <c r="G18" s="307"/>
      <c r="H18" s="307"/>
      <c r="I18" s="307"/>
      <c r="J18" s="307"/>
      <c r="K18" s="308"/>
      <c r="L18" s="680" t="s">
        <v>60</v>
      </c>
      <c r="M18" s="681"/>
      <c r="N18" s="681"/>
      <c r="O18" s="681"/>
      <c r="P18" s="98"/>
    </row>
    <row r="19" spans="2:16" x14ac:dyDescent="0.2">
      <c r="B19" s="686" t="s">
        <v>16</v>
      </c>
      <c r="C19" s="686"/>
      <c r="D19" s="686"/>
      <c r="E19" s="686"/>
      <c r="F19" s="686"/>
      <c r="G19" s="686"/>
      <c r="H19" s="686"/>
      <c r="I19" s="686"/>
      <c r="J19" s="686"/>
      <c r="K19" s="686"/>
      <c r="L19" s="686"/>
      <c r="M19" s="686"/>
      <c r="N19" s="686"/>
      <c r="O19" s="686"/>
      <c r="P19" s="98"/>
    </row>
    <row r="20" spans="2:16" ht="27.75" customHeight="1" x14ac:dyDescent="0.2">
      <c r="B20" s="241" t="s">
        <v>33</v>
      </c>
      <c r="C20" s="209" t="s">
        <v>4</v>
      </c>
      <c r="D20" s="209" t="s">
        <v>4</v>
      </c>
      <c r="E20" s="209" t="s">
        <v>4</v>
      </c>
      <c r="F20" s="609" t="s">
        <v>507</v>
      </c>
      <c r="G20" s="610"/>
      <c r="H20" s="610"/>
      <c r="I20" s="610"/>
      <c r="J20" s="610"/>
      <c r="K20" s="610"/>
      <c r="L20" s="684" t="s">
        <v>429</v>
      </c>
      <c r="M20" s="685"/>
      <c r="N20" s="685"/>
      <c r="O20" s="685"/>
      <c r="P20" s="98"/>
    </row>
    <row r="21" spans="2:16" ht="27.75" customHeight="1" x14ac:dyDescent="0.2">
      <c r="B21" s="241" t="s">
        <v>34</v>
      </c>
      <c r="C21" s="209" t="s">
        <v>4</v>
      </c>
      <c r="D21" s="209" t="s">
        <v>4</v>
      </c>
      <c r="E21" s="209" t="s">
        <v>4</v>
      </c>
      <c r="F21" s="609" t="s">
        <v>508</v>
      </c>
      <c r="G21" s="610"/>
      <c r="H21" s="610"/>
      <c r="I21" s="610"/>
      <c r="J21" s="610"/>
      <c r="K21" s="610"/>
      <c r="L21" s="684" t="s">
        <v>429</v>
      </c>
      <c r="M21" s="685"/>
      <c r="N21" s="685"/>
      <c r="O21" s="685"/>
      <c r="P21" s="98"/>
    </row>
    <row r="22" spans="2:16" ht="53.25" customHeight="1" x14ac:dyDescent="0.2">
      <c r="B22" s="213" t="s">
        <v>35</v>
      </c>
      <c r="C22" s="337" t="s">
        <v>4</v>
      </c>
      <c r="D22" s="267" t="s">
        <v>4</v>
      </c>
      <c r="E22" s="216" t="s">
        <v>4</v>
      </c>
      <c r="F22" s="691" t="s">
        <v>509</v>
      </c>
      <c r="G22" s="599"/>
      <c r="H22" s="599"/>
      <c r="I22" s="599"/>
      <c r="J22" s="599"/>
      <c r="K22" s="599"/>
      <c r="L22" s="687" t="s">
        <v>65</v>
      </c>
      <c r="M22" s="688"/>
      <c r="N22" s="688"/>
      <c r="O22" s="688"/>
      <c r="P22" s="98"/>
    </row>
    <row r="23" spans="2:16" ht="15.75" customHeight="1" x14ac:dyDescent="0.2">
      <c r="B23" s="214"/>
      <c r="C23" s="226"/>
      <c r="D23" s="226"/>
      <c r="E23" s="226"/>
      <c r="F23" s="307"/>
      <c r="G23" s="307"/>
      <c r="H23" s="307"/>
      <c r="I23" s="307"/>
      <c r="J23" s="307"/>
      <c r="K23" s="307"/>
      <c r="L23" s="680" t="s">
        <v>430</v>
      </c>
      <c r="M23" s="681"/>
      <c r="N23" s="681"/>
      <c r="O23" s="681"/>
      <c r="P23" s="98"/>
    </row>
    <row r="24" spans="2:16" ht="14.25" customHeight="1" x14ac:dyDescent="0.2">
      <c r="B24" s="214" t="s">
        <v>36</v>
      </c>
      <c r="C24" s="338" t="s">
        <v>4</v>
      </c>
      <c r="D24" s="268" t="s">
        <v>4</v>
      </c>
      <c r="E24" s="215" t="s">
        <v>4</v>
      </c>
      <c r="F24" s="689" t="s">
        <v>510</v>
      </c>
      <c r="G24" s="690"/>
      <c r="H24" s="690"/>
      <c r="I24" s="690"/>
      <c r="J24" s="690"/>
      <c r="K24" s="690"/>
      <c r="L24" s="684" t="s">
        <v>429</v>
      </c>
      <c r="M24" s="685"/>
      <c r="N24" s="685"/>
      <c r="O24" s="685"/>
      <c r="P24" s="98"/>
    </row>
    <row r="25" spans="2:16" ht="14.25" customHeight="1" x14ac:dyDescent="0.2">
      <c r="B25" s="241" t="s">
        <v>37</v>
      </c>
      <c r="C25" s="209" t="s">
        <v>4</v>
      </c>
      <c r="D25" s="209" t="s">
        <v>4</v>
      </c>
      <c r="E25" s="209" t="s">
        <v>4</v>
      </c>
      <c r="F25" s="682" t="s">
        <v>511</v>
      </c>
      <c r="G25" s="683"/>
      <c r="H25" s="683"/>
      <c r="I25" s="683"/>
      <c r="J25" s="683"/>
      <c r="K25" s="683"/>
      <c r="L25" s="684" t="s">
        <v>64</v>
      </c>
      <c r="M25" s="685"/>
      <c r="N25" s="685"/>
      <c r="O25" s="685"/>
      <c r="P25" s="98"/>
    </row>
    <row r="26" spans="2:16" ht="42.75" customHeight="1" x14ac:dyDescent="0.2">
      <c r="B26" s="214" t="s">
        <v>38</v>
      </c>
      <c r="C26" s="226" t="s">
        <v>14</v>
      </c>
      <c r="D26" s="226" t="s">
        <v>14</v>
      </c>
      <c r="E26" s="226" t="s">
        <v>14</v>
      </c>
      <c r="F26" s="609" t="s">
        <v>512</v>
      </c>
      <c r="G26" s="610"/>
      <c r="H26" s="610"/>
      <c r="I26" s="610"/>
      <c r="J26" s="610"/>
      <c r="K26" s="610"/>
      <c r="L26" s="684" t="s">
        <v>64</v>
      </c>
      <c r="M26" s="685"/>
      <c r="N26" s="685"/>
      <c r="O26" s="685"/>
      <c r="P26" s="98"/>
    </row>
    <row r="27" spans="2:16" x14ac:dyDescent="0.2">
      <c r="B27" s="686" t="s">
        <v>23</v>
      </c>
      <c r="C27" s="686"/>
      <c r="D27" s="686"/>
      <c r="E27" s="686"/>
      <c r="F27" s="686"/>
      <c r="G27" s="686"/>
      <c r="H27" s="686"/>
      <c r="I27" s="686"/>
      <c r="J27" s="686"/>
      <c r="K27" s="686"/>
      <c r="L27" s="686"/>
      <c r="M27" s="686"/>
      <c r="N27" s="686"/>
      <c r="O27" s="686"/>
      <c r="P27" s="98"/>
    </row>
    <row r="28" spans="2:16" ht="25.5" x14ac:dyDescent="0.2">
      <c r="B28" s="139" t="s">
        <v>47</v>
      </c>
      <c r="C28" s="236">
        <f>'Governance Key Figures'!C11</f>
        <v>55.555555555555557</v>
      </c>
      <c r="D28" s="236">
        <f>'Governance Key Figures'!D11</f>
        <v>55.555555555555557</v>
      </c>
      <c r="E28" s="236">
        <f>'Governance Key Figures'!E11</f>
        <v>55.555555555555557</v>
      </c>
      <c r="F28" s="682" t="s">
        <v>513</v>
      </c>
      <c r="G28" s="683"/>
      <c r="H28" s="683"/>
      <c r="I28" s="683"/>
      <c r="J28" s="683"/>
      <c r="K28" s="683"/>
      <c r="L28" s="684" t="s">
        <v>63</v>
      </c>
      <c r="M28" s="685"/>
      <c r="N28" s="685"/>
      <c r="O28" s="685"/>
      <c r="P28" s="98"/>
    </row>
    <row r="29" spans="2:16" ht="25.5" x14ac:dyDescent="0.2">
      <c r="B29" s="114" t="s">
        <v>49</v>
      </c>
      <c r="C29" s="237">
        <f>'Governance Key Figures'!C12</f>
        <v>75</v>
      </c>
      <c r="D29" s="237">
        <f>'Governance Key Figures'!D12</f>
        <v>75</v>
      </c>
      <c r="E29" s="237">
        <f>'Governance Key Figures'!E12</f>
        <v>75</v>
      </c>
      <c r="F29" s="682" t="s">
        <v>513</v>
      </c>
      <c r="G29" s="683"/>
      <c r="H29" s="683"/>
      <c r="I29" s="683"/>
      <c r="J29" s="683"/>
      <c r="K29" s="683"/>
      <c r="L29" s="684" t="s">
        <v>63</v>
      </c>
      <c r="M29" s="685"/>
      <c r="N29" s="685"/>
      <c r="O29" s="685"/>
      <c r="P29" s="98"/>
    </row>
    <row r="30" spans="2:16" ht="25.5" x14ac:dyDescent="0.2">
      <c r="B30" s="114" t="s">
        <v>50</v>
      </c>
      <c r="C30" s="237">
        <f>'Governance Key Figures'!C13</f>
        <v>33.333333333333329</v>
      </c>
      <c r="D30" s="237">
        <f>'Governance Key Figures'!D13</f>
        <v>33.3333333333333</v>
      </c>
      <c r="E30" s="237">
        <f>'Governance Key Figures'!E13</f>
        <v>33.3333333333333</v>
      </c>
      <c r="F30" s="682" t="s">
        <v>513</v>
      </c>
      <c r="G30" s="683"/>
      <c r="H30" s="683"/>
      <c r="I30" s="683"/>
      <c r="J30" s="683"/>
      <c r="K30" s="683"/>
      <c r="L30" s="684" t="s">
        <v>63</v>
      </c>
      <c r="M30" s="685"/>
      <c r="N30" s="685"/>
      <c r="O30" s="685"/>
      <c r="P30" s="98"/>
    </row>
    <row r="31" spans="2:16" ht="25.5" x14ac:dyDescent="0.2">
      <c r="B31" s="114" t="s">
        <v>51</v>
      </c>
      <c r="C31" s="237">
        <f>'Governance Key Figures'!C14</f>
        <v>75</v>
      </c>
      <c r="D31" s="237">
        <f>'Governance Key Figures'!D14</f>
        <v>75</v>
      </c>
      <c r="E31" s="237">
        <f>'Governance Key Figures'!E14</f>
        <v>75</v>
      </c>
      <c r="F31" s="682" t="s">
        <v>513</v>
      </c>
      <c r="G31" s="683"/>
      <c r="H31" s="683"/>
      <c r="I31" s="683"/>
      <c r="J31" s="683"/>
      <c r="K31" s="683"/>
      <c r="L31" s="684" t="s">
        <v>63</v>
      </c>
      <c r="M31" s="685"/>
      <c r="N31" s="685"/>
      <c r="O31" s="685"/>
      <c r="P31" s="98"/>
    </row>
    <row r="32" spans="2:16" ht="16.5" customHeight="1" x14ac:dyDescent="0.2">
      <c r="B32" s="238" t="s">
        <v>48</v>
      </c>
      <c r="C32" s="209" t="s">
        <v>4</v>
      </c>
      <c r="D32" s="209" t="s">
        <v>4</v>
      </c>
      <c r="E32" s="209" t="s">
        <v>4</v>
      </c>
      <c r="F32" s="682" t="s">
        <v>513</v>
      </c>
      <c r="G32" s="683"/>
      <c r="H32" s="683"/>
      <c r="I32" s="683"/>
      <c r="J32" s="683"/>
      <c r="K32" s="683"/>
      <c r="L32" s="684" t="s">
        <v>63</v>
      </c>
      <c r="M32" s="685"/>
      <c r="N32" s="685"/>
      <c r="O32" s="685"/>
      <c r="P32" s="98"/>
    </row>
    <row r="33" spans="2:16" ht="81.75" customHeight="1" x14ac:dyDescent="0.2">
      <c r="B33" s="241" t="s">
        <v>42</v>
      </c>
      <c r="C33" s="209" t="s">
        <v>4</v>
      </c>
      <c r="D33" s="209" t="s">
        <v>4</v>
      </c>
      <c r="E33" s="209" t="s">
        <v>4</v>
      </c>
      <c r="F33" s="609" t="s">
        <v>514</v>
      </c>
      <c r="G33" s="610"/>
      <c r="H33" s="610"/>
      <c r="I33" s="610"/>
      <c r="J33" s="610"/>
      <c r="K33" s="610"/>
      <c r="L33" s="684" t="s">
        <v>438</v>
      </c>
      <c r="M33" s="685"/>
      <c r="N33" s="685"/>
      <c r="O33" s="685"/>
      <c r="P33" s="98"/>
    </row>
    <row r="34" spans="2:16" ht="15.75" customHeight="1" x14ac:dyDescent="0.2">
      <c r="B34" s="241" t="s">
        <v>43</v>
      </c>
      <c r="C34" s="209" t="s">
        <v>4</v>
      </c>
      <c r="D34" s="209" t="s">
        <v>4</v>
      </c>
      <c r="E34" s="209" t="s">
        <v>4</v>
      </c>
      <c r="F34" s="682" t="s">
        <v>513</v>
      </c>
      <c r="G34" s="683"/>
      <c r="H34" s="683"/>
      <c r="I34" s="683"/>
      <c r="J34" s="683"/>
      <c r="K34" s="683"/>
      <c r="L34" s="684" t="s">
        <v>63</v>
      </c>
      <c r="M34" s="685"/>
      <c r="N34" s="685"/>
      <c r="O34" s="685"/>
      <c r="P34" s="98"/>
    </row>
    <row r="35" spans="2:16" ht="30" customHeight="1" x14ac:dyDescent="0.2">
      <c r="B35" s="239" t="s">
        <v>44</v>
      </c>
      <c r="C35" s="339" t="s">
        <v>4</v>
      </c>
      <c r="D35" s="269" t="s">
        <v>4</v>
      </c>
      <c r="E35" s="225" t="s">
        <v>4</v>
      </c>
      <c r="F35" s="614" t="s">
        <v>515</v>
      </c>
      <c r="G35" s="615"/>
      <c r="H35" s="615"/>
      <c r="I35" s="615"/>
      <c r="J35" s="615"/>
      <c r="K35" s="615"/>
      <c r="L35" s="687" t="s">
        <v>63</v>
      </c>
      <c r="M35" s="688"/>
      <c r="N35" s="688"/>
      <c r="O35" s="688"/>
      <c r="P35" s="98"/>
    </row>
    <row r="36" spans="2:16" ht="15.75" customHeight="1" x14ac:dyDescent="0.2">
      <c r="B36" s="239"/>
      <c r="C36" s="240"/>
      <c r="D36" s="240"/>
      <c r="E36" s="240"/>
      <c r="F36" s="312"/>
      <c r="G36" s="313"/>
      <c r="H36" s="313"/>
      <c r="I36" s="313"/>
      <c r="J36" s="313"/>
      <c r="K36" s="309"/>
      <c r="L36" s="678" t="s">
        <v>5</v>
      </c>
      <c r="M36" s="679"/>
      <c r="N36" s="679"/>
      <c r="O36" s="679"/>
      <c r="P36" s="98"/>
    </row>
    <row r="37" spans="2:16" ht="63.75" x14ac:dyDescent="0.2">
      <c r="B37" s="224" t="s">
        <v>45</v>
      </c>
      <c r="C37" s="209" t="s">
        <v>4</v>
      </c>
      <c r="D37" s="209" t="s">
        <v>4</v>
      </c>
      <c r="E37" s="209" t="s">
        <v>4</v>
      </c>
      <c r="F37" s="674" t="s">
        <v>513</v>
      </c>
      <c r="G37" s="675"/>
      <c r="H37" s="675"/>
      <c r="I37" s="675"/>
      <c r="J37" s="675"/>
      <c r="K37" s="675"/>
      <c r="L37" s="684" t="s">
        <v>63</v>
      </c>
      <c r="M37" s="685"/>
      <c r="N37" s="685"/>
      <c r="O37" s="685"/>
      <c r="P37" s="98"/>
    </row>
    <row r="38" spans="2:16" ht="25.5" x14ac:dyDescent="0.2">
      <c r="B38" s="220" t="s">
        <v>46</v>
      </c>
      <c r="C38" s="337" t="s">
        <v>4</v>
      </c>
      <c r="D38" s="267" t="s">
        <v>4</v>
      </c>
      <c r="E38" s="216" t="s">
        <v>4</v>
      </c>
      <c r="F38" s="674" t="s">
        <v>516</v>
      </c>
      <c r="G38" s="675"/>
      <c r="H38" s="675"/>
      <c r="I38" s="675"/>
      <c r="J38" s="675"/>
      <c r="K38" s="675"/>
      <c r="L38" s="684" t="s">
        <v>438</v>
      </c>
      <c r="M38" s="685"/>
      <c r="N38" s="685"/>
      <c r="O38" s="685"/>
      <c r="P38" s="98"/>
    </row>
    <row r="39" spans="2:16" x14ac:dyDescent="0.2">
      <c r="B39" s="686" t="s">
        <v>21</v>
      </c>
      <c r="C39" s="686"/>
      <c r="D39" s="686"/>
      <c r="E39" s="686"/>
      <c r="F39" s="686"/>
      <c r="G39" s="686"/>
      <c r="H39" s="686"/>
      <c r="I39" s="686"/>
      <c r="J39" s="686"/>
      <c r="K39" s="686"/>
      <c r="L39" s="686"/>
      <c r="M39" s="686"/>
      <c r="N39" s="686"/>
      <c r="O39" s="686"/>
      <c r="P39" s="98"/>
    </row>
    <row r="40" spans="2:16" x14ac:dyDescent="0.2">
      <c r="B40" s="105" t="s">
        <v>40</v>
      </c>
      <c r="C40" s="8" t="s">
        <v>4</v>
      </c>
      <c r="D40" s="8" t="s">
        <v>4</v>
      </c>
      <c r="E40" s="8" t="s">
        <v>4</v>
      </c>
      <c r="F40" s="682" t="s">
        <v>513</v>
      </c>
      <c r="G40" s="683"/>
      <c r="H40" s="683"/>
      <c r="I40" s="683"/>
      <c r="J40" s="683"/>
      <c r="K40" s="683"/>
      <c r="L40" s="684" t="s">
        <v>63</v>
      </c>
      <c r="M40" s="685"/>
      <c r="N40" s="685"/>
      <c r="O40" s="685"/>
      <c r="P40" s="98"/>
    </row>
    <row r="41" spans="2:16" ht="16.5" customHeight="1" x14ac:dyDescent="0.2">
      <c r="B41" s="107" t="s">
        <v>41</v>
      </c>
      <c r="C41" s="7" t="s">
        <v>4</v>
      </c>
      <c r="D41" s="7" t="s">
        <v>4</v>
      </c>
      <c r="E41" s="7" t="s">
        <v>4</v>
      </c>
      <c r="F41" s="682" t="s">
        <v>513</v>
      </c>
      <c r="G41" s="683"/>
      <c r="H41" s="683"/>
      <c r="I41" s="683"/>
      <c r="J41" s="683"/>
      <c r="K41" s="683"/>
      <c r="L41" s="684" t="s">
        <v>63</v>
      </c>
      <c r="M41" s="685"/>
      <c r="N41" s="685"/>
      <c r="O41" s="685"/>
      <c r="P41" s="98"/>
    </row>
    <row r="42" spans="2:16" x14ac:dyDescent="0.2">
      <c r="B42" s="686" t="s">
        <v>22</v>
      </c>
      <c r="C42" s="686"/>
      <c r="D42" s="686"/>
      <c r="E42" s="686"/>
      <c r="F42" s="686"/>
      <c r="G42" s="686"/>
      <c r="H42" s="686"/>
      <c r="I42" s="686"/>
      <c r="J42" s="686"/>
      <c r="K42" s="686"/>
      <c r="L42" s="686"/>
      <c r="M42" s="686"/>
      <c r="N42" s="686"/>
      <c r="O42" s="686"/>
      <c r="P42" s="98"/>
    </row>
    <row r="43" spans="2:16" ht="25.5" x14ac:dyDescent="0.2">
      <c r="B43" s="222" t="s">
        <v>30</v>
      </c>
      <c r="C43" s="338" t="s">
        <v>4</v>
      </c>
      <c r="D43" s="268" t="s">
        <v>4</v>
      </c>
      <c r="E43" s="215" t="s">
        <v>4</v>
      </c>
      <c r="F43" s="625" t="s">
        <v>517</v>
      </c>
      <c r="G43" s="626"/>
      <c r="H43" s="626"/>
      <c r="I43" s="626"/>
      <c r="J43" s="626"/>
      <c r="K43" s="626"/>
      <c r="L43" s="680" t="s">
        <v>430</v>
      </c>
      <c r="M43" s="681"/>
      <c r="N43" s="681"/>
      <c r="O43" s="681"/>
      <c r="P43" s="98"/>
    </row>
    <row r="44" spans="2:16" ht="54.75" customHeight="1" x14ac:dyDescent="0.2">
      <c r="B44" s="224" t="s">
        <v>31</v>
      </c>
      <c r="C44" s="209" t="s">
        <v>4</v>
      </c>
      <c r="D44" s="209" t="s">
        <v>4</v>
      </c>
      <c r="E44" s="209" t="s">
        <v>4</v>
      </c>
      <c r="F44" s="625" t="s">
        <v>518</v>
      </c>
      <c r="G44" s="626"/>
      <c r="H44" s="626"/>
      <c r="I44" s="626"/>
      <c r="J44" s="626"/>
      <c r="K44" s="626"/>
      <c r="L44" s="678" t="s">
        <v>5</v>
      </c>
      <c r="M44" s="679"/>
      <c r="N44" s="679"/>
      <c r="O44" s="679"/>
      <c r="P44" s="98"/>
    </row>
    <row r="45" spans="2:16" ht="13.5" customHeight="1" x14ac:dyDescent="0.2">
      <c r="B45" s="241" t="s">
        <v>32</v>
      </c>
      <c r="C45" s="209" t="s">
        <v>4</v>
      </c>
      <c r="D45" s="209" t="s">
        <v>4</v>
      </c>
      <c r="E45" s="209" t="s">
        <v>4</v>
      </c>
      <c r="F45" s="674" t="s">
        <v>517</v>
      </c>
      <c r="G45" s="675"/>
      <c r="H45" s="675"/>
      <c r="I45" s="675"/>
      <c r="J45" s="675"/>
      <c r="K45" s="675"/>
      <c r="L45" s="680" t="s">
        <v>430</v>
      </c>
      <c r="M45" s="681"/>
      <c r="N45" s="681"/>
      <c r="O45" s="681"/>
      <c r="P45" s="98"/>
    </row>
    <row r="46" spans="2:16" x14ac:dyDescent="0.2">
      <c r="B46" s="78"/>
      <c r="C46" s="78"/>
      <c r="D46" s="78"/>
      <c r="E46" s="87"/>
      <c r="F46" s="78"/>
      <c r="P46" s="98"/>
    </row>
  </sheetData>
  <mergeCells count="69">
    <mergeCell ref="E9:E10"/>
    <mergeCell ref="F9:K10"/>
    <mergeCell ref="L9:O10"/>
    <mergeCell ref="E17:E18"/>
    <mergeCell ref="F17:K17"/>
    <mergeCell ref="L17:O17"/>
    <mergeCell ref="L18:O18"/>
    <mergeCell ref="B11:O11"/>
    <mergeCell ref="F12:K12"/>
    <mergeCell ref="L12:O12"/>
    <mergeCell ref="F13:K13"/>
    <mergeCell ref="L13:O13"/>
    <mergeCell ref="B14:O14"/>
    <mergeCell ref="D9:D10"/>
    <mergeCell ref="C9:C10"/>
    <mergeCell ref="F22:K22"/>
    <mergeCell ref="L22:O22"/>
    <mergeCell ref="F15:K15"/>
    <mergeCell ref="L15:O15"/>
    <mergeCell ref="F16:K16"/>
    <mergeCell ref="L16:O16"/>
    <mergeCell ref="B19:O19"/>
    <mergeCell ref="F20:K20"/>
    <mergeCell ref="L20:O20"/>
    <mergeCell ref="F21:K21"/>
    <mergeCell ref="L21:O21"/>
    <mergeCell ref="D17:D18"/>
    <mergeCell ref="C17:C18"/>
    <mergeCell ref="F29:K29"/>
    <mergeCell ref="L29:O29"/>
    <mergeCell ref="L23:O23"/>
    <mergeCell ref="F24:K24"/>
    <mergeCell ref="L24:O24"/>
    <mergeCell ref="F25:K25"/>
    <mergeCell ref="L25:O25"/>
    <mergeCell ref="F26:K26"/>
    <mergeCell ref="L26:O26"/>
    <mergeCell ref="B27:O27"/>
    <mergeCell ref="F28:K28"/>
    <mergeCell ref="L28:O28"/>
    <mergeCell ref="F30:K30"/>
    <mergeCell ref="L30:O30"/>
    <mergeCell ref="F31:K31"/>
    <mergeCell ref="L31:O31"/>
    <mergeCell ref="F32:K32"/>
    <mergeCell ref="L32:O32"/>
    <mergeCell ref="B39:O39"/>
    <mergeCell ref="F33:K33"/>
    <mergeCell ref="L33:O33"/>
    <mergeCell ref="F34:K34"/>
    <mergeCell ref="L34:O34"/>
    <mergeCell ref="F35:K35"/>
    <mergeCell ref="L35:O35"/>
    <mergeCell ref="L36:O36"/>
    <mergeCell ref="F37:K37"/>
    <mergeCell ref="L37:O37"/>
    <mergeCell ref="F38:K38"/>
    <mergeCell ref="L38:O38"/>
    <mergeCell ref="F44:K44"/>
    <mergeCell ref="L44:O44"/>
    <mergeCell ref="F45:K45"/>
    <mergeCell ref="L45:O45"/>
    <mergeCell ref="F40:K40"/>
    <mergeCell ref="L40:O40"/>
    <mergeCell ref="F41:K41"/>
    <mergeCell ref="L41:O41"/>
    <mergeCell ref="B42:O42"/>
    <mergeCell ref="F43:K43"/>
    <mergeCell ref="L43:O43"/>
  </mergeCells>
  <hyperlinks>
    <hyperlink ref="L15" r:id="rId1" display="https://investor.jyskebank.com/investorrelations/governance/code-of-conduct" xr:uid="{CED0D2A1-2811-4876-956B-A86D44D7FCFF}"/>
    <hyperlink ref="L28:O28" r:id="rId2" display="Group Management in Jyske Bank" xr:uid="{C588A5C0-BB85-437C-A744-F55033A07E89}"/>
    <hyperlink ref="L37:O37" r:id="rId3" display="Group Management in Jyske Bank" xr:uid="{D7160FCD-FB8A-4339-B668-33263D63FC8C}"/>
    <hyperlink ref="L12" r:id="rId4" location="2014" display="https://investor.jyskebank.com/about/history - 2014" xr:uid="{B675684B-4C7B-4B90-AF7D-BB58EE3EE2D7}"/>
    <hyperlink ref="L22:O22" r:id="rId5" display="Transactions by persons discharging managerial responsibilities and persons closely associated with them" xr:uid="{7E4C48C4-A349-481D-8B18-637BEEC5FDEE}"/>
    <hyperlink ref="L25:O25" r:id="rId6" display="Remuneration Policy" xr:uid="{D0E14FED-5766-416C-A891-A918A991992B}"/>
    <hyperlink ref="L26:O26" r:id="rId7" display="Remuneration Policy" xr:uid="{84C3362F-F9F3-4209-AD5F-2F242E561F95}"/>
    <hyperlink ref="L17" r:id="rId8" display="https://investor.jyskebank.com/investorrelations/governance/code-of-conduct" xr:uid="{E802490B-FB8D-416E-84BE-1BB5CC6EEEFE}"/>
    <hyperlink ref="L18" r:id="rId9" display="https://investor.jyskebank.com/investorrelations/governance/code-of-conduct" xr:uid="{512BCFC3-67AB-4AFF-8608-9B75743BFEFD}"/>
    <hyperlink ref="L36:O36" r:id="rId10" display="Articles of Association" xr:uid="{8DCC8599-6F34-49A5-A65F-BC116554D92F}"/>
    <hyperlink ref="L16:O16" r:id="rId11" display="Whistleblower policy" xr:uid="{A648C76A-11BC-44A2-B960-40400E9FC102}"/>
    <hyperlink ref="L20:O20" r:id="rId12" display="Report on Remuneration" xr:uid="{8AB3BBF3-9C3C-40CE-99B7-EACA241340A2}"/>
    <hyperlink ref="L21:O21" r:id="rId13" display="Report on Remuneration" xr:uid="{711DC974-6B22-4837-8A1A-18E3DCD5A211}"/>
    <hyperlink ref="L24:O24" r:id="rId14" display="Report on Remuneration 2021" xr:uid="{C6ADA9E5-776E-4948-BD82-E29C260C2C21}"/>
    <hyperlink ref="L33:O33" r:id="rId15" display="Organisation and Management" xr:uid="{9F847897-4D7F-40DD-B272-EEFF6E026186}"/>
    <hyperlink ref="L38:O38" r:id="rId16" display="Organisation and Management" xr:uid="{E606C2E7-F44D-427B-9191-8ACA5638387C}"/>
    <hyperlink ref="L23:O23" r:id="rId17" display="Annual Report" xr:uid="{EF2B4360-87E6-4150-95D4-6AA2E2FCCF3E}"/>
    <hyperlink ref="L12:O12" r:id="rId18" display="About Jyske Bank 2014" xr:uid="{5B2826C2-2AE6-4CAE-801F-8C0FEF465F9A}"/>
    <hyperlink ref="L15:O15" r:id="rId19" display="Anti-Bribery and Anti-Corruption Policy" xr:uid="{37376ED1-2661-4D3E-9695-6BF09F5D6842}"/>
    <hyperlink ref="L17:O17" r:id="rId20" display="Competence Requirements, Good Practice and Ethical Conduct" xr:uid="{9F24FC5D-4ADF-4E29-BA3D-0F2438433B9F}"/>
    <hyperlink ref="L18:O18" r:id="rId21" display="Extract of Policy on Prevention of Money Laundering and Financing of Terrorism" xr:uid="{1ED89EDC-935F-40B7-8FAE-A91E79AF0522}"/>
    <hyperlink ref="L29:O29" r:id="rId22" display="Group Management in Jyske Bank" xr:uid="{BB4EB14D-8B7B-4E55-82F0-2A7EAA9D664E}"/>
    <hyperlink ref="L30:O30" r:id="rId23" display="Group Management in Jyske Bank" xr:uid="{1F828AF6-F139-4F44-8C0B-43BF8E618A5E}"/>
    <hyperlink ref="L31:O31" r:id="rId24" display="Group Management in Jyske Bank" xr:uid="{61935973-EE2C-4456-B13E-85EFB5DADBE9}"/>
    <hyperlink ref="L32:O32" r:id="rId25" display="Group Management in Jyske Bank" xr:uid="{4A337391-F604-404B-8CED-30E48A9806C0}"/>
    <hyperlink ref="L34:O35" r:id="rId26" display="Group Management in Jyske Bank" xr:uid="{CCB8756B-CC14-481D-B59C-86ECF0EE5924}"/>
    <hyperlink ref="L40:O41" r:id="rId27" display="Group Management in Jyske Bank" xr:uid="{97DE8449-091B-48E6-BCF8-33F065DA97CF}"/>
    <hyperlink ref="L43:O43" r:id="rId28" display="Annual Report" xr:uid="{DD644979-2BFA-42D4-8C47-5D477B14BDFC}"/>
    <hyperlink ref="L44:O44" r:id="rId29" display="Articles of Association" xr:uid="{56C185D0-E183-465D-AA83-FA85F04A96BC}"/>
    <hyperlink ref="L45:O45" r:id="rId30" display="Annual Report" xr:uid="{918DCFFF-DBF1-4321-92EC-503099D3DE3C}"/>
  </hyperlinks>
  <pageMargins left="0.7" right="0.7" top="0.75" bottom="0.75" header="0.3" footer="0.3"/>
  <pageSetup paperSize="9" orientation="portrait" r:id="rId31"/>
  <drawing r:id="rId3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CEB-3D4C-41D3-B1C9-C814B1EF6A39}">
  <sheetPr>
    <tabColor theme="5" tint="0.39997558519241921"/>
  </sheetPr>
  <dimension ref="B6:N14"/>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0.5703125" style="15" customWidth="1"/>
    <col min="5" max="9" width="9.28515625" style="15"/>
    <col min="10" max="10" width="9.5703125" style="15" bestFit="1" customWidth="1"/>
    <col min="11" max="12" width="9.28515625" style="15"/>
    <col min="13" max="13" width="21.5703125" style="15" customWidth="1"/>
    <col min="14" max="16384" width="9.28515625" style="15"/>
  </cols>
  <sheetData>
    <row r="6" spans="2:14" ht="18.75" x14ac:dyDescent="0.3">
      <c r="B6" s="188" t="s">
        <v>399</v>
      </c>
      <c r="C6" s="188"/>
    </row>
    <row r="7" spans="2:14" ht="18.75" x14ac:dyDescent="0.3">
      <c r="B7" s="14"/>
      <c r="C7" s="14"/>
    </row>
    <row r="8" spans="2:14" x14ac:dyDescent="0.2">
      <c r="B8" s="89"/>
      <c r="C8" s="89"/>
      <c r="D8" s="89"/>
      <c r="E8" s="89"/>
      <c r="F8" s="89"/>
      <c r="G8" s="89"/>
      <c r="H8" s="89"/>
      <c r="I8" s="78"/>
      <c r="J8" s="78"/>
      <c r="K8" s="78"/>
    </row>
    <row r="9" spans="2:14" x14ac:dyDescent="0.2">
      <c r="B9" s="102"/>
      <c r="C9" s="554">
        <v>2023</v>
      </c>
      <c r="D9" s="554" t="s">
        <v>54</v>
      </c>
      <c r="E9" s="554"/>
      <c r="F9" s="554"/>
      <c r="G9" s="554"/>
      <c r="H9" s="554"/>
      <c r="I9" s="554"/>
      <c r="J9" s="554" t="s">
        <v>62</v>
      </c>
      <c r="K9" s="554"/>
      <c r="L9" s="554"/>
      <c r="M9" s="554"/>
      <c r="N9" s="98"/>
    </row>
    <row r="10" spans="2:14" x14ac:dyDescent="0.2">
      <c r="B10" s="104"/>
      <c r="C10" s="555"/>
      <c r="D10" s="555"/>
      <c r="E10" s="555"/>
      <c r="F10" s="555"/>
      <c r="G10" s="555"/>
      <c r="H10" s="555"/>
      <c r="I10" s="555"/>
      <c r="J10" s="555"/>
      <c r="K10" s="555"/>
      <c r="L10" s="555"/>
      <c r="M10" s="555"/>
      <c r="N10" s="98"/>
    </row>
    <row r="11" spans="2:14" ht="31.5" customHeight="1" x14ac:dyDescent="0.2">
      <c r="B11" s="86" t="s">
        <v>2</v>
      </c>
      <c r="C11" s="209" t="s">
        <v>4</v>
      </c>
      <c r="D11" s="609" t="s">
        <v>519</v>
      </c>
      <c r="E11" s="610"/>
      <c r="F11" s="610"/>
      <c r="G11" s="610"/>
      <c r="H11" s="610"/>
      <c r="I11" s="611"/>
      <c r="J11" s="678" t="s">
        <v>5</v>
      </c>
      <c r="K11" s="679"/>
      <c r="L11" s="679"/>
      <c r="M11" s="679"/>
      <c r="N11" s="98"/>
    </row>
    <row r="12" spans="2:14" ht="15" customHeight="1" x14ac:dyDescent="0.2">
      <c r="B12" s="111" t="s">
        <v>3</v>
      </c>
      <c r="C12" s="268" t="s">
        <v>4</v>
      </c>
      <c r="D12" s="112" t="s">
        <v>520</v>
      </c>
      <c r="E12" s="86"/>
      <c r="F12" s="86"/>
      <c r="G12" s="86"/>
      <c r="H12" s="86"/>
      <c r="I12" s="86"/>
      <c r="J12" s="678" t="s">
        <v>59</v>
      </c>
      <c r="K12" s="679"/>
      <c r="L12" s="679"/>
      <c r="M12" s="679"/>
      <c r="N12" s="98"/>
    </row>
    <row r="13" spans="2:14" x14ac:dyDescent="0.2">
      <c r="B13" s="113"/>
      <c r="C13" s="113"/>
      <c r="D13" s="113"/>
      <c r="E13" s="113"/>
      <c r="F13" s="113"/>
      <c r="G13" s="113"/>
      <c r="H13" s="113"/>
      <c r="I13" s="113"/>
      <c r="J13" s="113"/>
      <c r="K13" s="113"/>
      <c r="L13" s="113"/>
      <c r="M13" s="113"/>
      <c r="N13" s="98"/>
    </row>
    <row r="14" spans="2:14" x14ac:dyDescent="0.2">
      <c r="B14" s="89"/>
      <c r="C14" s="89"/>
      <c r="D14" s="89"/>
      <c r="E14" s="89"/>
      <c r="F14" s="89"/>
      <c r="G14" s="89"/>
      <c r="H14" s="89"/>
      <c r="I14" s="89"/>
      <c r="J14" s="89"/>
      <c r="K14" s="89"/>
      <c r="L14" s="89"/>
      <c r="M14" s="89"/>
      <c r="N14" s="98"/>
    </row>
  </sheetData>
  <mergeCells count="6">
    <mergeCell ref="C9:C10"/>
    <mergeCell ref="D11:I11"/>
    <mergeCell ref="J11:M11"/>
    <mergeCell ref="J12:M12"/>
    <mergeCell ref="D9:I10"/>
    <mergeCell ref="J9:M10"/>
  </mergeCells>
  <hyperlinks>
    <hyperlink ref="J12:M12" r:id="rId1" display="Policy for Handling Conflicts of Interest" xr:uid="{7940FDC2-3EBF-459F-8E92-3DDB0FA0E7A3}"/>
    <hyperlink ref="J11:M11" r:id="rId2" display="Articles of Association" xr:uid="{B447E81A-C29F-4158-9F9E-A9599771471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C5FD-00D5-4105-B6B2-88D8FAF06957}">
  <sheetPr>
    <tabColor theme="0" tint="-0.34998626667073579"/>
  </sheetPr>
  <dimension ref="B2:Q20"/>
  <sheetViews>
    <sheetView showGridLines="0" zoomScaleNormal="100" workbookViewId="0"/>
  </sheetViews>
  <sheetFormatPr defaultColWidth="9.140625" defaultRowHeight="15" x14ac:dyDescent="0.25"/>
  <cols>
    <col min="1" max="1" width="9.140625" style="9"/>
    <col min="2" max="2" width="16.85546875" style="9" customWidth="1"/>
    <col min="3" max="3" width="64.140625" style="9" customWidth="1"/>
    <col min="4" max="4" width="40.140625" style="9" bestFit="1" customWidth="1"/>
    <col min="5" max="5" width="14.42578125" style="9" bestFit="1" customWidth="1"/>
    <col min="6" max="6" width="32.28515625" style="9" customWidth="1"/>
    <col min="7" max="16384" width="9.140625" style="9"/>
  </cols>
  <sheetData>
    <row r="2" spans="2:17" s="15" customFormat="1" ht="12.75" x14ac:dyDescent="0.2"/>
    <row r="3" spans="2:17" s="15" customFormat="1" ht="12.75" x14ac:dyDescent="0.2"/>
    <row r="4" spans="2:17" s="15" customFormat="1" ht="12.75" x14ac:dyDescent="0.2"/>
    <row r="5" spans="2:17" s="15" customFormat="1" ht="12.75" x14ac:dyDescent="0.2">
      <c r="B5" s="26"/>
    </row>
    <row r="6" spans="2:17" s="15" customFormat="1" ht="18.75" x14ac:dyDescent="0.3">
      <c r="B6" s="188" t="s">
        <v>318</v>
      </c>
    </row>
    <row r="7" spans="2:17" s="15" customFormat="1" ht="12.75" x14ac:dyDescent="0.2"/>
    <row r="8" spans="2:17" x14ac:dyDescent="0.25">
      <c r="B8" s="27"/>
    </row>
    <row r="9" spans="2:17" x14ac:dyDescent="0.25">
      <c r="B9" s="9" t="s">
        <v>228</v>
      </c>
    </row>
    <row r="10" spans="2:17" x14ac:dyDescent="0.25">
      <c r="B10" s="9" t="s">
        <v>242</v>
      </c>
    </row>
    <row r="11" spans="2:17" x14ac:dyDescent="0.25">
      <c r="B11" s="9" t="s">
        <v>243</v>
      </c>
    </row>
    <row r="13" spans="2:17" x14ac:dyDescent="0.25">
      <c r="B13" s="514" t="s">
        <v>440</v>
      </c>
    </row>
    <row r="14" spans="2:17" x14ac:dyDescent="0.25">
      <c r="B14" s="535" t="s">
        <v>441</v>
      </c>
      <c r="C14" s="535"/>
      <c r="D14" s="535"/>
      <c r="E14" s="535"/>
      <c r="F14" s="535"/>
      <c r="G14" s="535"/>
      <c r="H14" s="535"/>
      <c r="I14" s="535"/>
      <c r="J14" s="535"/>
      <c r="K14" s="535"/>
      <c r="L14" s="535"/>
      <c r="M14" s="535"/>
      <c r="N14" s="535"/>
      <c r="O14" s="535"/>
      <c r="P14" s="535"/>
      <c r="Q14" s="535"/>
    </row>
    <row r="16" spans="2:17" x14ac:dyDescent="0.25">
      <c r="B16" s="190" t="s">
        <v>534</v>
      </c>
    </row>
    <row r="17" spans="2:2" x14ac:dyDescent="0.25">
      <c r="B17" s="340" t="s">
        <v>535</v>
      </c>
    </row>
    <row r="18" spans="2:2" x14ac:dyDescent="0.25">
      <c r="B18" s="191" t="s">
        <v>244</v>
      </c>
    </row>
    <row r="19" spans="2:2" x14ac:dyDescent="0.25">
      <c r="B19" s="191" t="s">
        <v>442</v>
      </c>
    </row>
    <row r="20" spans="2:2" x14ac:dyDescent="0.25">
      <c r="B20" s="340" t="s">
        <v>536</v>
      </c>
    </row>
  </sheetData>
  <mergeCells count="1">
    <mergeCell ref="B14:Q1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CBE-60C2-4F4C-83A5-A9E8EEA07E57}">
  <sheetPr>
    <tabColor theme="5" tint="0.39997558519241921"/>
  </sheetPr>
  <dimension ref="B6:P23"/>
  <sheetViews>
    <sheetView showGridLines="0" workbookViewId="0"/>
  </sheetViews>
  <sheetFormatPr defaultColWidth="9.28515625" defaultRowHeight="12.75" x14ac:dyDescent="0.2"/>
  <cols>
    <col min="1" max="1" width="9.28515625" style="15"/>
    <col min="2" max="2" width="33.28515625" style="15" bestFit="1" customWidth="1"/>
    <col min="3" max="3" width="11.7109375" style="15" customWidth="1"/>
    <col min="4" max="4" width="10.5703125" style="15" customWidth="1"/>
    <col min="5" max="9" width="9.28515625" style="15"/>
    <col min="10" max="10" width="9.5703125" style="15" bestFit="1" customWidth="1"/>
    <col min="11" max="12" width="9.28515625" style="15"/>
    <col min="13" max="13" width="21.5703125" style="15" customWidth="1"/>
    <col min="14" max="16384" width="9.28515625" style="15"/>
  </cols>
  <sheetData>
    <row r="6" spans="2:16" ht="18.75" x14ac:dyDescent="0.3">
      <c r="B6" s="188" t="s">
        <v>400</v>
      </c>
      <c r="C6" s="188"/>
    </row>
    <row r="7" spans="2:16" ht="18.75" x14ac:dyDescent="0.3">
      <c r="B7" s="14"/>
      <c r="C7" s="14"/>
    </row>
    <row r="8" spans="2:16" x14ac:dyDescent="0.2">
      <c r="B8" s="89"/>
      <c r="C8" s="89"/>
      <c r="D8" s="89"/>
      <c r="E8" s="89"/>
      <c r="F8" s="89"/>
      <c r="G8" s="89"/>
      <c r="H8" s="89"/>
      <c r="I8" s="78"/>
      <c r="J8" s="78"/>
      <c r="K8" s="78"/>
    </row>
    <row r="9" spans="2:16" x14ac:dyDescent="0.2">
      <c r="B9" s="102"/>
      <c r="C9" s="554">
        <v>2023</v>
      </c>
      <c r="D9" s="554" t="s">
        <v>54</v>
      </c>
      <c r="E9" s="554"/>
      <c r="F9" s="554"/>
      <c r="G9" s="554"/>
      <c r="H9" s="554"/>
      <c r="I9" s="554"/>
      <c r="J9" s="554" t="s">
        <v>62</v>
      </c>
      <c r="K9" s="554"/>
      <c r="L9" s="554"/>
      <c r="M9" s="554"/>
      <c r="N9" s="98"/>
    </row>
    <row r="10" spans="2:16" ht="15" x14ac:dyDescent="0.25">
      <c r="B10" s="104"/>
      <c r="C10" s="555"/>
      <c r="D10" s="555"/>
      <c r="E10" s="555"/>
      <c r="F10" s="555"/>
      <c r="G10" s="555"/>
      <c r="H10" s="555"/>
      <c r="I10" s="555"/>
      <c r="J10" s="555"/>
      <c r="K10" s="555"/>
      <c r="L10" s="555"/>
      <c r="M10" s="555"/>
      <c r="N10" s="98"/>
      <c r="P10" s="11"/>
    </row>
    <row r="11" spans="2:16" ht="43.5" customHeight="1" x14ac:dyDescent="0.2">
      <c r="B11" s="241" t="s">
        <v>6</v>
      </c>
      <c r="C11" s="219" t="s">
        <v>7</v>
      </c>
      <c r="D11" s="609" t="s">
        <v>521</v>
      </c>
      <c r="E11" s="610"/>
      <c r="F11" s="610"/>
      <c r="G11" s="610"/>
      <c r="H11" s="610"/>
      <c r="I11" s="611"/>
      <c r="J11" s="645" t="s">
        <v>61</v>
      </c>
      <c r="K11" s="613"/>
      <c r="L11" s="613"/>
      <c r="M11" s="613"/>
      <c r="N11" s="98"/>
    </row>
    <row r="12" spans="2:16" ht="109.5" customHeight="1" x14ac:dyDescent="0.2">
      <c r="B12" s="228" t="s">
        <v>8</v>
      </c>
      <c r="C12" s="209" t="s">
        <v>4</v>
      </c>
      <c r="D12" s="609" t="s">
        <v>522</v>
      </c>
      <c r="E12" s="610"/>
      <c r="F12" s="610"/>
      <c r="G12" s="610"/>
      <c r="H12" s="610"/>
      <c r="I12" s="611"/>
      <c r="J12" s="673" t="s">
        <v>430</v>
      </c>
      <c r="K12" s="696"/>
      <c r="L12" s="696"/>
      <c r="M12" s="696"/>
      <c r="N12" s="98"/>
    </row>
    <row r="13" spans="2:16" ht="120" customHeight="1" x14ac:dyDescent="0.2">
      <c r="B13" s="231" t="s">
        <v>9</v>
      </c>
      <c r="C13" s="209" t="s">
        <v>4</v>
      </c>
      <c r="D13" s="609" t="s">
        <v>523</v>
      </c>
      <c r="E13" s="610"/>
      <c r="F13" s="610"/>
      <c r="G13" s="610"/>
      <c r="H13" s="610"/>
      <c r="I13" s="611"/>
      <c r="J13" s="673" t="s">
        <v>430</v>
      </c>
      <c r="K13" s="696"/>
      <c r="L13" s="696"/>
      <c r="M13" s="696"/>
      <c r="N13" s="98"/>
    </row>
    <row r="14" spans="2:16" ht="96.75" customHeight="1" x14ac:dyDescent="0.2">
      <c r="B14" s="231" t="s">
        <v>10</v>
      </c>
      <c r="C14" s="209" t="s">
        <v>4</v>
      </c>
      <c r="D14" s="582" t="s">
        <v>530</v>
      </c>
      <c r="E14" s="583"/>
      <c r="F14" s="583"/>
      <c r="G14" s="583"/>
      <c r="H14" s="583"/>
      <c r="I14" s="584"/>
      <c r="J14" s="574"/>
      <c r="K14" s="575"/>
      <c r="L14" s="575"/>
      <c r="M14" s="575"/>
      <c r="N14" s="98"/>
    </row>
    <row r="15" spans="2:16" ht="29.25" customHeight="1" x14ac:dyDescent="0.2">
      <c r="B15" s="231" t="s">
        <v>11</v>
      </c>
      <c r="C15" s="209" t="s">
        <v>4</v>
      </c>
      <c r="D15" s="609" t="s">
        <v>524</v>
      </c>
      <c r="E15" s="610"/>
      <c r="F15" s="610"/>
      <c r="G15" s="610"/>
      <c r="H15" s="610"/>
      <c r="I15" s="611"/>
      <c r="J15" s="673" t="s">
        <v>430</v>
      </c>
      <c r="K15" s="696"/>
      <c r="L15" s="696"/>
      <c r="M15" s="696"/>
      <c r="N15" s="522"/>
      <c r="O15" s="523"/>
    </row>
    <row r="16" spans="2:16" ht="42" customHeight="1" x14ac:dyDescent="0.2">
      <c r="B16" s="231" t="s">
        <v>12</v>
      </c>
      <c r="C16" s="209" t="s">
        <v>4</v>
      </c>
      <c r="D16" s="609" t="s">
        <v>525</v>
      </c>
      <c r="E16" s="610"/>
      <c r="F16" s="610"/>
      <c r="G16" s="610"/>
      <c r="H16" s="610"/>
      <c r="I16" s="611"/>
      <c r="J16" s="673" t="s">
        <v>430</v>
      </c>
      <c r="K16" s="696"/>
      <c r="L16" s="696"/>
      <c r="M16" s="696"/>
      <c r="N16" s="522"/>
      <c r="O16" s="523"/>
    </row>
    <row r="17" spans="2:15" ht="79.5" customHeight="1" x14ac:dyDescent="0.2">
      <c r="B17" s="243" t="s">
        <v>17</v>
      </c>
      <c r="C17" s="267" t="s">
        <v>4</v>
      </c>
      <c r="D17" s="691" t="s">
        <v>526</v>
      </c>
      <c r="E17" s="599"/>
      <c r="F17" s="599"/>
      <c r="G17" s="599"/>
      <c r="H17" s="599"/>
      <c r="I17" s="599"/>
      <c r="J17" s="637" t="s">
        <v>430</v>
      </c>
      <c r="K17" s="638"/>
      <c r="L17" s="638"/>
      <c r="M17" s="638"/>
      <c r="N17" s="522"/>
      <c r="O17" s="523"/>
    </row>
    <row r="18" spans="2:15" ht="15.75" customHeight="1" x14ac:dyDescent="0.2">
      <c r="B18" s="229"/>
      <c r="C18" s="268"/>
      <c r="D18" s="307"/>
      <c r="E18" s="307"/>
      <c r="F18" s="307"/>
      <c r="G18" s="307"/>
      <c r="H18" s="307"/>
      <c r="I18" s="307"/>
      <c r="J18" s="673" t="s">
        <v>435</v>
      </c>
      <c r="K18" s="696"/>
      <c r="L18" s="696"/>
      <c r="M18" s="696"/>
      <c r="N18" s="522"/>
      <c r="O18" s="523"/>
    </row>
    <row r="19" spans="2:15" ht="81" customHeight="1" x14ac:dyDescent="0.2">
      <c r="B19" s="244" t="s">
        <v>18</v>
      </c>
      <c r="C19" s="269" t="s">
        <v>4</v>
      </c>
      <c r="D19" s="697" t="s">
        <v>527</v>
      </c>
      <c r="E19" s="601"/>
      <c r="F19" s="601"/>
      <c r="G19" s="601"/>
      <c r="H19" s="601"/>
      <c r="I19" s="601"/>
      <c r="J19" s="698" t="s">
        <v>5</v>
      </c>
      <c r="K19" s="699"/>
      <c r="L19" s="699"/>
      <c r="M19" s="699"/>
      <c r="N19" s="522"/>
      <c r="O19" s="523"/>
    </row>
    <row r="20" spans="2:15" ht="12.75" customHeight="1" x14ac:dyDescent="0.2">
      <c r="B20" s="244"/>
      <c r="C20" s="245"/>
      <c r="D20" s="310"/>
      <c r="E20" s="310"/>
      <c r="F20" s="310"/>
      <c r="G20" s="310"/>
      <c r="H20" s="310"/>
      <c r="I20" s="310"/>
      <c r="J20" s="649" t="s">
        <v>438</v>
      </c>
      <c r="K20" s="650"/>
      <c r="L20" s="650"/>
      <c r="M20" s="650"/>
      <c r="N20" s="522"/>
      <c r="O20" s="523"/>
    </row>
    <row r="21" spans="2:15" ht="15" customHeight="1" x14ac:dyDescent="0.2">
      <c r="B21" s="229"/>
      <c r="C21" s="226"/>
      <c r="D21" s="307"/>
      <c r="E21" s="307"/>
      <c r="F21" s="307"/>
      <c r="G21" s="307"/>
      <c r="H21" s="307"/>
      <c r="I21" s="308"/>
      <c r="J21" s="673" t="s">
        <v>430</v>
      </c>
      <c r="K21" s="696"/>
      <c r="L21" s="696"/>
      <c r="M21" s="696"/>
      <c r="N21" s="522"/>
      <c r="O21" s="523"/>
    </row>
    <row r="22" spans="2:15" ht="44.25" customHeight="1" x14ac:dyDescent="0.2">
      <c r="B22" s="229" t="s">
        <v>19</v>
      </c>
      <c r="C22" s="268" t="s">
        <v>4</v>
      </c>
      <c r="D22" s="607" t="s">
        <v>528</v>
      </c>
      <c r="E22" s="602"/>
      <c r="F22" s="602"/>
      <c r="G22" s="602"/>
      <c r="H22" s="602"/>
      <c r="I22" s="608"/>
      <c r="J22" s="653" t="s">
        <v>5</v>
      </c>
      <c r="K22" s="654"/>
      <c r="L22" s="654"/>
      <c r="M22" s="654"/>
      <c r="N22" s="522"/>
      <c r="O22" s="523"/>
    </row>
    <row r="23" spans="2:15" ht="57" customHeight="1" x14ac:dyDescent="0.2">
      <c r="B23" s="231" t="s">
        <v>20</v>
      </c>
      <c r="C23" s="209" t="s">
        <v>4</v>
      </c>
      <c r="D23" s="609" t="s">
        <v>529</v>
      </c>
      <c r="E23" s="610"/>
      <c r="F23" s="610"/>
      <c r="G23" s="610"/>
      <c r="H23" s="610"/>
      <c r="I23" s="611"/>
      <c r="J23" s="673" t="s">
        <v>60</v>
      </c>
      <c r="K23" s="696"/>
      <c r="L23" s="696"/>
      <c r="M23" s="696"/>
      <c r="N23" s="522"/>
      <c r="O23" s="523"/>
    </row>
  </sheetData>
  <mergeCells count="26">
    <mergeCell ref="D9:I10"/>
    <mergeCell ref="J9:M10"/>
    <mergeCell ref="D11:I11"/>
    <mergeCell ref="J11:M11"/>
    <mergeCell ref="J16:M16"/>
    <mergeCell ref="D17:I17"/>
    <mergeCell ref="J17:M17"/>
    <mergeCell ref="J18:M18"/>
    <mergeCell ref="D19:I19"/>
    <mergeCell ref="J19:M19"/>
    <mergeCell ref="C9:C10"/>
    <mergeCell ref="J21:M21"/>
    <mergeCell ref="D22:I22"/>
    <mergeCell ref="J22:M22"/>
    <mergeCell ref="D23:I23"/>
    <mergeCell ref="J23:M23"/>
    <mergeCell ref="D12:I12"/>
    <mergeCell ref="J12:M12"/>
    <mergeCell ref="D13:I13"/>
    <mergeCell ref="J13:M13"/>
    <mergeCell ref="J20:M20"/>
    <mergeCell ref="D14:I14"/>
    <mergeCell ref="J14:M14"/>
    <mergeCell ref="D15:I15"/>
    <mergeCell ref="J15:M15"/>
    <mergeCell ref="D16:I16"/>
  </mergeCells>
  <hyperlinks>
    <hyperlink ref="J23:M23" r:id="rId1" display="Extract of Policy on Prevention of Money Laundering and Financing of Terrorism" xr:uid="{E620597F-6D96-4613-B055-90070A18C8FB}"/>
    <hyperlink ref="J19:M19" r:id="rId2" display="Articles of Association" xr:uid="{68A4FEC9-268A-4200-B4B6-7C46D964F13C}"/>
    <hyperlink ref="J20:M20" r:id="rId3" display="Organisation and Management" xr:uid="{3EED4C70-8AA1-49BC-BED7-87EE8CD225F4}"/>
    <hyperlink ref="J11:M11" r:id="rId4" display="Financial Business Act" xr:uid="{DAA0A2B0-014C-46FE-90E7-5055B5E1B3A7}"/>
    <hyperlink ref="J18:M18" r:id="rId5" display="Risk and Capital Management Report" xr:uid="{4CE29289-7A3B-4534-B272-C34AC9262646}"/>
    <hyperlink ref="J12:M12" r:id="rId6" display="Annual Report" xr:uid="{DB486C6A-45DD-4309-916A-9F62C79FC7CF}"/>
    <hyperlink ref="J13:M13" r:id="rId7" display="Annual Report" xr:uid="{D87A99F4-3F33-4C8A-9DEE-9CAF4E35C774}"/>
    <hyperlink ref="J15:M15" r:id="rId8" display="Annual Report" xr:uid="{CD110D72-E55C-4240-9C33-A42E6995CCA6}"/>
    <hyperlink ref="J16:M16" r:id="rId9" display="Annual Report" xr:uid="{6CA6F472-182C-457F-85A9-68BDF25ABB10}"/>
    <hyperlink ref="J17:M17" r:id="rId10" display="Annual Report" xr:uid="{3AD99523-7AB4-4C9F-8A2C-DE9BBB66A420}"/>
    <hyperlink ref="J21:M21" r:id="rId11" display="Annual Report" xr:uid="{E6359F5E-A468-45BC-804B-B9BA462013D6}"/>
    <hyperlink ref="J22:M22" r:id="rId12" display="Articles of Association" xr:uid="{CB72820D-CEC5-4313-87AB-6877F91EEC35}"/>
  </hyperlinks>
  <pageMargins left="0.7" right="0.7" top="0.75" bottom="0.75" header="0.3" footer="0.3"/>
  <pageSetup paperSize="9" orientation="portrait" r:id="rId13"/>
  <drawing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6454-3CE5-456E-8DDC-E91ACFE9242C}">
  <sheetPr>
    <tabColor theme="6" tint="0.79998168889431442"/>
  </sheetPr>
  <dimension ref="B2:F29"/>
  <sheetViews>
    <sheetView showGridLines="0" workbookViewId="0"/>
  </sheetViews>
  <sheetFormatPr defaultColWidth="9.140625" defaultRowHeight="15" x14ac:dyDescent="0.25"/>
  <cols>
    <col min="1" max="1" width="9.140625" style="9"/>
    <col min="2" max="2" width="131.42578125" style="9" bestFit="1" customWidth="1"/>
    <col min="3" max="3" width="25.7109375" style="9" customWidth="1"/>
    <col min="4" max="4" width="20.5703125" style="9" bestFit="1" customWidth="1"/>
    <col min="5" max="16384" width="9.140625" style="9"/>
  </cols>
  <sheetData>
    <row r="2" spans="2:6" s="15" customFormat="1" ht="12.75" x14ac:dyDescent="0.2"/>
    <row r="3" spans="2:6" s="15" customFormat="1" ht="12.75" x14ac:dyDescent="0.2"/>
    <row r="4" spans="2:6" s="15" customFormat="1" ht="12.75" x14ac:dyDescent="0.2"/>
    <row r="5" spans="2:6" s="15" customFormat="1" ht="12.75" x14ac:dyDescent="0.2"/>
    <row r="6" spans="2:6" s="15" customFormat="1" ht="18.75" x14ac:dyDescent="0.3">
      <c r="B6" s="188" t="s">
        <v>374</v>
      </c>
    </row>
    <row r="7" spans="2:6" s="15" customFormat="1" ht="19.5" thickBot="1" x14ac:dyDescent="0.35">
      <c r="B7" s="68"/>
      <c r="C7" s="68"/>
    </row>
    <row r="8" spans="2:6" s="15" customFormat="1" ht="12.75" x14ac:dyDescent="0.2">
      <c r="B8" s="78" t="s">
        <v>296</v>
      </c>
      <c r="C8" s="78"/>
    </row>
    <row r="9" spans="2:6" s="15" customFormat="1" ht="26.25" thickBot="1" x14ac:dyDescent="0.25">
      <c r="B9" s="297" t="s">
        <v>810</v>
      </c>
      <c r="C9" s="69"/>
    </row>
    <row r="10" spans="2:6" s="15" customFormat="1" ht="13.5" thickBot="1" x14ac:dyDescent="0.25">
      <c r="B10" s="79"/>
      <c r="C10" s="69"/>
    </row>
    <row r="11" spans="2:6" x14ac:dyDescent="0.25">
      <c r="B11" s="80" t="s">
        <v>249</v>
      </c>
      <c r="C11" s="81" t="s">
        <v>327</v>
      </c>
    </row>
    <row r="12" spans="2:6" x14ac:dyDescent="0.25">
      <c r="B12" s="61" t="s">
        <v>0</v>
      </c>
      <c r="C12" s="82"/>
    </row>
    <row r="13" spans="2:6" x14ac:dyDescent="0.25">
      <c r="B13" s="23" t="s">
        <v>251</v>
      </c>
      <c r="C13" s="83" t="s">
        <v>800</v>
      </c>
      <c r="F13" s="78"/>
    </row>
    <row r="14" spans="2:6" x14ac:dyDescent="0.25">
      <c r="B14" s="15" t="s">
        <v>250</v>
      </c>
      <c r="C14" s="83" t="s">
        <v>801</v>
      </c>
    </row>
    <row r="15" spans="2:6" x14ac:dyDescent="0.25">
      <c r="B15" s="61" t="s">
        <v>246</v>
      </c>
      <c r="C15" s="84"/>
    </row>
    <row r="16" spans="2:6" x14ac:dyDescent="0.25">
      <c r="B16" s="15" t="s">
        <v>252</v>
      </c>
      <c r="C16" s="83" t="s">
        <v>802</v>
      </c>
    </row>
    <row r="17" spans="2:3" x14ac:dyDescent="0.25">
      <c r="B17" s="15" t="s">
        <v>253</v>
      </c>
      <c r="C17" s="83" t="s">
        <v>803</v>
      </c>
    </row>
    <row r="18" spans="2:3" x14ac:dyDescent="0.25">
      <c r="B18" s="15" t="s">
        <v>254</v>
      </c>
      <c r="C18" s="83" t="s">
        <v>804</v>
      </c>
    </row>
    <row r="19" spans="2:3" x14ac:dyDescent="0.25">
      <c r="B19" s="61" t="s">
        <v>247</v>
      </c>
      <c r="C19" s="84"/>
    </row>
    <row r="20" spans="2:3" x14ac:dyDescent="0.25">
      <c r="B20" s="15" t="s">
        <v>255</v>
      </c>
      <c r="C20" s="83" t="s">
        <v>805</v>
      </c>
    </row>
    <row r="21" spans="2:3" x14ac:dyDescent="0.25">
      <c r="B21" s="15" t="s">
        <v>256</v>
      </c>
      <c r="C21" s="83" t="s">
        <v>805</v>
      </c>
    </row>
    <row r="22" spans="2:3" x14ac:dyDescent="0.25">
      <c r="B22" s="15" t="s">
        <v>257</v>
      </c>
      <c r="C22" s="83" t="s">
        <v>806</v>
      </c>
    </row>
    <row r="23" spans="2:3" x14ac:dyDescent="0.25">
      <c r="B23" s="61" t="s">
        <v>248</v>
      </c>
      <c r="C23" s="84"/>
    </row>
    <row r="24" spans="2:3" x14ac:dyDescent="0.25">
      <c r="B24" s="15" t="s">
        <v>258</v>
      </c>
      <c r="C24" s="83" t="s">
        <v>807</v>
      </c>
    </row>
    <row r="25" spans="2:3" x14ac:dyDescent="0.25">
      <c r="B25" s="15" t="s">
        <v>259</v>
      </c>
      <c r="C25" s="83" t="s">
        <v>808</v>
      </c>
    </row>
    <row r="26" spans="2:3" ht="15.75" thickBot="1" x14ac:dyDescent="0.3">
      <c r="B26" s="69" t="s">
        <v>260</v>
      </c>
      <c r="C26" s="85" t="s">
        <v>809</v>
      </c>
    </row>
    <row r="28" spans="2:3" x14ac:dyDescent="0.25">
      <c r="B28" s="15"/>
    </row>
    <row r="29" spans="2:3" x14ac:dyDescent="0.25">
      <c r="B29" s="15"/>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8CD-F664-4E55-ABDB-4BE6F2E42A11}">
  <sheetPr>
    <tabColor theme="6" tint="0.79998168889431442"/>
  </sheetPr>
  <dimension ref="B2:M15"/>
  <sheetViews>
    <sheetView showGridLines="0" workbookViewId="0"/>
  </sheetViews>
  <sheetFormatPr defaultColWidth="9.140625" defaultRowHeight="15" x14ac:dyDescent="0.25"/>
  <cols>
    <col min="1" max="1" width="9.140625" style="9"/>
    <col min="2" max="2" width="23.140625" style="9" bestFit="1" customWidth="1"/>
    <col min="3" max="3" width="31.140625" style="9" customWidth="1"/>
    <col min="4" max="6" width="15.28515625" style="9" customWidth="1"/>
    <col min="7" max="7" width="14.28515625" style="9" customWidth="1"/>
    <col min="8" max="8" width="15.28515625" style="9" customWidth="1"/>
    <col min="9" max="16384" width="9.140625" style="9"/>
  </cols>
  <sheetData>
    <row r="2" spans="2:13" s="15" customFormat="1" ht="12.75" x14ac:dyDescent="0.2"/>
    <row r="3" spans="2:13" s="15" customFormat="1" ht="12.75" x14ac:dyDescent="0.2"/>
    <row r="4" spans="2:13" s="15" customFormat="1" ht="12.75" x14ac:dyDescent="0.2"/>
    <row r="5" spans="2:13" s="15" customFormat="1" ht="12.75" x14ac:dyDescent="0.2"/>
    <row r="6" spans="2:13" s="15" customFormat="1" ht="18.75" x14ac:dyDescent="0.3">
      <c r="B6" s="188" t="s">
        <v>321</v>
      </c>
    </row>
    <row r="7" spans="2:13" s="15" customFormat="1" ht="19.5" thickBot="1" x14ac:dyDescent="0.35">
      <c r="B7" s="68"/>
      <c r="C7" s="69"/>
      <c r="D7" s="69"/>
      <c r="E7" s="69"/>
      <c r="F7" s="69"/>
      <c r="G7" s="69"/>
      <c r="H7" s="69"/>
    </row>
    <row r="8" spans="2:13" s="15" customFormat="1" ht="27.75" customHeight="1" thickBot="1" x14ac:dyDescent="0.25">
      <c r="B8" s="700" t="s">
        <v>316</v>
      </c>
      <c r="C8" s="700"/>
      <c r="D8" s="700"/>
      <c r="E8" s="700"/>
      <c r="F8" s="700"/>
      <c r="G8" s="700"/>
      <c r="H8" s="700"/>
      <c r="I8" s="70"/>
      <c r="J8" s="70"/>
      <c r="K8" s="70"/>
      <c r="L8" s="70"/>
      <c r="M8" s="70"/>
    </row>
    <row r="9" spans="2:13" x14ac:dyDescent="0.25">
      <c r="B9" s="71"/>
    </row>
    <row r="10" spans="2:13" x14ac:dyDescent="0.25">
      <c r="B10" s="61"/>
      <c r="C10" s="61" t="s">
        <v>271</v>
      </c>
      <c r="D10" s="72">
        <v>2023</v>
      </c>
      <c r="E10" s="72">
        <v>2022</v>
      </c>
      <c r="F10" s="72">
        <v>2021</v>
      </c>
      <c r="G10" s="72">
        <v>2020</v>
      </c>
      <c r="H10" s="72">
        <v>2019</v>
      </c>
    </row>
    <row r="11" spans="2:13" x14ac:dyDescent="0.25">
      <c r="B11" s="73" t="s">
        <v>263</v>
      </c>
      <c r="C11" s="74" t="s">
        <v>273</v>
      </c>
      <c r="D11" s="341" t="s">
        <v>544</v>
      </c>
      <c r="E11" s="73" t="s">
        <v>267</v>
      </c>
      <c r="F11" s="73" t="s">
        <v>267</v>
      </c>
      <c r="G11" s="73" t="s">
        <v>266</v>
      </c>
      <c r="H11" s="73" t="s">
        <v>290</v>
      </c>
    </row>
    <row r="12" spans="2:13" x14ac:dyDescent="0.25">
      <c r="B12" s="73" t="s">
        <v>264</v>
      </c>
      <c r="C12" s="75" t="s">
        <v>275</v>
      </c>
      <c r="D12" s="73" t="s">
        <v>268</v>
      </c>
      <c r="E12" s="73" t="s">
        <v>268</v>
      </c>
      <c r="F12" s="73" t="s">
        <v>268</v>
      </c>
      <c r="G12" s="73" t="s">
        <v>268</v>
      </c>
      <c r="H12" s="73" t="s">
        <v>268</v>
      </c>
    </row>
    <row r="13" spans="2:13" x14ac:dyDescent="0.25">
      <c r="B13" s="73" t="s">
        <v>270</v>
      </c>
      <c r="C13" s="76" t="s">
        <v>272</v>
      </c>
      <c r="D13" s="73" t="s">
        <v>445</v>
      </c>
      <c r="E13" s="73" t="s">
        <v>445</v>
      </c>
      <c r="F13" s="73" t="s">
        <v>265</v>
      </c>
      <c r="G13" s="73" t="s">
        <v>265</v>
      </c>
      <c r="H13" s="73" t="s">
        <v>265</v>
      </c>
    </row>
    <row r="14" spans="2:13" x14ac:dyDescent="0.25">
      <c r="B14" s="73" t="s">
        <v>262</v>
      </c>
      <c r="C14" s="74" t="s">
        <v>274</v>
      </c>
      <c r="D14" s="525" t="s">
        <v>799</v>
      </c>
      <c r="E14" s="73" t="s">
        <v>216</v>
      </c>
      <c r="F14" s="73" t="s">
        <v>216</v>
      </c>
      <c r="G14" s="73" t="s">
        <v>216</v>
      </c>
      <c r="H14" s="73" t="s">
        <v>291</v>
      </c>
    </row>
    <row r="15" spans="2:13" x14ac:dyDescent="0.25">
      <c r="B15" s="73" t="s">
        <v>269</v>
      </c>
      <c r="C15" s="74" t="s">
        <v>276</v>
      </c>
      <c r="D15" s="73">
        <v>47</v>
      </c>
      <c r="E15" s="73">
        <v>47</v>
      </c>
      <c r="F15" s="73">
        <v>46</v>
      </c>
      <c r="G15" s="77" t="s">
        <v>289</v>
      </c>
      <c r="H15" s="77" t="s">
        <v>289</v>
      </c>
    </row>
  </sheetData>
  <mergeCells count="1">
    <mergeCell ref="B8:H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9D19-2558-4061-BE93-F80CCB910A13}">
  <sheetPr>
    <tabColor theme="4" tint="0.249977111117893"/>
    <pageSetUpPr fitToPage="1"/>
  </sheetPr>
  <dimension ref="B6:I57"/>
  <sheetViews>
    <sheetView showGridLines="0" zoomScale="80" zoomScaleNormal="80" workbookViewId="0"/>
  </sheetViews>
  <sheetFormatPr defaultColWidth="8.7109375" defaultRowHeight="15" x14ac:dyDescent="0.25"/>
  <cols>
    <col min="1" max="1" width="8.7109375" style="345"/>
    <col min="2" max="2" width="15.140625" style="345" bestFit="1" customWidth="1"/>
    <col min="3" max="3" width="33" style="345" bestFit="1" customWidth="1"/>
    <col min="4" max="4" width="29.5703125" style="345" customWidth="1"/>
    <col min="5" max="5" width="60.42578125" style="345" bestFit="1" customWidth="1"/>
    <col min="6" max="6" width="15.5703125" style="345" bestFit="1" customWidth="1"/>
    <col min="7" max="7" width="13.140625" style="345" bestFit="1" customWidth="1"/>
    <col min="8" max="8" width="27.85546875" style="345" bestFit="1" customWidth="1"/>
    <col min="9" max="9" width="25" style="345" customWidth="1"/>
    <col min="10" max="10" width="25.85546875" style="345" customWidth="1"/>
    <col min="11" max="16384" width="8.7109375" style="345"/>
  </cols>
  <sheetData>
    <row r="6" spans="2:9" ht="18.75" x14ac:dyDescent="0.3">
      <c r="B6" s="188" t="s">
        <v>568</v>
      </c>
    </row>
    <row r="8" spans="2:9" ht="69.75" customHeight="1" x14ac:dyDescent="0.25">
      <c r="B8" s="701" t="s">
        <v>567</v>
      </c>
      <c r="C8" s="702"/>
      <c r="D8" s="464" t="s">
        <v>566</v>
      </c>
      <c r="E8" s="465" t="s">
        <v>562</v>
      </c>
      <c r="F8" s="465" t="s">
        <v>561</v>
      </c>
      <c r="G8" s="464" t="s">
        <v>560</v>
      </c>
      <c r="H8" s="464" t="s">
        <v>559</v>
      </c>
      <c r="I8" s="464" t="s">
        <v>558</v>
      </c>
    </row>
    <row r="9" spans="2:9" x14ac:dyDescent="0.25">
      <c r="B9" s="409" t="s">
        <v>565</v>
      </c>
      <c r="C9" s="409" t="s">
        <v>564</v>
      </c>
      <c r="D9" s="533">
        <v>24280.226777603188</v>
      </c>
      <c r="E9" s="534">
        <v>3.7038488127450968</v>
      </c>
      <c r="F9" s="534">
        <v>3.6732346507349716</v>
      </c>
      <c r="G9" s="533">
        <v>83.723269000996567</v>
      </c>
      <c r="H9" s="530">
        <v>36.001177304658952</v>
      </c>
      <c r="I9" s="530">
        <v>16.276730999003433</v>
      </c>
    </row>
    <row r="10" spans="2:9" x14ac:dyDescent="0.25">
      <c r="B10" s="410"/>
      <c r="C10" s="410"/>
      <c r="D10" s="410"/>
      <c r="E10" s="410"/>
      <c r="F10" s="410"/>
      <c r="G10" s="410"/>
      <c r="H10" s="411"/>
      <c r="I10" s="411"/>
    </row>
    <row r="11" spans="2:9" ht="51" x14ac:dyDescent="0.25">
      <c r="B11" s="703"/>
      <c r="C11" s="703"/>
      <c r="D11" s="466" t="s">
        <v>563</v>
      </c>
      <c r="E11" s="467" t="s">
        <v>562</v>
      </c>
      <c r="F11" s="467" t="s">
        <v>561</v>
      </c>
      <c r="G11" s="466" t="s">
        <v>560</v>
      </c>
      <c r="H11" s="467" t="s">
        <v>559</v>
      </c>
      <c r="I11" s="467" t="s">
        <v>558</v>
      </c>
    </row>
    <row r="12" spans="2:9" x14ac:dyDescent="0.25">
      <c r="B12" s="412" t="s">
        <v>557</v>
      </c>
      <c r="C12" s="413" t="s">
        <v>556</v>
      </c>
      <c r="D12" s="531">
        <v>5522.5310452728572</v>
      </c>
      <c r="E12" s="531">
        <v>4.5723785246503601</v>
      </c>
      <c r="F12" s="531">
        <v>4.554253706913121</v>
      </c>
      <c r="G12" s="530">
        <v>15.425621790266089</v>
      </c>
      <c r="H12" s="414" t="s">
        <v>555</v>
      </c>
      <c r="I12" s="414" t="s">
        <v>555</v>
      </c>
    </row>
    <row r="13" spans="2:9" x14ac:dyDescent="0.25">
      <c r="B13" s="412"/>
      <c r="C13" s="413" t="s">
        <v>554</v>
      </c>
      <c r="D13" s="532"/>
      <c r="E13" s="532"/>
      <c r="F13" s="532"/>
      <c r="G13" s="489"/>
      <c r="H13" s="489"/>
      <c r="I13" s="489"/>
    </row>
    <row r="14" spans="2:9" x14ac:dyDescent="0.25">
      <c r="B14" s="412"/>
      <c r="C14" s="413" t="s">
        <v>553</v>
      </c>
      <c r="D14" s="531">
        <v>0</v>
      </c>
      <c r="E14" s="531">
        <v>0</v>
      </c>
      <c r="F14" s="531">
        <v>0</v>
      </c>
      <c r="G14" s="489"/>
      <c r="H14" s="489"/>
      <c r="I14" s="489"/>
    </row>
    <row r="15" spans="2:9" x14ac:dyDescent="0.25">
      <c r="B15" s="412"/>
      <c r="C15" s="413" t="s">
        <v>552</v>
      </c>
      <c r="D15" s="531">
        <v>1038.9056616208966</v>
      </c>
      <c r="E15" s="531">
        <v>0.70624611486971678</v>
      </c>
      <c r="F15" s="531">
        <v>0.70624611486971678</v>
      </c>
      <c r="G15" s="489"/>
      <c r="H15" s="489"/>
      <c r="I15" s="489"/>
    </row>
    <row r="16" spans="2:9" x14ac:dyDescent="0.25">
      <c r="B16" s="412"/>
      <c r="C16" s="413" t="s">
        <v>551</v>
      </c>
      <c r="D16" s="532"/>
      <c r="E16" s="532"/>
      <c r="F16" s="532"/>
      <c r="G16" s="489"/>
      <c r="H16" s="489"/>
      <c r="I16" s="489"/>
    </row>
    <row r="17" spans="2:9" x14ac:dyDescent="0.25">
      <c r="B17" s="375"/>
      <c r="C17" s="374"/>
      <c r="D17" s="374"/>
      <c r="E17" s="374"/>
      <c r="F17" s="374"/>
      <c r="G17" s="374"/>
      <c r="H17" s="374"/>
      <c r="I17" s="374"/>
    </row>
    <row r="18" spans="2:9" x14ac:dyDescent="0.25">
      <c r="B18" s="375" t="s">
        <v>812</v>
      </c>
      <c r="C18" s="347"/>
    </row>
    <row r="19" spans="2:9" x14ac:dyDescent="0.25">
      <c r="C19" s="347"/>
    </row>
    <row r="21" spans="2:9" x14ac:dyDescent="0.25">
      <c r="C21" s="347"/>
    </row>
    <row r="22" spans="2:9" x14ac:dyDescent="0.25">
      <c r="C22" s="346"/>
    </row>
    <row r="23" spans="2:9" x14ac:dyDescent="0.25">
      <c r="C23" s="346"/>
    </row>
    <row r="57" spans="3:3" x14ac:dyDescent="0.25">
      <c r="C57" s="789"/>
    </row>
  </sheetData>
  <mergeCells count="2">
    <mergeCell ref="B8:C8"/>
    <mergeCell ref="B11:C11"/>
  </mergeCells>
  <pageMargins left="0.70866141732283472" right="0.70866141732283472" top="0.74803149606299213" bottom="0.74803149606299213" header="0.31496062992125984" footer="0.31496062992125984"/>
  <pageSetup scale="5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4716-1FD5-4EEE-A734-A3F787663844}">
  <sheetPr>
    <tabColor theme="4" tint="0.249977111117893"/>
    <pageSetUpPr fitToPage="1"/>
  </sheetPr>
  <dimension ref="A7:AH77"/>
  <sheetViews>
    <sheetView zoomScale="80" zoomScaleNormal="80" workbookViewId="0"/>
  </sheetViews>
  <sheetFormatPr defaultColWidth="8.7109375" defaultRowHeight="15" x14ac:dyDescent="0.25"/>
  <cols>
    <col min="1" max="1" width="8.7109375" style="348"/>
    <col min="2" max="2" width="7.85546875" style="351" customWidth="1"/>
    <col min="3" max="3" width="97.85546875" style="348" bestFit="1" customWidth="1"/>
    <col min="4" max="4" width="15.42578125" style="350" customWidth="1"/>
    <col min="5" max="9" width="17.140625" style="350" customWidth="1"/>
    <col min="10" max="13" width="17.140625" style="348" customWidth="1"/>
    <col min="14" max="29" width="17.140625" style="349" customWidth="1"/>
    <col min="30" max="34" width="17.140625" style="348" customWidth="1"/>
    <col min="35" max="16384" width="8.7109375" style="348"/>
  </cols>
  <sheetData>
    <row r="7" spans="1:34" ht="18.75" x14ac:dyDescent="0.3">
      <c r="B7" s="188" t="s">
        <v>622</v>
      </c>
    </row>
    <row r="9" spans="1:34" x14ac:dyDescent="0.25">
      <c r="A9" s="352"/>
      <c r="B9" s="718" t="s">
        <v>624</v>
      </c>
      <c r="C9" s="719"/>
      <c r="D9" s="724" t="s">
        <v>621</v>
      </c>
      <c r="E9" s="725"/>
      <c r="F9" s="725"/>
      <c r="G9" s="725"/>
      <c r="H9" s="725"/>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6"/>
    </row>
    <row r="10" spans="1:34" ht="14.65" customHeight="1" x14ac:dyDescent="0.25">
      <c r="A10" s="352"/>
      <c r="B10" s="720"/>
      <c r="C10" s="721"/>
      <c r="D10" s="710" t="s">
        <v>620</v>
      </c>
      <c r="E10" s="712" t="s">
        <v>619</v>
      </c>
      <c r="F10" s="713"/>
      <c r="G10" s="713"/>
      <c r="H10" s="713"/>
      <c r="I10" s="714"/>
      <c r="J10" s="715" t="s">
        <v>618</v>
      </c>
      <c r="K10" s="716"/>
      <c r="L10" s="716"/>
      <c r="M10" s="717"/>
      <c r="N10" s="715" t="s">
        <v>617</v>
      </c>
      <c r="O10" s="716"/>
      <c r="P10" s="716"/>
      <c r="Q10" s="717"/>
      <c r="R10" s="715" t="s">
        <v>616</v>
      </c>
      <c r="S10" s="716"/>
      <c r="T10" s="716"/>
      <c r="U10" s="717"/>
      <c r="V10" s="715" t="s">
        <v>615</v>
      </c>
      <c r="W10" s="716"/>
      <c r="X10" s="716"/>
      <c r="Y10" s="717"/>
      <c r="Z10" s="715" t="s">
        <v>614</v>
      </c>
      <c r="AA10" s="716"/>
      <c r="AB10" s="716"/>
      <c r="AC10" s="717"/>
      <c r="AD10" s="715" t="s">
        <v>613</v>
      </c>
      <c r="AE10" s="716"/>
      <c r="AF10" s="716"/>
      <c r="AG10" s="716"/>
      <c r="AH10" s="717"/>
    </row>
    <row r="11" spans="1:34" x14ac:dyDescent="0.25">
      <c r="A11" s="352"/>
      <c r="B11" s="720"/>
      <c r="C11" s="721"/>
      <c r="D11" s="710"/>
      <c r="E11" s="727" t="s">
        <v>612</v>
      </c>
      <c r="F11" s="728"/>
      <c r="G11" s="728"/>
      <c r="H11" s="728"/>
      <c r="I11" s="729"/>
      <c r="J11" s="707" t="s">
        <v>612</v>
      </c>
      <c r="K11" s="708"/>
      <c r="L11" s="708"/>
      <c r="M11" s="709"/>
      <c r="N11" s="707" t="s">
        <v>612</v>
      </c>
      <c r="O11" s="708"/>
      <c r="P11" s="708"/>
      <c r="Q11" s="709"/>
      <c r="R11" s="707" t="s">
        <v>612</v>
      </c>
      <c r="S11" s="708"/>
      <c r="T11" s="708"/>
      <c r="U11" s="709"/>
      <c r="V11" s="707" t="s">
        <v>612</v>
      </c>
      <c r="W11" s="708"/>
      <c r="X11" s="708"/>
      <c r="Y11" s="709"/>
      <c r="Z11" s="707" t="s">
        <v>612</v>
      </c>
      <c r="AA11" s="708"/>
      <c r="AB11" s="708"/>
      <c r="AC11" s="709"/>
      <c r="AD11" s="707" t="s">
        <v>612</v>
      </c>
      <c r="AE11" s="708"/>
      <c r="AF11" s="708"/>
      <c r="AG11" s="708"/>
      <c r="AH11" s="709"/>
    </row>
    <row r="12" spans="1:34" x14ac:dyDescent="0.25">
      <c r="A12" s="352"/>
      <c r="B12" s="720"/>
      <c r="C12" s="721"/>
      <c r="D12" s="710"/>
      <c r="E12" s="381"/>
      <c r="F12" s="727" t="s">
        <v>611</v>
      </c>
      <c r="G12" s="728"/>
      <c r="H12" s="728"/>
      <c r="I12" s="729"/>
      <c r="J12" s="382"/>
      <c r="K12" s="707" t="s">
        <v>611</v>
      </c>
      <c r="L12" s="708"/>
      <c r="M12" s="709"/>
      <c r="N12" s="382"/>
      <c r="O12" s="707" t="s">
        <v>611</v>
      </c>
      <c r="P12" s="708"/>
      <c r="Q12" s="709"/>
      <c r="R12" s="382"/>
      <c r="S12" s="707" t="s">
        <v>611</v>
      </c>
      <c r="T12" s="708"/>
      <c r="U12" s="709"/>
      <c r="V12" s="382"/>
      <c r="W12" s="707" t="s">
        <v>611</v>
      </c>
      <c r="X12" s="708"/>
      <c r="Y12" s="709"/>
      <c r="Z12" s="382"/>
      <c r="AA12" s="707" t="s">
        <v>611</v>
      </c>
      <c r="AB12" s="708"/>
      <c r="AC12" s="709"/>
      <c r="AD12" s="382"/>
      <c r="AE12" s="707" t="s">
        <v>611</v>
      </c>
      <c r="AF12" s="708"/>
      <c r="AG12" s="708"/>
      <c r="AH12" s="709"/>
    </row>
    <row r="13" spans="1:34" ht="25.5" x14ac:dyDescent="0.25">
      <c r="A13" s="352"/>
      <c r="B13" s="722"/>
      <c r="C13" s="723"/>
      <c r="D13" s="711"/>
      <c r="E13" s="383"/>
      <c r="F13" s="383"/>
      <c r="G13" s="384" t="s">
        <v>610</v>
      </c>
      <c r="H13" s="384" t="s">
        <v>609</v>
      </c>
      <c r="I13" s="384" t="s">
        <v>608</v>
      </c>
      <c r="J13" s="385"/>
      <c r="K13" s="385"/>
      <c r="L13" s="386" t="s">
        <v>610</v>
      </c>
      <c r="M13" s="386" t="s">
        <v>608</v>
      </c>
      <c r="N13" s="385"/>
      <c r="O13" s="385"/>
      <c r="P13" s="386" t="s">
        <v>610</v>
      </c>
      <c r="Q13" s="386" t="s">
        <v>608</v>
      </c>
      <c r="R13" s="385"/>
      <c r="S13" s="385"/>
      <c r="T13" s="386" t="s">
        <v>610</v>
      </c>
      <c r="U13" s="386" t="s">
        <v>608</v>
      </c>
      <c r="V13" s="385"/>
      <c r="W13" s="385"/>
      <c r="X13" s="386" t="s">
        <v>610</v>
      </c>
      <c r="Y13" s="386" t="s">
        <v>608</v>
      </c>
      <c r="Z13" s="385"/>
      <c r="AA13" s="385"/>
      <c r="AB13" s="386" t="s">
        <v>610</v>
      </c>
      <c r="AC13" s="386" t="s">
        <v>608</v>
      </c>
      <c r="AD13" s="385"/>
      <c r="AE13" s="385"/>
      <c r="AF13" s="386" t="s">
        <v>610</v>
      </c>
      <c r="AG13" s="386" t="s">
        <v>609</v>
      </c>
      <c r="AH13" s="386" t="s">
        <v>608</v>
      </c>
    </row>
    <row r="14" spans="1:34" x14ac:dyDescent="0.25">
      <c r="A14" s="352"/>
      <c r="B14" s="387"/>
      <c r="C14" s="388" t="s">
        <v>607</v>
      </c>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row>
    <row r="15" spans="1:34" x14ac:dyDescent="0.25">
      <c r="A15" s="352"/>
      <c r="B15" s="389">
        <v>1</v>
      </c>
      <c r="C15" s="390" t="s">
        <v>606</v>
      </c>
      <c r="D15" s="391">
        <v>373656.70652383543</v>
      </c>
      <c r="E15" s="392">
        <v>226479.55708692363</v>
      </c>
      <c r="F15" s="391">
        <v>24280.226777603188</v>
      </c>
      <c r="G15" s="391">
        <v>18.675767059999998</v>
      </c>
      <c r="H15" s="391">
        <v>0</v>
      </c>
      <c r="I15" s="391">
        <v>9.5251969750200018</v>
      </c>
      <c r="J15" s="391">
        <v>0</v>
      </c>
      <c r="K15" s="391">
        <v>0</v>
      </c>
      <c r="L15" s="391">
        <v>0</v>
      </c>
      <c r="M15" s="391">
        <v>0</v>
      </c>
      <c r="N15" s="393"/>
      <c r="O15" s="393"/>
      <c r="P15" s="393"/>
      <c r="Q15" s="393"/>
      <c r="R15" s="393"/>
      <c r="S15" s="393"/>
      <c r="T15" s="393"/>
      <c r="U15" s="393"/>
      <c r="V15" s="393"/>
      <c r="W15" s="393"/>
      <c r="X15" s="393"/>
      <c r="Y15" s="393"/>
      <c r="Z15" s="393"/>
      <c r="AA15" s="393"/>
      <c r="AB15" s="393"/>
      <c r="AC15" s="393"/>
      <c r="AD15" s="394">
        <v>226479.55708692363</v>
      </c>
      <c r="AE15" s="394">
        <v>24280.226777603188</v>
      </c>
      <c r="AF15" s="394">
        <v>18.675767059999998</v>
      </c>
      <c r="AG15" s="394">
        <v>0</v>
      </c>
      <c r="AH15" s="394">
        <v>9.5251969750200018</v>
      </c>
    </row>
    <row r="16" spans="1:34" x14ac:dyDescent="0.25">
      <c r="A16" s="352"/>
      <c r="B16" s="389">
        <v>2</v>
      </c>
      <c r="C16" s="395" t="s">
        <v>605</v>
      </c>
      <c r="D16" s="396">
        <v>121373.66069213991</v>
      </c>
      <c r="E16" s="392">
        <v>13543.094539319796</v>
      </c>
      <c r="F16" s="396">
        <v>0</v>
      </c>
      <c r="G16" s="396">
        <v>0</v>
      </c>
      <c r="H16" s="396">
        <v>0</v>
      </c>
      <c r="I16" s="396">
        <v>0</v>
      </c>
      <c r="J16" s="396">
        <v>0</v>
      </c>
      <c r="K16" s="396">
        <v>0</v>
      </c>
      <c r="L16" s="396">
        <v>0</v>
      </c>
      <c r="M16" s="396">
        <v>0</v>
      </c>
      <c r="N16" s="393"/>
      <c r="O16" s="393"/>
      <c r="P16" s="393"/>
      <c r="Q16" s="393"/>
      <c r="R16" s="393"/>
      <c r="S16" s="393"/>
      <c r="T16" s="393"/>
      <c r="U16" s="393"/>
      <c r="V16" s="393"/>
      <c r="W16" s="393"/>
      <c r="X16" s="393"/>
      <c r="Y16" s="393"/>
      <c r="Z16" s="393"/>
      <c r="AA16" s="393"/>
      <c r="AB16" s="393"/>
      <c r="AC16" s="393"/>
      <c r="AD16" s="394">
        <v>13543.094539319796</v>
      </c>
      <c r="AE16" s="394">
        <v>0</v>
      </c>
      <c r="AF16" s="394">
        <v>0</v>
      </c>
      <c r="AG16" s="394">
        <v>0</v>
      </c>
      <c r="AH16" s="394">
        <v>0</v>
      </c>
    </row>
    <row r="17" spans="1:34" x14ac:dyDescent="0.25">
      <c r="A17" s="352"/>
      <c r="B17" s="389">
        <v>3</v>
      </c>
      <c r="C17" s="397" t="s">
        <v>604</v>
      </c>
      <c r="D17" s="398">
        <v>58433.790479690018</v>
      </c>
      <c r="E17" s="392">
        <v>9608.6058196890008</v>
      </c>
      <c r="F17" s="398">
        <v>0</v>
      </c>
      <c r="G17" s="398">
        <v>0</v>
      </c>
      <c r="H17" s="398">
        <v>0</v>
      </c>
      <c r="I17" s="398">
        <v>0</v>
      </c>
      <c r="J17" s="398">
        <v>0</v>
      </c>
      <c r="K17" s="398">
        <v>0</v>
      </c>
      <c r="L17" s="398">
        <v>0</v>
      </c>
      <c r="M17" s="398">
        <v>0</v>
      </c>
      <c r="N17" s="393"/>
      <c r="O17" s="393"/>
      <c r="P17" s="393"/>
      <c r="Q17" s="393"/>
      <c r="R17" s="393"/>
      <c r="S17" s="393"/>
      <c r="T17" s="393"/>
      <c r="U17" s="393"/>
      <c r="V17" s="393"/>
      <c r="W17" s="393"/>
      <c r="X17" s="393"/>
      <c r="Y17" s="393"/>
      <c r="Z17" s="393"/>
      <c r="AA17" s="393"/>
      <c r="AB17" s="393"/>
      <c r="AC17" s="393"/>
      <c r="AD17" s="394">
        <v>9608.6058196890008</v>
      </c>
      <c r="AE17" s="394">
        <v>0</v>
      </c>
      <c r="AF17" s="394">
        <v>0</v>
      </c>
      <c r="AG17" s="394">
        <v>0</v>
      </c>
      <c r="AH17" s="394">
        <v>0</v>
      </c>
    </row>
    <row r="18" spans="1:34" x14ac:dyDescent="0.25">
      <c r="A18" s="352"/>
      <c r="B18" s="389">
        <v>4</v>
      </c>
      <c r="C18" s="399" t="s">
        <v>584</v>
      </c>
      <c r="D18" s="400">
        <v>3500.7734973299998</v>
      </c>
      <c r="E18" s="392">
        <v>690.51393294959996</v>
      </c>
      <c r="F18" s="392">
        <v>0</v>
      </c>
      <c r="G18" s="392">
        <v>0</v>
      </c>
      <c r="H18" s="392">
        <v>0</v>
      </c>
      <c r="I18" s="392">
        <v>0</v>
      </c>
      <c r="J18" s="392">
        <v>0</v>
      </c>
      <c r="K18" s="392">
        <v>0</v>
      </c>
      <c r="L18" s="392">
        <v>0</v>
      </c>
      <c r="M18" s="392">
        <v>0</v>
      </c>
      <c r="N18" s="393"/>
      <c r="O18" s="393"/>
      <c r="P18" s="393"/>
      <c r="Q18" s="393"/>
      <c r="R18" s="393"/>
      <c r="S18" s="393"/>
      <c r="T18" s="393"/>
      <c r="U18" s="393"/>
      <c r="V18" s="393"/>
      <c r="W18" s="393"/>
      <c r="X18" s="393"/>
      <c r="Y18" s="393"/>
      <c r="Z18" s="393"/>
      <c r="AA18" s="393"/>
      <c r="AB18" s="393"/>
      <c r="AC18" s="393"/>
      <c r="AD18" s="394">
        <v>690.51393294959996</v>
      </c>
      <c r="AE18" s="394">
        <v>0</v>
      </c>
      <c r="AF18" s="394">
        <v>0</v>
      </c>
      <c r="AG18" s="394">
        <v>0</v>
      </c>
      <c r="AH18" s="394">
        <v>0</v>
      </c>
    </row>
    <row r="19" spans="1:34" x14ac:dyDescent="0.25">
      <c r="A19" s="352"/>
      <c r="B19" s="389">
        <v>5</v>
      </c>
      <c r="C19" s="399" t="s">
        <v>598</v>
      </c>
      <c r="D19" s="400">
        <v>53874.205325760013</v>
      </c>
      <c r="E19" s="392">
        <v>8918.0918867394012</v>
      </c>
      <c r="F19" s="392">
        <v>0</v>
      </c>
      <c r="G19" s="392">
        <v>0</v>
      </c>
      <c r="H19" s="392">
        <v>0</v>
      </c>
      <c r="I19" s="392">
        <v>0</v>
      </c>
      <c r="J19" s="392">
        <v>0</v>
      </c>
      <c r="K19" s="392">
        <v>0</v>
      </c>
      <c r="L19" s="392">
        <v>0</v>
      </c>
      <c r="M19" s="392">
        <v>0</v>
      </c>
      <c r="N19" s="401"/>
      <c r="O19" s="401"/>
      <c r="P19" s="401"/>
      <c r="Q19" s="401"/>
      <c r="R19" s="401"/>
      <c r="S19" s="401"/>
      <c r="T19" s="401"/>
      <c r="U19" s="401"/>
      <c r="V19" s="401"/>
      <c r="W19" s="401"/>
      <c r="X19" s="401"/>
      <c r="Y19" s="401"/>
      <c r="Z19" s="401"/>
      <c r="AA19" s="401"/>
      <c r="AB19" s="401"/>
      <c r="AC19" s="401"/>
      <c r="AD19" s="394">
        <v>8918.0918867394012</v>
      </c>
      <c r="AE19" s="394">
        <v>0</v>
      </c>
      <c r="AF19" s="394">
        <v>0</v>
      </c>
      <c r="AG19" s="394">
        <v>0</v>
      </c>
      <c r="AH19" s="394">
        <v>0</v>
      </c>
    </row>
    <row r="20" spans="1:34" x14ac:dyDescent="0.25">
      <c r="A20" s="352"/>
      <c r="B20" s="389">
        <v>6</v>
      </c>
      <c r="C20" s="399" t="s">
        <v>582</v>
      </c>
      <c r="D20" s="400">
        <v>1058.8116566000001</v>
      </c>
      <c r="E20" s="392">
        <v>0</v>
      </c>
      <c r="F20" s="392">
        <v>0</v>
      </c>
      <c r="G20" s="486"/>
      <c r="H20" s="392">
        <v>0</v>
      </c>
      <c r="I20" s="392">
        <v>0</v>
      </c>
      <c r="J20" s="392">
        <v>0</v>
      </c>
      <c r="K20" s="392">
        <v>0</v>
      </c>
      <c r="L20" s="486"/>
      <c r="M20" s="392">
        <v>0</v>
      </c>
      <c r="N20" s="393"/>
      <c r="O20" s="393"/>
      <c r="P20" s="486"/>
      <c r="Q20" s="393"/>
      <c r="R20" s="393"/>
      <c r="S20" s="393"/>
      <c r="T20" s="486"/>
      <c r="U20" s="393"/>
      <c r="V20" s="393"/>
      <c r="W20" s="393"/>
      <c r="X20" s="486"/>
      <c r="Y20" s="393"/>
      <c r="Z20" s="393"/>
      <c r="AA20" s="393"/>
      <c r="AB20" s="486"/>
      <c r="AC20" s="393"/>
      <c r="AD20" s="394">
        <v>0</v>
      </c>
      <c r="AE20" s="394">
        <v>0</v>
      </c>
      <c r="AF20" s="486"/>
      <c r="AG20" s="394">
        <v>0</v>
      </c>
      <c r="AH20" s="394">
        <v>0</v>
      </c>
    </row>
    <row r="21" spans="1:34" x14ac:dyDescent="0.25">
      <c r="A21" s="352"/>
      <c r="B21" s="389">
        <v>7</v>
      </c>
      <c r="C21" s="397" t="s">
        <v>603</v>
      </c>
      <c r="D21" s="400">
        <v>62939.870212449881</v>
      </c>
      <c r="E21" s="392">
        <v>3934.4887196307959</v>
      </c>
      <c r="F21" s="400">
        <v>0</v>
      </c>
      <c r="G21" s="400">
        <v>0</v>
      </c>
      <c r="H21" s="400">
        <v>0</v>
      </c>
      <c r="I21" s="400">
        <v>0</v>
      </c>
      <c r="J21" s="400">
        <v>0</v>
      </c>
      <c r="K21" s="400">
        <v>0</v>
      </c>
      <c r="L21" s="400">
        <v>0</v>
      </c>
      <c r="M21" s="400">
        <v>0</v>
      </c>
      <c r="N21" s="393"/>
      <c r="O21" s="393"/>
      <c r="P21" s="400"/>
      <c r="Q21" s="393"/>
      <c r="R21" s="393"/>
      <c r="S21" s="393"/>
      <c r="T21" s="400"/>
      <c r="U21" s="393"/>
      <c r="V21" s="393"/>
      <c r="W21" s="393"/>
      <c r="X21" s="400"/>
      <c r="Y21" s="393"/>
      <c r="Z21" s="393"/>
      <c r="AA21" s="393"/>
      <c r="AB21" s="400"/>
      <c r="AC21" s="393"/>
      <c r="AD21" s="394">
        <v>3934.4887196307959</v>
      </c>
      <c r="AE21" s="394">
        <v>0</v>
      </c>
      <c r="AF21" s="400">
        <v>0</v>
      </c>
      <c r="AG21" s="394">
        <v>0</v>
      </c>
      <c r="AH21" s="394">
        <v>0</v>
      </c>
    </row>
    <row r="22" spans="1:34" x14ac:dyDescent="0.25">
      <c r="A22" s="352"/>
      <c r="B22" s="389">
        <v>8</v>
      </c>
      <c r="C22" s="399" t="s">
        <v>602</v>
      </c>
      <c r="D22" s="400">
        <v>35121.656575519861</v>
      </c>
      <c r="E22" s="392">
        <v>2169.2087209287961</v>
      </c>
      <c r="F22" s="400">
        <v>0</v>
      </c>
      <c r="G22" s="400">
        <v>0</v>
      </c>
      <c r="H22" s="400">
        <v>0</v>
      </c>
      <c r="I22" s="400">
        <v>0</v>
      </c>
      <c r="J22" s="400">
        <v>0</v>
      </c>
      <c r="K22" s="400">
        <v>0</v>
      </c>
      <c r="L22" s="400">
        <v>0</v>
      </c>
      <c r="M22" s="400">
        <v>0</v>
      </c>
      <c r="N22" s="393"/>
      <c r="O22" s="393"/>
      <c r="P22" s="400"/>
      <c r="Q22" s="393"/>
      <c r="R22" s="393"/>
      <c r="S22" s="393"/>
      <c r="T22" s="400"/>
      <c r="U22" s="393"/>
      <c r="V22" s="393"/>
      <c r="W22" s="393"/>
      <c r="X22" s="400"/>
      <c r="Y22" s="393"/>
      <c r="Z22" s="393"/>
      <c r="AA22" s="393"/>
      <c r="AB22" s="400"/>
      <c r="AC22" s="393"/>
      <c r="AD22" s="394">
        <v>2169.2087209287961</v>
      </c>
      <c r="AE22" s="394">
        <v>0</v>
      </c>
      <c r="AF22" s="400">
        <v>0</v>
      </c>
      <c r="AG22" s="394">
        <v>0</v>
      </c>
      <c r="AH22" s="394">
        <v>0</v>
      </c>
    </row>
    <row r="23" spans="1:34" x14ac:dyDescent="0.25">
      <c r="A23" s="352"/>
      <c r="B23" s="389">
        <v>9</v>
      </c>
      <c r="C23" s="402" t="s">
        <v>584</v>
      </c>
      <c r="D23" s="400">
        <v>35091.914528799862</v>
      </c>
      <c r="E23" s="392">
        <v>2169.2087209287961</v>
      </c>
      <c r="F23" s="392">
        <v>0</v>
      </c>
      <c r="G23" s="392">
        <v>0</v>
      </c>
      <c r="H23" s="392">
        <v>0</v>
      </c>
      <c r="I23" s="392">
        <v>0</v>
      </c>
      <c r="J23" s="392">
        <v>0</v>
      </c>
      <c r="K23" s="392">
        <v>0</v>
      </c>
      <c r="L23" s="392">
        <v>0</v>
      </c>
      <c r="M23" s="392">
        <v>0</v>
      </c>
      <c r="N23" s="393"/>
      <c r="O23" s="393"/>
      <c r="P23" s="392"/>
      <c r="Q23" s="393"/>
      <c r="R23" s="393"/>
      <c r="S23" s="393"/>
      <c r="T23" s="392"/>
      <c r="U23" s="393"/>
      <c r="V23" s="393"/>
      <c r="W23" s="393"/>
      <c r="X23" s="392"/>
      <c r="Y23" s="393"/>
      <c r="Z23" s="393"/>
      <c r="AA23" s="393"/>
      <c r="AB23" s="392"/>
      <c r="AC23" s="393"/>
      <c r="AD23" s="394">
        <v>2169.2087209287961</v>
      </c>
      <c r="AE23" s="394">
        <v>0</v>
      </c>
      <c r="AF23" s="392">
        <v>0</v>
      </c>
      <c r="AG23" s="394">
        <v>0</v>
      </c>
      <c r="AH23" s="394">
        <v>0</v>
      </c>
    </row>
    <row r="24" spans="1:34" s="353" customFormat="1" x14ac:dyDescent="0.25">
      <c r="A24" s="354"/>
      <c r="B24" s="403">
        <v>10</v>
      </c>
      <c r="C24" s="402" t="s">
        <v>598</v>
      </c>
      <c r="D24" s="400">
        <v>0</v>
      </c>
      <c r="E24" s="392">
        <v>0</v>
      </c>
      <c r="F24" s="392">
        <v>0</v>
      </c>
      <c r="G24" s="392">
        <v>0</v>
      </c>
      <c r="H24" s="392">
        <v>0</v>
      </c>
      <c r="I24" s="392">
        <v>0</v>
      </c>
      <c r="J24" s="392">
        <v>0</v>
      </c>
      <c r="K24" s="392">
        <v>0</v>
      </c>
      <c r="L24" s="392">
        <v>0</v>
      </c>
      <c r="M24" s="392">
        <v>0</v>
      </c>
      <c r="N24" s="401"/>
      <c r="O24" s="401"/>
      <c r="P24" s="392"/>
      <c r="Q24" s="401"/>
      <c r="R24" s="401"/>
      <c r="S24" s="401"/>
      <c r="T24" s="392"/>
      <c r="U24" s="401"/>
      <c r="V24" s="401"/>
      <c r="W24" s="401"/>
      <c r="X24" s="392"/>
      <c r="Y24" s="401"/>
      <c r="Z24" s="401"/>
      <c r="AA24" s="401"/>
      <c r="AB24" s="392"/>
      <c r="AC24" s="401"/>
      <c r="AD24" s="394">
        <v>0</v>
      </c>
      <c r="AE24" s="394">
        <v>0</v>
      </c>
      <c r="AF24" s="392">
        <v>0</v>
      </c>
      <c r="AG24" s="394">
        <v>0</v>
      </c>
      <c r="AH24" s="394">
        <v>0</v>
      </c>
    </row>
    <row r="25" spans="1:34" x14ac:dyDescent="0.25">
      <c r="A25" s="352"/>
      <c r="B25" s="389">
        <v>11</v>
      </c>
      <c r="C25" s="402" t="s">
        <v>582</v>
      </c>
      <c r="D25" s="400">
        <v>29.742046719999998</v>
      </c>
      <c r="E25" s="392">
        <v>0</v>
      </c>
      <c r="F25" s="392">
        <v>0</v>
      </c>
      <c r="G25" s="487"/>
      <c r="H25" s="392">
        <v>0</v>
      </c>
      <c r="I25" s="392">
        <v>0</v>
      </c>
      <c r="J25" s="392">
        <v>0</v>
      </c>
      <c r="K25" s="392">
        <v>0</v>
      </c>
      <c r="L25" s="487"/>
      <c r="M25" s="392">
        <v>0</v>
      </c>
      <c r="N25" s="393"/>
      <c r="O25" s="393"/>
      <c r="P25" s="487"/>
      <c r="Q25" s="393"/>
      <c r="R25" s="393"/>
      <c r="S25" s="393"/>
      <c r="T25" s="487"/>
      <c r="U25" s="393"/>
      <c r="V25" s="393"/>
      <c r="W25" s="393"/>
      <c r="X25" s="487"/>
      <c r="Y25" s="393"/>
      <c r="Z25" s="393"/>
      <c r="AA25" s="393"/>
      <c r="AB25" s="487"/>
      <c r="AC25" s="393"/>
      <c r="AD25" s="394">
        <v>0</v>
      </c>
      <c r="AE25" s="394">
        <v>0</v>
      </c>
      <c r="AF25" s="487"/>
      <c r="AG25" s="394">
        <v>0</v>
      </c>
      <c r="AH25" s="394">
        <v>0</v>
      </c>
    </row>
    <row r="26" spans="1:34" x14ac:dyDescent="0.25">
      <c r="A26" s="352"/>
      <c r="B26" s="389">
        <v>12</v>
      </c>
      <c r="C26" s="399" t="s">
        <v>601</v>
      </c>
      <c r="D26" s="400">
        <v>9618.8704102500142</v>
      </c>
      <c r="E26" s="392">
        <v>0</v>
      </c>
      <c r="F26" s="400">
        <v>0</v>
      </c>
      <c r="G26" s="400">
        <v>0</v>
      </c>
      <c r="H26" s="400">
        <v>0</v>
      </c>
      <c r="I26" s="400">
        <v>0</v>
      </c>
      <c r="J26" s="400">
        <v>0</v>
      </c>
      <c r="K26" s="400">
        <v>0</v>
      </c>
      <c r="L26" s="400">
        <v>0</v>
      </c>
      <c r="M26" s="400">
        <v>0</v>
      </c>
      <c r="N26" s="393"/>
      <c r="O26" s="393"/>
      <c r="P26" s="400"/>
      <c r="Q26" s="393"/>
      <c r="R26" s="393"/>
      <c r="S26" s="393"/>
      <c r="T26" s="400"/>
      <c r="U26" s="393"/>
      <c r="V26" s="393"/>
      <c r="W26" s="393"/>
      <c r="X26" s="400"/>
      <c r="Y26" s="393"/>
      <c r="Z26" s="393"/>
      <c r="AA26" s="393"/>
      <c r="AB26" s="400"/>
      <c r="AC26" s="393"/>
      <c r="AD26" s="394">
        <v>0</v>
      </c>
      <c r="AE26" s="394">
        <v>0</v>
      </c>
      <c r="AF26" s="400">
        <v>0</v>
      </c>
      <c r="AG26" s="394">
        <v>0</v>
      </c>
      <c r="AH26" s="394">
        <v>0</v>
      </c>
    </row>
    <row r="27" spans="1:34" x14ac:dyDescent="0.25">
      <c r="A27" s="352"/>
      <c r="B27" s="389">
        <v>13</v>
      </c>
      <c r="C27" s="402" t="s">
        <v>584</v>
      </c>
      <c r="D27" s="400">
        <v>9474.3078591800149</v>
      </c>
      <c r="E27" s="392">
        <v>0</v>
      </c>
      <c r="F27" s="392">
        <v>0</v>
      </c>
      <c r="G27" s="392">
        <v>0</v>
      </c>
      <c r="H27" s="392">
        <v>0</v>
      </c>
      <c r="I27" s="392">
        <v>0</v>
      </c>
      <c r="J27" s="392">
        <v>0</v>
      </c>
      <c r="K27" s="392">
        <v>0</v>
      </c>
      <c r="L27" s="392">
        <v>0</v>
      </c>
      <c r="M27" s="392">
        <v>0</v>
      </c>
      <c r="N27" s="393"/>
      <c r="O27" s="393"/>
      <c r="P27" s="392"/>
      <c r="Q27" s="393"/>
      <c r="R27" s="393"/>
      <c r="S27" s="393"/>
      <c r="T27" s="392"/>
      <c r="U27" s="393"/>
      <c r="V27" s="393"/>
      <c r="W27" s="393"/>
      <c r="X27" s="392"/>
      <c r="Y27" s="393"/>
      <c r="Z27" s="393"/>
      <c r="AA27" s="393"/>
      <c r="AB27" s="392"/>
      <c r="AC27" s="393"/>
      <c r="AD27" s="394">
        <v>0</v>
      </c>
      <c r="AE27" s="394">
        <v>0</v>
      </c>
      <c r="AF27" s="392">
        <v>0</v>
      </c>
      <c r="AG27" s="394">
        <v>0</v>
      </c>
      <c r="AH27" s="394">
        <v>0</v>
      </c>
    </row>
    <row r="28" spans="1:34" s="353" customFormat="1" x14ac:dyDescent="0.25">
      <c r="A28" s="354"/>
      <c r="B28" s="403">
        <v>14</v>
      </c>
      <c r="C28" s="402" t="s">
        <v>598</v>
      </c>
      <c r="D28" s="400">
        <v>0</v>
      </c>
      <c r="E28" s="392">
        <v>0</v>
      </c>
      <c r="F28" s="392">
        <v>0</v>
      </c>
      <c r="G28" s="392">
        <v>0</v>
      </c>
      <c r="H28" s="392">
        <v>0</v>
      </c>
      <c r="I28" s="392">
        <v>0</v>
      </c>
      <c r="J28" s="392">
        <v>0</v>
      </c>
      <c r="K28" s="392">
        <v>0</v>
      </c>
      <c r="L28" s="392">
        <v>0</v>
      </c>
      <c r="M28" s="392">
        <v>0</v>
      </c>
      <c r="N28" s="401"/>
      <c r="O28" s="401"/>
      <c r="P28" s="392"/>
      <c r="Q28" s="401"/>
      <c r="R28" s="401"/>
      <c r="S28" s="401"/>
      <c r="T28" s="392"/>
      <c r="U28" s="401"/>
      <c r="V28" s="401"/>
      <c r="W28" s="401"/>
      <c r="X28" s="392"/>
      <c r="Y28" s="401"/>
      <c r="Z28" s="401"/>
      <c r="AA28" s="401"/>
      <c r="AB28" s="392"/>
      <c r="AC28" s="401"/>
      <c r="AD28" s="394">
        <v>0</v>
      </c>
      <c r="AE28" s="394">
        <v>0</v>
      </c>
      <c r="AF28" s="392">
        <v>0</v>
      </c>
      <c r="AG28" s="394">
        <v>0</v>
      </c>
      <c r="AH28" s="394">
        <v>0</v>
      </c>
    </row>
    <row r="29" spans="1:34" x14ac:dyDescent="0.25">
      <c r="A29" s="352"/>
      <c r="B29" s="389">
        <v>15</v>
      </c>
      <c r="C29" s="402" t="s">
        <v>582</v>
      </c>
      <c r="D29" s="400">
        <v>144.56255106999998</v>
      </c>
      <c r="E29" s="392">
        <v>0</v>
      </c>
      <c r="F29" s="392">
        <v>0</v>
      </c>
      <c r="G29" s="487"/>
      <c r="H29" s="392">
        <v>0</v>
      </c>
      <c r="I29" s="392">
        <v>0</v>
      </c>
      <c r="J29" s="392">
        <v>0</v>
      </c>
      <c r="K29" s="392">
        <v>0</v>
      </c>
      <c r="L29" s="487"/>
      <c r="M29" s="392">
        <v>0</v>
      </c>
      <c r="N29" s="393"/>
      <c r="O29" s="393"/>
      <c r="P29" s="487"/>
      <c r="Q29" s="393"/>
      <c r="R29" s="393"/>
      <c r="S29" s="393"/>
      <c r="T29" s="487"/>
      <c r="U29" s="393"/>
      <c r="V29" s="393"/>
      <c r="W29" s="393"/>
      <c r="X29" s="487"/>
      <c r="Y29" s="393"/>
      <c r="Z29" s="393"/>
      <c r="AA29" s="393"/>
      <c r="AB29" s="487"/>
      <c r="AC29" s="393"/>
      <c r="AD29" s="394">
        <v>0</v>
      </c>
      <c r="AE29" s="394">
        <v>0</v>
      </c>
      <c r="AF29" s="487"/>
      <c r="AG29" s="394">
        <v>0</v>
      </c>
      <c r="AH29" s="394">
        <v>0</v>
      </c>
    </row>
    <row r="30" spans="1:34" x14ac:dyDescent="0.25">
      <c r="A30" s="352"/>
      <c r="B30" s="389">
        <v>16</v>
      </c>
      <c r="C30" s="399" t="s">
        <v>600</v>
      </c>
      <c r="D30" s="400">
        <v>18199.343226680005</v>
      </c>
      <c r="E30" s="392">
        <v>1765.2799987019998</v>
      </c>
      <c r="F30" s="400">
        <v>0</v>
      </c>
      <c r="G30" s="400">
        <v>0</v>
      </c>
      <c r="H30" s="400">
        <v>0</v>
      </c>
      <c r="I30" s="400">
        <v>0</v>
      </c>
      <c r="J30" s="400">
        <v>0</v>
      </c>
      <c r="K30" s="400">
        <v>0</v>
      </c>
      <c r="L30" s="400">
        <v>0</v>
      </c>
      <c r="M30" s="400">
        <v>0</v>
      </c>
      <c r="N30" s="393"/>
      <c r="O30" s="393"/>
      <c r="P30" s="400"/>
      <c r="Q30" s="393"/>
      <c r="R30" s="393"/>
      <c r="S30" s="393"/>
      <c r="T30" s="400"/>
      <c r="U30" s="393"/>
      <c r="V30" s="393"/>
      <c r="W30" s="393"/>
      <c r="X30" s="400"/>
      <c r="Y30" s="393"/>
      <c r="Z30" s="393"/>
      <c r="AA30" s="393"/>
      <c r="AB30" s="400"/>
      <c r="AC30" s="393"/>
      <c r="AD30" s="394">
        <v>1765.2799987019998</v>
      </c>
      <c r="AE30" s="394">
        <v>0</v>
      </c>
      <c r="AF30" s="400">
        <v>0</v>
      </c>
      <c r="AG30" s="394">
        <v>0</v>
      </c>
      <c r="AH30" s="394">
        <v>0</v>
      </c>
    </row>
    <row r="31" spans="1:34" x14ac:dyDescent="0.25">
      <c r="A31" s="352"/>
      <c r="B31" s="389">
        <v>17</v>
      </c>
      <c r="C31" s="402" t="s">
        <v>584</v>
      </c>
      <c r="D31" s="400">
        <v>18194.426721840005</v>
      </c>
      <c r="E31" s="392">
        <v>1765.2799987019998</v>
      </c>
      <c r="F31" s="392">
        <v>0</v>
      </c>
      <c r="G31" s="392">
        <v>0</v>
      </c>
      <c r="H31" s="392">
        <v>0</v>
      </c>
      <c r="I31" s="392">
        <v>0</v>
      </c>
      <c r="J31" s="392">
        <v>0</v>
      </c>
      <c r="K31" s="392">
        <v>0</v>
      </c>
      <c r="L31" s="392">
        <v>0</v>
      </c>
      <c r="M31" s="392">
        <v>0</v>
      </c>
      <c r="N31" s="393"/>
      <c r="O31" s="393"/>
      <c r="P31" s="392"/>
      <c r="Q31" s="393"/>
      <c r="R31" s="393"/>
      <c r="S31" s="393"/>
      <c r="T31" s="392"/>
      <c r="U31" s="393"/>
      <c r="V31" s="393"/>
      <c r="W31" s="393"/>
      <c r="X31" s="392"/>
      <c r="Y31" s="393"/>
      <c r="Z31" s="393"/>
      <c r="AA31" s="393"/>
      <c r="AB31" s="392"/>
      <c r="AC31" s="393"/>
      <c r="AD31" s="394">
        <v>1765.2799987019998</v>
      </c>
      <c r="AE31" s="394">
        <v>0</v>
      </c>
      <c r="AF31" s="392">
        <v>0</v>
      </c>
      <c r="AG31" s="394">
        <v>0</v>
      </c>
      <c r="AH31" s="394">
        <v>0</v>
      </c>
    </row>
    <row r="32" spans="1:34" s="353" customFormat="1" x14ac:dyDescent="0.25">
      <c r="A32" s="354"/>
      <c r="B32" s="403">
        <v>18</v>
      </c>
      <c r="C32" s="402" t="s">
        <v>598</v>
      </c>
      <c r="D32" s="400">
        <v>0</v>
      </c>
      <c r="E32" s="392">
        <v>0</v>
      </c>
      <c r="F32" s="392">
        <v>0</v>
      </c>
      <c r="G32" s="392">
        <v>0</v>
      </c>
      <c r="H32" s="392">
        <v>0</v>
      </c>
      <c r="I32" s="392">
        <v>0</v>
      </c>
      <c r="J32" s="392">
        <v>0</v>
      </c>
      <c r="K32" s="392">
        <v>0</v>
      </c>
      <c r="L32" s="392">
        <v>0</v>
      </c>
      <c r="M32" s="392">
        <v>0</v>
      </c>
      <c r="N32" s="401"/>
      <c r="O32" s="401"/>
      <c r="P32" s="392"/>
      <c r="Q32" s="401"/>
      <c r="R32" s="401"/>
      <c r="S32" s="401"/>
      <c r="T32" s="392"/>
      <c r="U32" s="401"/>
      <c r="V32" s="401"/>
      <c r="W32" s="401"/>
      <c r="X32" s="392"/>
      <c r="Y32" s="401"/>
      <c r="Z32" s="401"/>
      <c r="AA32" s="401"/>
      <c r="AB32" s="392"/>
      <c r="AC32" s="401"/>
      <c r="AD32" s="394">
        <v>0</v>
      </c>
      <c r="AE32" s="394">
        <v>0</v>
      </c>
      <c r="AF32" s="392">
        <v>0</v>
      </c>
      <c r="AG32" s="394">
        <v>0</v>
      </c>
      <c r="AH32" s="394">
        <v>0</v>
      </c>
    </row>
    <row r="33" spans="1:34" x14ac:dyDescent="0.25">
      <c r="A33" s="352"/>
      <c r="B33" s="389">
        <v>19</v>
      </c>
      <c r="C33" s="402" t="s">
        <v>582</v>
      </c>
      <c r="D33" s="400">
        <v>4.91650484</v>
      </c>
      <c r="E33" s="392">
        <v>0</v>
      </c>
      <c r="F33" s="392">
        <v>0</v>
      </c>
      <c r="G33" s="487"/>
      <c r="H33" s="392">
        <v>0</v>
      </c>
      <c r="I33" s="392">
        <v>0</v>
      </c>
      <c r="J33" s="392">
        <v>0</v>
      </c>
      <c r="K33" s="392">
        <v>0</v>
      </c>
      <c r="L33" s="487"/>
      <c r="M33" s="392">
        <v>0</v>
      </c>
      <c r="N33" s="393"/>
      <c r="O33" s="393"/>
      <c r="P33" s="487"/>
      <c r="Q33" s="393"/>
      <c r="R33" s="393"/>
      <c r="S33" s="393"/>
      <c r="T33" s="487"/>
      <c r="U33" s="393"/>
      <c r="V33" s="393"/>
      <c r="W33" s="393"/>
      <c r="X33" s="487"/>
      <c r="Y33" s="393"/>
      <c r="Z33" s="393"/>
      <c r="AA33" s="393"/>
      <c r="AB33" s="487"/>
      <c r="AC33" s="393"/>
      <c r="AD33" s="394">
        <v>0</v>
      </c>
      <c r="AE33" s="394">
        <v>0</v>
      </c>
      <c r="AF33" s="487"/>
      <c r="AG33" s="394">
        <v>0</v>
      </c>
      <c r="AH33" s="394">
        <v>0</v>
      </c>
    </row>
    <row r="34" spans="1:34" x14ac:dyDescent="0.25">
      <c r="A34" s="352"/>
      <c r="B34" s="389">
        <v>20</v>
      </c>
      <c r="C34" s="395" t="s">
        <v>599</v>
      </c>
      <c r="D34" s="400">
        <v>29649.740975740031</v>
      </c>
      <c r="E34" s="392">
        <v>8635.5506538264435</v>
      </c>
      <c r="F34" s="400">
        <v>921.38535492324013</v>
      </c>
      <c r="G34" s="400">
        <v>0</v>
      </c>
      <c r="H34" s="400">
        <v>0</v>
      </c>
      <c r="I34" s="400">
        <v>9.5251969750200018</v>
      </c>
      <c r="J34" s="400">
        <v>0</v>
      </c>
      <c r="K34" s="400">
        <v>0</v>
      </c>
      <c r="L34" s="400">
        <v>0</v>
      </c>
      <c r="M34" s="400">
        <v>0</v>
      </c>
      <c r="N34" s="393"/>
      <c r="O34" s="393"/>
      <c r="P34" s="400"/>
      <c r="Q34" s="393"/>
      <c r="R34" s="393"/>
      <c r="S34" s="393"/>
      <c r="T34" s="400"/>
      <c r="U34" s="393"/>
      <c r="V34" s="393"/>
      <c r="W34" s="393"/>
      <c r="X34" s="400"/>
      <c r="Y34" s="393"/>
      <c r="Z34" s="393"/>
      <c r="AA34" s="393"/>
      <c r="AB34" s="400"/>
      <c r="AC34" s="393"/>
      <c r="AD34" s="394">
        <v>8635.5506538264435</v>
      </c>
      <c r="AE34" s="394">
        <v>921.38535492324013</v>
      </c>
      <c r="AF34" s="400">
        <v>0</v>
      </c>
      <c r="AG34" s="394">
        <v>0</v>
      </c>
      <c r="AH34" s="394">
        <v>9.5251969750200018</v>
      </c>
    </row>
    <row r="35" spans="1:34" x14ac:dyDescent="0.25">
      <c r="A35" s="352"/>
      <c r="B35" s="389">
        <v>21</v>
      </c>
      <c r="C35" s="399" t="s">
        <v>584</v>
      </c>
      <c r="D35" s="400">
        <v>29617.855697180032</v>
      </c>
      <c r="E35" s="392">
        <v>8635.5506538264435</v>
      </c>
      <c r="F35" s="392">
        <v>921.38535492324013</v>
      </c>
      <c r="G35" s="392">
        <v>0</v>
      </c>
      <c r="H35" s="392">
        <v>0</v>
      </c>
      <c r="I35" s="392">
        <v>9.5251969750200018</v>
      </c>
      <c r="J35" s="392">
        <v>0</v>
      </c>
      <c r="K35" s="392">
        <v>0</v>
      </c>
      <c r="L35" s="392">
        <v>0</v>
      </c>
      <c r="M35" s="392">
        <v>0</v>
      </c>
      <c r="N35" s="393"/>
      <c r="O35" s="393"/>
      <c r="P35" s="392"/>
      <c r="Q35" s="393"/>
      <c r="R35" s="393"/>
      <c r="S35" s="393"/>
      <c r="T35" s="392"/>
      <c r="U35" s="393"/>
      <c r="V35" s="393"/>
      <c r="W35" s="393"/>
      <c r="X35" s="392"/>
      <c r="Y35" s="393"/>
      <c r="Z35" s="393"/>
      <c r="AA35" s="393"/>
      <c r="AB35" s="392"/>
      <c r="AC35" s="393"/>
      <c r="AD35" s="394">
        <v>8635.5506538264435</v>
      </c>
      <c r="AE35" s="394">
        <v>921.38535492324013</v>
      </c>
      <c r="AF35" s="392">
        <v>0</v>
      </c>
      <c r="AG35" s="394">
        <v>0</v>
      </c>
      <c r="AH35" s="394">
        <v>9.5251969750200018</v>
      </c>
    </row>
    <row r="36" spans="1:34" s="353" customFormat="1" x14ac:dyDescent="0.25">
      <c r="A36" s="354"/>
      <c r="B36" s="403">
        <v>22</v>
      </c>
      <c r="C36" s="405" t="s">
        <v>598</v>
      </c>
      <c r="D36" s="400">
        <v>0</v>
      </c>
      <c r="E36" s="392">
        <v>0</v>
      </c>
      <c r="F36" s="392">
        <v>0</v>
      </c>
      <c r="G36" s="392">
        <v>0</v>
      </c>
      <c r="H36" s="392">
        <v>0</v>
      </c>
      <c r="I36" s="392">
        <v>0</v>
      </c>
      <c r="J36" s="392">
        <v>0</v>
      </c>
      <c r="K36" s="392">
        <v>0</v>
      </c>
      <c r="L36" s="392">
        <v>0</v>
      </c>
      <c r="M36" s="392">
        <v>0</v>
      </c>
      <c r="N36" s="401"/>
      <c r="O36" s="401"/>
      <c r="P36" s="392"/>
      <c r="Q36" s="401"/>
      <c r="R36" s="401"/>
      <c r="S36" s="401"/>
      <c r="T36" s="392"/>
      <c r="U36" s="401"/>
      <c r="V36" s="401"/>
      <c r="W36" s="401"/>
      <c r="X36" s="392"/>
      <c r="Y36" s="401"/>
      <c r="Z36" s="401"/>
      <c r="AA36" s="401"/>
      <c r="AB36" s="392"/>
      <c r="AC36" s="401"/>
      <c r="AD36" s="394">
        <v>0</v>
      </c>
      <c r="AE36" s="394">
        <v>0</v>
      </c>
      <c r="AF36" s="392">
        <v>0</v>
      </c>
      <c r="AG36" s="394">
        <v>0</v>
      </c>
      <c r="AH36" s="394">
        <v>0</v>
      </c>
    </row>
    <row r="37" spans="1:34" x14ac:dyDescent="0.25">
      <c r="A37" s="352"/>
      <c r="B37" s="389">
        <v>23</v>
      </c>
      <c r="C37" s="399" t="s">
        <v>582</v>
      </c>
      <c r="D37" s="400">
        <v>31.88527856</v>
      </c>
      <c r="E37" s="392">
        <v>0</v>
      </c>
      <c r="F37" s="392">
        <v>0</v>
      </c>
      <c r="G37" s="487"/>
      <c r="H37" s="392">
        <v>0</v>
      </c>
      <c r="I37" s="392">
        <v>0</v>
      </c>
      <c r="J37" s="392">
        <v>0</v>
      </c>
      <c r="K37" s="392">
        <v>0</v>
      </c>
      <c r="L37" s="487"/>
      <c r="M37" s="392">
        <v>0</v>
      </c>
      <c r="N37" s="393"/>
      <c r="O37" s="393"/>
      <c r="P37" s="487"/>
      <c r="Q37" s="393"/>
      <c r="R37" s="393"/>
      <c r="S37" s="393"/>
      <c r="T37" s="487"/>
      <c r="U37" s="393"/>
      <c r="V37" s="393"/>
      <c r="W37" s="393"/>
      <c r="X37" s="487"/>
      <c r="Y37" s="393"/>
      <c r="Z37" s="393"/>
      <c r="AA37" s="393"/>
      <c r="AB37" s="487"/>
      <c r="AC37" s="393"/>
      <c r="AD37" s="394">
        <v>0</v>
      </c>
      <c r="AE37" s="394">
        <v>0</v>
      </c>
      <c r="AF37" s="487"/>
      <c r="AG37" s="394">
        <v>0</v>
      </c>
      <c r="AH37" s="394">
        <v>0</v>
      </c>
    </row>
    <row r="38" spans="1:34" x14ac:dyDescent="0.25">
      <c r="A38" s="352"/>
      <c r="B38" s="389">
        <v>24</v>
      </c>
      <c r="C38" s="395" t="s">
        <v>597</v>
      </c>
      <c r="D38" s="400">
        <v>222534.30821489543</v>
      </c>
      <c r="E38" s="392">
        <v>204201.91525271739</v>
      </c>
      <c r="F38" s="392">
        <v>23340.165655619949</v>
      </c>
      <c r="G38" s="392">
        <v>0</v>
      </c>
      <c r="H38" s="392">
        <v>0</v>
      </c>
      <c r="I38" s="392">
        <v>0</v>
      </c>
      <c r="J38" s="392">
        <v>0</v>
      </c>
      <c r="K38" s="392">
        <v>0</v>
      </c>
      <c r="L38" s="392">
        <v>0</v>
      </c>
      <c r="M38" s="392">
        <v>0</v>
      </c>
      <c r="N38" s="488"/>
      <c r="O38" s="488"/>
      <c r="P38" s="488"/>
      <c r="Q38" s="488"/>
      <c r="R38" s="401"/>
      <c r="S38" s="401"/>
      <c r="T38" s="401"/>
      <c r="U38" s="401"/>
      <c r="V38" s="488"/>
      <c r="W38" s="488"/>
      <c r="X38" s="488"/>
      <c r="Y38" s="488"/>
      <c r="Z38" s="488"/>
      <c r="AA38" s="488"/>
      <c r="AB38" s="488"/>
      <c r="AC38" s="488"/>
      <c r="AD38" s="394">
        <v>204201.91525271739</v>
      </c>
      <c r="AE38" s="394">
        <v>23340.165655619949</v>
      </c>
      <c r="AF38" s="394">
        <v>0</v>
      </c>
      <c r="AG38" s="394">
        <v>0</v>
      </c>
      <c r="AH38" s="394">
        <v>0</v>
      </c>
    </row>
    <row r="39" spans="1:34" x14ac:dyDescent="0.25">
      <c r="A39" s="352"/>
      <c r="B39" s="389">
        <v>25</v>
      </c>
      <c r="C39" s="399" t="s">
        <v>596</v>
      </c>
      <c r="D39" s="400">
        <v>199665.0517205901</v>
      </c>
      <c r="E39" s="392">
        <v>199665.0517205901</v>
      </c>
      <c r="F39" s="392">
        <v>23278.936597829721</v>
      </c>
      <c r="G39" s="392">
        <v>0</v>
      </c>
      <c r="H39" s="392">
        <v>0</v>
      </c>
      <c r="I39" s="392">
        <v>0</v>
      </c>
      <c r="J39" s="392">
        <v>0</v>
      </c>
      <c r="K39" s="392">
        <v>0</v>
      </c>
      <c r="L39" s="392">
        <v>0</v>
      </c>
      <c r="M39" s="392">
        <v>0</v>
      </c>
      <c r="N39" s="488"/>
      <c r="O39" s="488"/>
      <c r="P39" s="488"/>
      <c r="Q39" s="488"/>
      <c r="R39" s="401"/>
      <c r="S39" s="401"/>
      <c r="T39" s="401"/>
      <c r="U39" s="401"/>
      <c r="V39" s="488"/>
      <c r="W39" s="488"/>
      <c r="X39" s="488"/>
      <c r="Y39" s="488"/>
      <c r="Z39" s="488"/>
      <c r="AA39" s="488"/>
      <c r="AB39" s="488"/>
      <c r="AC39" s="488"/>
      <c r="AD39" s="394">
        <v>199665.0517205901</v>
      </c>
      <c r="AE39" s="394">
        <v>23278.936597829721</v>
      </c>
      <c r="AF39" s="394">
        <v>0</v>
      </c>
      <c r="AG39" s="394">
        <v>0</v>
      </c>
      <c r="AH39" s="394">
        <v>0</v>
      </c>
    </row>
    <row r="40" spans="1:34" x14ac:dyDescent="0.25">
      <c r="A40" s="352"/>
      <c r="B40" s="389">
        <v>26</v>
      </c>
      <c r="C40" s="399" t="s">
        <v>586</v>
      </c>
      <c r="D40" s="400">
        <v>0</v>
      </c>
      <c r="E40" s="392">
        <v>0</v>
      </c>
      <c r="F40" s="392">
        <v>0</v>
      </c>
      <c r="G40" s="392">
        <v>0</v>
      </c>
      <c r="H40" s="392">
        <v>0</v>
      </c>
      <c r="I40" s="392">
        <v>0</v>
      </c>
      <c r="J40" s="392">
        <v>0</v>
      </c>
      <c r="K40" s="392">
        <v>0</v>
      </c>
      <c r="L40" s="392">
        <v>0</v>
      </c>
      <c r="M40" s="392">
        <v>0</v>
      </c>
      <c r="N40" s="488"/>
      <c r="O40" s="488"/>
      <c r="P40" s="488"/>
      <c r="Q40" s="488"/>
      <c r="R40" s="401"/>
      <c r="S40" s="401"/>
      <c r="T40" s="401"/>
      <c r="U40" s="401"/>
      <c r="V40" s="488"/>
      <c r="W40" s="488"/>
      <c r="X40" s="488"/>
      <c r="Y40" s="488"/>
      <c r="Z40" s="488"/>
      <c r="AA40" s="488"/>
      <c r="AB40" s="488"/>
      <c r="AC40" s="488"/>
      <c r="AD40" s="394">
        <v>0</v>
      </c>
      <c r="AE40" s="394">
        <v>0</v>
      </c>
      <c r="AF40" s="394">
        <v>0</v>
      </c>
      <c r="AG40" s="394">
        <v>0</v>
      </c>
      <c r="AH40" s="394">
        <v>0</v>
      </c>
    </row>
    <row r="41" spans="1:34" x14ac:dyDescent="0.25">
      <c r="A41" s="352"/>
      <c r="B41" s="389">
        <v>27</v>
      </c>
      <c r="C41" s="399" t="s">
        <v>595</v>
      </c>
      <c r="D41" s="400">
        <v>8013.3365377998598</v>
      </c>
      <c r="E41" s="392">
        <v>3989.8670264099987</v>
      </c>
      <c r="F41" s="392">
        <v>0</v>
      </c>
      <c r="G41" s="392">
        <v>0</v>
      </c>
      <c r="H41" s="392">
        <v>0</v>
      </c>
      <c r="I41" s="392">
        <v>0</v>
      </c>
      <c r="J41" s="488"/>
      <c r="K41" s="488"/>
      <c r="L41" s="488"/>
      <c r="M41" s="488"/>
      <c r="N41" s="488"/>
      <c r="O41" s="488"/>
      <c r="P41" s="488"/>
      <c r="Q41" s="488"/>
      <c r="R41" s="488"/>
      <c r="S41" s="488"/>
      <c r="T41" s="488"/>
      <c r="U41" s="488"/>
      <c r="V41" s="488"/>
      <c r="W41" s="488"/>
      <c r="X41" s="488"/>
      <c r="Y41" s="488"/>
      <c r="Z41" s="488"/>
      <c r="AA41" s="488"/>
      <c r="AB41" s="488"/>
      <c r="AC41" s="488"/>
      <c r="AD41" s="394">
        <v>3989.8670264099987</v>
      </c>
      <c r="AE41" s="394">
        <v>0</v>
      </c>
      <c r="AF41" s="394">
        <v>0</v>
      </c>
      <c r="AG41" s="394">
        <v>0</v>
      </c>
      <c r="AH41" s="394">
        <v>0</v>
      </c>
    </row>
    <row r="42" spans="1:34" x14ac:dyDescent="0.25">
      <c r="A42" s="352"/>
      <c r="B42" s="389">
        <v>28</v>
      </c>
      <c r="C42" s="395" t="s">
        <v>594</v>
      </c>
      <c r="D42" s="400">
        <v>18.675767059999998</v>
      </c>
      <c r="E42" s="392">
        <v>18.675767059999998</v>
      </c>
      <c r="F42" s="400">
        <v>18.675767059999998</v>
      </c>
      <c r="G42" s="400">
        <v>18.675767059999998</v>
      </c>
      <c r="H42" s="400">
        <v>0</v>
      </c>
      <c r="I42" s="400">
        <v>0</v>
      </c>
      <c r="J42" s="400">
        <v>0</v>
      </c>
      <c r="K42" s="400">
        <v>0</v>
      </c>
      <c r="L42" s="400">
        <v>0</v>
      </c>
      <c r="M42" s="400">
        <v>0</v>
      </c>
      <c r="N42" s="401"/>
      <c r="O42" s="401"/>
      <c r="P42" s="401"/>
      <c r="Q42" s="401"/>
      <c r="R42" s="401"/>
      <c r="S42" s="401"/>
      <c r="T42" s="401"/>
      <c r="U42" s="401"/>
      <c r="V42" s="401"/>
      <c r="W42" s="401"/>
      <c r="X42" s="401"/>
      <c r="Y42" s="401"/>
      <c r="Z42" s="401"/>
      <c r="AA42" s="401"/>
      <c r="AB42" s="401"/>
      <c r="AC42" s="401"/>
      <c r="AD42" s="394">
        <v>18.675767059999998</v>
      </c>
      <c r="AE42" s="394">
        <v>18.675767059999998</v>
      </c>
      <c r="AF42" s="394">
        <v>18.675767059999998</v>
      </c>
      <c r="AG42" s="394">
        <v>0</v>
      </c>
      <c r="AH42" s="394">
        <v>0</v>
      </c>
    </row>
    <row r="43" spans="1:34" x14ac:dyDescent="0.25">
      <c r="A43" s="352"/>
      <c r="B43" s="389">
        <v>29</v>
      </c>
      <c r="C43" s="399" t="s">
        <v>593</v>
      </c>
      <c r="D43" s="400">
        <v>18.675767059999998</v>
      </c>
      <c r="E43" s="392">
        <v>18.675767059999998</v>
      </c>
      <c r="F43" s="392">
        <v>18.675767059999998</v>
      </c>
      <c r="G43" s="392">
        <v>18.675767059999998</v>
      </c>
      <c r="H43" s="392">
        <v>0</v>
      </c>
      <c r="I43" s="392">
        <v>0</v>
      </c>
      <c r="J43" s="392">
        <v>0</v>
      </c>
      <c r="K43" s="392">
        <v>0</v>
      </c>
      <c r="L43" s="392">
        <v>0</v>
      </c>
      <c r="M43" s="392">
        <v>0</v>
      </c>
      <c r="N43" s="401"/>
      <c r="O43" s="401"/>
      <c r="P43" s="401"/>
      <c r="Q43" s="401"/>
      <c r="R43" s="401"/>
      <c r="S43" s="401"/>
      <c r="T43" s="401"/>
      <c r="U43" s="401"/>
      <c r="V43" s="401"/>
      <c r="W43" s="401"/>
      <c r="X43" s="401"/>
      <c r="Y43" s="401"/>
      <c r="Z43" s="401"/>
      <c r="AA43" s="401"/>
      <c r="AB43" s="401"/>
      <c r="AC43" s="401"/>
      <c r="AD43" s="394">
        <v>18.675767059999998</v>
      </c>
      <c r="AE43" s="394">
        <v>18.675767059999998</v>
      </c>
      <c r="AF43" s="394">
        <v>18.675767059999998</v>
      </c>
      <c r="AG43" s="394">
        <v>0</v>
      </c>
      <c r="AH43" s="394">
        <v>0</v>
      </c>
    </row>
    <row r="44" spans="1:34" x14ac:dyDescent="0.25">
      <c r="A44" s="352"/>
      <c r="B44" s="389">
        <v>30</v>
      </c>
      <c r="C44" s="399" t="s">
        <v>592</v>
      </c>
      <c r="D44" s="400">
        <v>0</v>
      </c>
      <c r="E44" s="392">
        <v>0</v>
      </c>
      <c r="F44" s="392">
        <v>0</v>
      </c>
      <c r="G44" s="392">
        <v>0</v>
      </c>
      <c r="H44" s="392">
        <v>0</v>
      </c>
      <c r="I44" s="392">
        <v>0</v>
      </c>
      <c r="J44" s="392">
        <v>0</v>
      </c>
      <c r="K44" s="392">
        <v>0</v>
      </c>
      <c r="L44" s="392">
        <v>0</v>
      </c>
      <c r="M44" s="392">
        <v>0</v>
      </c>
      <c r="N44" s="401"/>
      <c r="O44" s="401"/>
      <c r="P44" s="401"/>
      <c r="Q44" s="401"/>
      <c r="R44" s="401"/>
      <c r="S44" s="401"/>
      <c r="T44" s="401"/>
      <c r="U44" s="401"/>
      <c r="V44" s="401"/>
      <c r="W44" s="401"/>
      <c r="X44" s="401"/>
      <c r="Y44" s="401"/>
      <c r="Z44" s="401"/>
      <c r="AA44" s="401"/>
      <c r="AB44" s="401"/>
      <c r="AC44" s="401"/>
      <c r="AD44" s="394">
        <v>0</v>
      </c>
      <c r="AE44" s="394">
        <v>0</v>
      </c>
      <c r="AF44" s="394">
        <v>0</v>
      </c>
      <c r="AG44" s="394">
        <v>0</v>
      </c>
      <c r="AH44" s="394">
        <v>0</v>
      </c>
    </row>
    <row r="45" spans="1:34" x14ac:dyDescent="0.25">
      <c r="A45" s="352"/>
      <c r="B45" s="389">
        <v>31</v>
      </c>
      <c r="C45" s="395" t="s">
        <v>591</v>
      </c>
      <c r="D45" s="400">
        <v>80.320874000000003</v>
      </c>
      <c r="E45" s="392">
        <v>80.320874000000003</v>
      </c>
      <c r="F45" s="392">
        <v>0</v>
      </c>
      <c r="G45" s="392">
        <v>0</v>
      </c>
      <c r="H45" s="392">
        <v>0</v>
      </c>
      <c r="I45" s="392">
        <v>0</v>
      </c>
      <c r="J45" s="392">
        <v>0</v>
      </c>
      <c r="K45" s="392">
        <v>0</v>
      </c>
      <c r="L45" s="392">
        <v>0</v>
      </c>
      <c r="M45" s="392">
        <v>0</v>
      </c>
      <c r="N45" s="401"/>
      <c r="O45" s="401"/>
      <c r="P45" s="401"/>
      <c r="Q45" s="401"/>
      <c r="R45" s="401"/>
      <c r="S45" s="401"/>
      <c r="T45" s="401"/>
      <c r="U45" s="401"/>
      <c r="V45" s="401"/>
      <c r="W45" s="401"/>
      <c r="X45" s="401"/>
      <c r="Y45" s="401"/>
      <c r="Z45" s="401"/>
      <c r="AA45" s="401"/>
      <c r="AB45" s="401"/>
      <c r="AC45" s="401"/>
      <c r="AD45" s="394">
        <v>80.320874000000003</v>
      </c>
      <c r="AE45" s="394">
        <v>0</v>
      </c>
      <c r="AF45" s="394">
        <v>0</v>
      </c>
      <c r="AG45" s="394">
        <v>0</v>
      </c>
      <c r="AH45" s="394">
        <v>0</v>
      </c>
    </row>
    <row r="46" spans="1:34" x14ac:dyDescent="0.25">
      <c r="A46" s="352"/>
      <c r="B46" s="389">
        <v>32</v>
      </c>
      <c r="C46" s="388" t="s">
        <v>590</v>
      </c>
      <c r="D46" s="400">
        <v>281883.73276337096</v>
      </c>
      <c r="E46" s="392">
        <v>0</v>
      </c>
      <c r="F46" s="400">
        <v>0</v>
      </c>
      <c r="G46" s="400">
        <v>0</v>
      </c>
      <c r="H46" s="400">
        <v>0</v>
      </c>
      <c r="I46" s="400">
        <v>0</v>
      </c>
      <c r="J46" s="400">
        <v>0</v>
      </c>
      <c r="K46" s="400">
        <v>0</v>
      </c>
      <c r="L46" s="392">
        <v>0</v>
      </c>
      <c r="M46" s="400">
        <v>0</v>
      </c>
      <c r="N46" s="401"/>
      <c r="O46" s="401"/>
      <c r="P46" s="401"/>
      <c r="Q46" s="401"/>
      <c r="R46" s="401"/>
      <c r="S46" s="401"/>
      <c r="T46" s="401"/>
      <c r="U46" s="401"/>
      <c r="V46" s="401"/>
      <c r="W46" s="401"/>
      <c r="X46" s="401"/>
      <c r="Y46" s="401"/>
      <c r="Z46" s="401"/>
      <c r="AA46" s="401"/>
      <c r="AB46" s="401"/>
      <c r="AC46" s="401"/>
      <c r="AD46" s="394">
        <v>0</v>
      </c>
      <c r="AE46" s="394">
        <v>0</v>
      </c>
      <c r="AF46" s="394">
        <v>0</v>
      </c>
      <c r="AG46" s="394">
        <v>0</v>
      </c>
      <c r="AH46" s="394">
        <v>0</v>
      </c>
    </row>
    <row r="47" spans="1:34" x14ac:dyDescent="0.25">
      <c r="A47" s="352"/>
      <c r="B47" s="389">
        <v>33</v>
      </c>
      <c r="C47" s="395" t="s">
        <v>589</v>
      </c>
      <c r="D47" s="400">
        <v>240797.55233566093</v>
      </c>
      <c r="E47" s="487"/>
      <c r="F47" s="487"/>
      <c r="G47" s="487"/>
      <c r="H47" s="487"/>
      <c r="I47" s="487"/>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row>
    <row r="48" spans="1:34" x14ac:dyDescent="0.25">
      <c r="A48" s="352"/>
      <c r="B48" s="389">
        <v>34</v>
      </c>
      <c r="C48" s="397" t="s">
        <v>588</v>
      </c>
      <c r="D48" s="400">
        <v>237583.66149521092</v>
      </c>
      <c r="E48" s="487"/>
      <c r="F48" s="487"/>
      <c r="G48" s="487"/>
      <c r="H48" s="487"/>
      <c r="I48" s="487"/>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row>
    <row r="49" spans="1:34" x14ac:dyDescent="0.25">
      <c r="A49" s="352"/>
      <c r="B49" s="389">
        <v>35</v>
      </c>
      <c r="C49" s="399" t="s">
        <v>584</v>
      </c>
      <c r="D49" s="400">
        <v>231166.13650946092</v>
      </c>
      <c r="E49" s="487"/>
      <c r="F49" s="487"/>
      <c r="G49" s="487"/>
      <c r="H49" s="487"/>
      <c r="I49" s="487"/>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row>
    <row r="50" spans="1:34" x14ac:dyDescent="0.25">
      <c r="A50" s="352"/>
      <c r="B50" s="389">
        <v>36</v>
      </c>
      <c r="C50" s="402" t="s">
        <v>587</v>
      </c>
      <c r="D50" s="400">
        <v>64145.852128700186</v>
      </c>
      <c r="E50" s="487"/>
      <c r="F50" s="487"/>
      <c r="G50" s="487"/>
      <c r="H50" s="487"/>
      <c r="I50" s="487"/>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row>
    <row r="51" spans="1:34" x14ac:dyDescent="0.25">
      <c r="A51" s="352"/>
      <c r="B51" s="389">
        <v>37</v>
      </c>
      <c r="C51" s="402" t="s">
        <v>586</v>
      </c>
      <c r="D51" s="400">
        <v>0</v>
      </c>
      <c r="E51" s="487"/>
      <c r="F51" s="487"/>
      <c r="G51" s="487"/>
      <c r="H51" s="487"/>
      <c r="I51" s="487"/>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row>
    <row r="52" spans="1:34" x14ac:dyDescent="0.25">
      <c r="A52" s="352"/>
      <c r="B52" s="389">
        <v>38</v>
      </c>
      <c r="C52" s="399" t="s">
        <v>583</v>
      </c>
      <c r="D52" s="400">
        <v>6259.1655486200007</v>
      </c>
      <c r="E52" s="487"/>
      <c r="F52" s="487"/>
      <c r="G52" s="487"/>
      <c r="H52" s="487"/>
      <c r="I52" s="487"/>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row>
    <row r="53" spans="1:34" x14ac:dyDescent="0.25">
      <c r="A53" s="352"/>
      <c r="B53" s="389">
        <v>39</v>
      </c>
      <c r="C53" s="399" t="s">
        <v>582</v>
      </c>
      <c r="D53" s="400">
        <v>158.35943713000003</v>
      </c>
      <c r="E53" s="487"/>
      <c r="F53" s="487"/>
      <c r="G53" s="487"/>
      <c r="H53" s="487"/>
      <c r="I53" s="487"/>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row>
    <row r="54" spans="1:34" x14ac:dyDescent="0.25">
      <c r="A54" s="352"/>
      <c r="B54" s="389">
        <v>40</v>
      </c>
      <c r="C54" s="406" t="s">
        <v>585</v>
      </c>
      <c r="D54" s="400">
        <v>3213.8908404500003</v>
      </c>
      <c r="E54" s="487"/>
      <c r="F54" s="487"/>
      <c r="G54" s="487"/>
      <c r="H54" s="487"/>
      <c r="I54" s="487"/>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row>
    <row r="55" spans="1:34" x14ac:dyDescent="0.25">
      <c r="A55" s="352"/>
      <c r="B55" s="389">
        <v>41</v>
      </c>
      <c r="C55" s="405" t="s">
        <v>584</v>
      </c>
      <c r="D55" s="400">
        <v>1082.4298711200004</v>
      </c>
      <c r="E55" s="487"/>
      <c r="F55" s="487"/>
      <c r="G55" s="487"/>
      <c r="H55" s="487"/>
      <c r="I55" s="487"/>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row>
    <row r="56" spans="1:34" x14ac:dyDescent="0.25">
      <c r="A56" s="352"/>
      <c r="B56" s="389">
        <v>42</v>
      </c>
      <c r="C56" s="399" t="s">
        <v>583</v>
      </c>
      <c r="D56" s="400">
        <v>2131.4609024199999</v>
      </c>
      <c r="E56" s="487"/>
      <c r="F56" s="487"/>
      <c r="G56" s="487"/>
      <c r="H56" s="487"/>
      <c r="I56" s="487"/>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row>
    <row r="57" spans="1:34" x14ac:dyDescent="0.25">
      <c r="A57" s="352"/>
      <c r="B57" s="389">
        <v>43</v>
      </c>
      <c r="C57" s="399" t="s">
        <v>582</v>
      </c>
      <c r="D57" s="400">
        <v>6.6909999999999995E-5</v>
      </c>
      <c r="E57" s="487"/>
      <c r="F57" s="487"/>
      <c r="G57" s="487"/>
      <c r="H57" s="487"/>
      <c r="I57" s="487"/>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row>
    <row r="58" spans="1:34" x14ac:dyDescent="0.25">
      <c r="A58" s="352"/>
      <c r="B58" s="389">
        <v>44</v>
      </c>
      <c r="C58" s="395" t="s">
        <v>581</v>
      </c>
      <c r="D58" s="400">
        <v>18213.140956800042</v>
      </c>
      <c r="E58" s="487"/>
      <c r="F58" s="487"/>
      <c r="G58" s="487"/>
      <c r="H58" s="487"/>
      <c r="I58" s="487"/>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row>
    <row r="59" spans="1:34" x14ac:dyDescent="0.25">
      <c r="A59" s="352"/>
      <c r="B59" s="389">
        <v>45</v>
      </c>
      <c r="C59" s="395" t="s">
        <v>580</v>
      </c>
      <c r="D59" s="400">
        <v>3834.816672280002</v>
      </c>
      <c r="E59" s="487"/>
      <c r="F59" s="487"/>
      <c r="G59" s="487"/>
      <c r="H59" s="487"/>
      <c r="I59" s="487"/>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row>
    <row r="60" spans="1:34" x14ac:dyDescent="0.25">
      <c r="A60" s="352"/>
      <c r="B60" s="389">
        <v>46</v>
      </c>
      <c r="C60" s="395" t="s">
        <v>579</v>
      </c>
      <c r="D60" s="400">
        <v>1124.5984523699999</v>
      </c>
      <c r="E60" s="487"/>
      <c r="F60" s="487"/>
      <c r="G60" s="487"/>
      <c r="H60" s="487"/>
      <c r="I60" s="487"/>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row>
    <row r="61" spans="1:34" x14ac:dyDescent="0.25">
      <c r="A61" s="352"/>
      <c r="B61" s="403">
        <v>47</v>
      </c>
      <c r="C61" s="395" t="s">
        <v>578</v>
      </c>
      <c r="D61" s="400">
        <v>17913.62434626</v>
      </c>
      <c r="E61" s="487"/>
      <c r="F61" s="487"/>
      <c r="G61" s="487"/>
      <c r="H61" s="487"/>
      <c r="I61" s="487"/>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row>
    <row r="62" spans="1:34" x14ac:dyDescent="0.25">
      <c r="A62" s="352"/>
      <c r="B62" s="468">
        <v>48</v>
      </c>
      <c r="C62" s="469" t="s">
        <v>577</v>
      </c>
      <c r="D62" s="470">
        <v>655540.43928720639</v>
      </c>
      <c r="E62" s="470">
        <v>226479.55708692363</v>
      </c>
      <c r="F62" s="470">
        <v>24280.226777603188</v>
      </c>
      <c r="G62" s="470">
        <v>18.675767059999998</v>
      </c>
      <c r="H62" s="470">
        <v>0</v>
      </c>
      <c r="I62" s="470">
        <v>9.5251969750200018</v>
      </c>
      <c r="J62" s="470">
        <v>0</v>
      </c>
      <c r="K62" s="470">
        <v>0</v>
      </c>
      <c r="L62" s="470">
        <v>0</v>
      </c>
      <c r="M62" s="470">
        <v>0</v>
      </c>
      <c r="N62" s="471"/>
      <c r="O62" s="471"/>
      <c r="P62" s="471"/>
      <c r="Q62" s="471"/>
      <c r="R62" s="471"/>
      <c r="S62" s="471"/>
      <c r="T62" s="471"/>
      <c r="U62" s="471"/>
      <c r="V62" s="471"/>
      <c r="W62" s="471"/>
      <c r="X62" s="471"/>
      <c r="Y62" s="471"/>
      <c r="Z62" s="471"/>
      <c r="AA62" s="471"/>
      <c r="AB62" s="471"/>
      <c r="AC62" s="471"/>
      <c r="AD62" s="472">
        <v>226479.55708692363</v>
      </c>
      <c r="AE62" s="472">
        <v>24280.226777603188</v>
      </c>
      <c r="AF62" s="472">
        <v>18.675767059999998</v>
      </c>
      <c r="AG62" s="472">
        <v>0</v>
      </c>
      <c r="AH62" s="472">
        <v>9.5251969750200018</v>
      </c>
    </row>
    <row r="63" spans="1:34" x14ac:dyDescent="0.25">
      <c r="A63" s="352" t="s">
        <v>576</v>
      </c>
      <c r="B63" s="389">
        <v>49</v>
      </c>
      <c r="C63" s="388" t="s">
        <v>575</v>
      </c>
      <c r="D63" s="400">
        <v>127444.32362190005</v>
      </c>
      <c r="E63" s="487"/>
      <c r="F63" s="487"/>
      <c r="G63" s="487"/>
      <c r="H63" s="487"/>
      <c r="I63" s="487"/>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row>
    <row r="64" spans="1:34" x14ac:dyDescent="0.25">
      <c r="A64" s="352"/>
      <c r="B64" s="389">
        <v>50</v>
      </c>
      <c r="C64" s="395" t="s">
        <v>574</v>
      </c>
      <c r="D64" s="400">
        <v>19097.80793495</v>
      </c>
      <c r="E64" s="487"/>
      <c r="F64" s="487"/>
      <c r="G64" s="487"/>
      <c r="H64" s="487"/>
      <c r="I64" s="487"/>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row>
    <row r="65" spans="1:34" x14ac:dyDescent="0.25">
      <c r="A65" s="352"/>
      <c r="B65" s="389">
        <v>51</v>
      </c>
      <c r="C65" s="395" t="s">
        <v>573</v>
      </c>
      <c r="D65" s="400">
        <v>73686.157410719999</v>
      </c>
      <c r="E65" s="487"/>
      <c r="F65" s="487"/>
      <c r="G65" s="487"/>
      <c r="H65" s="487"/>
      <c r="I65" s="487"/>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row>
    <row r="66" spans="1:34" x14ac:dyDescent="0.25">
      <c r="A66" s="352"/>
      <c r="B66" s="389">
        <v>52</v>
      </c>
      <c r="C66" s="395" t="s">
        <v>554</v>
      </c>
      <c r="D66" s="400">
        <v>34660.358276230058</v>
      </c>
      <c r="E66" s="487"/>
      <c r="F66" s="487"/>
      <c r="G66" s="487"/>
      <c r="H66" s="487"/>
      <c r="I66" s="487"/>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row>
    <row r="67" spans="1:34" x14ac:dyDescent="0.25">
      <c r="A67" s="352"/>
      <c r="B67" s="389">
        <v>53</v>
      </c>
      <c r="C67" s="388" t="s">
        <v>572</v>
      </c>
      <c r="D67" s="400">
        <v>782984.76290910644</v>
      </c>
      <c r="E67" s="392">
        <v>226479.55708692363</v>
      </c>
      <c r="F67" s="400">
        <v>24280.226777603188</v>
      </c>
      <c r="G67" s="400">
        <v>18.675767059999998</v>
      </c>
      <c r="H67" s="400">
        <v>0</v>
      </c>
      <c r="I67" s="400">
        <v>9.5251969750200018</v>
      </c>
      <c r="J67" s="400">
        <v>0</v>
      </c>
      <c r="K67" s="400">
        <v>0</v>
      </c>
      <c r="L67" s="400">
        <v>0</v>
      </c>
      <c r="M67" s="400">
        <v>0</v>
      </c>
      <c r="N67" s="401"/>
      <c r="O67" s="401"/>
      <c r="P67" s="401"/>
      <c r="Q67" s="401"/>
      <c r="R67" s="401"/>
      <c r="S67" s="401"/>
      <c r="T67" s="401"/>
      <c r="U67" s="401"/>
      <c r="V67" s="401"/>
      <c r="W67" s="401"/>
      <c r="X67" s="401"/>
      <c r="Y67" s="401"/>
      <c r="Z67" s="401"/>
      <c r="AA67" s="401"/>
      <c r="AB67" s="401"/>
      <c r="AC67" s="401"/>
      <c r="AD67" s="394">
        <v>226479.55708692363</v>
      </c>
      <c r="AE67" s="394">
        <v>24280.226777603188</v>
      </c>
      <c r="AF67" s="394">
        <v>18.675767059999998</v>
      </c>
      <c r="AG67" s="394">
        <v>0</v>
      </c>
      <c r="AH67" s="394">
        <v>9.5251969750200018</v>
      </c>
    </row>
    <row r="68" spans="1:34" ht="14.65" customHeight="1" x14ac:dyDescent="0.25">
      <c r="A68" s="352"/>
      <c r="B68" s="705" t="s">
        <v>571</v>
      </c>
      <c r="C68" s="706"/>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row>
    <row r="69" spans="1:34" x14ac:dyDescent="0.25">
      <c r="A69" s="352"/>
      <c r="B69" s="389">
        <v>54</v>
      </c>
      <c r="C69" s="407" t="s">
        <v>553</v>
      </c>
      <c r="D69" s="400">
        <v>9862.2579985300017</v>
      </c>
      <c r="E69" s="392">
        <v>0</v>
      </c>
      <c r="F69" s="392">
        <v>0</v>
      </c>
      <c r="G69" s="392">
        <v>0</v>
      </c>
      <c r="H69" s="392">
        <v>0</v>
      </c>
      <c r="I69" s="392">
        <v>0</v>
      </c>
      <c r="J69" s="392">
        <v>0</v>
      </c>
      <c r="K69" s="392">
        <v>0</v>
      </c>
      <c r="L69" s="392">
        <v>0</v>
      </c>
      <c r="M69" s="392">
        <v>0</v>
      </c>
      <c r="N69" s="393"/>
      <c r="O69" s="393"/>
      <c r="P69" s="393"/>
      <c r="Q69" s="393"/>
      <c r="R69" s="393"/>
      <c r="S69" s="393"/>
      <c r="T69" s="393"/>
      <c r="U69" s="393"/>
      <c r="V69" s="393"/>
      <c r="W69" s="393"/>
      <c r="X69" s="393"/>
      <c r="Y69" s="393"/>
      <c r="Z69" s="393"/>
      <c r="AA69" s="393"/>
      <c r="AB69" s="393"/>
      <c r="AC69" s="393"/>
      <c r="AD69" s="394">
        <v>0</v>
      </c>
      <c r="AE69" s="394">
        <v>0</v>
      </c>
      <c r="AF69" s="394">
        <v>0</v>
      </c>
      <c r="AG69" s="394">
        <v>0</v>
      </c>
      <c r="AH69" s="394">
        <v>0</v>
      </c>
    </row>
    <row r="70" spans="1:34" x14ac:dyDescent="0.25">
      <c r="A70" s="352"/>
      <c r="B70" s="389">
        <v>55</v>
      </c>
      <c r="C70" s="393" t="s">
        <v>552</v>
      </c>
      <c r="D70" s="392">
        <v>137240.23782370141</v>
      </c>
      <c r="E70" s="392">
        <v>18374.423687667237</v>
      </c>
      <c r="F70" s="392">
        <v>1035.5839099609057</v>
      </c>
      <c r="G70" s="392">
        <v>0</v>
      </c>
      <c r="H70" s="392">
        <v>11.930523643824403</v>
      </c>
      <c r="I70" s="392">
        <v>664.3425070658119</v>
      </c>
      <c r="J70" s="392">
        <v>3.3217516599909676</v>
      </c>
      <c r="K70" s="408">
        <v>3.3217516599909676</v>
      </c>
      <c r="L70" s="392">
        <v>0</v>
      </c>
      <c r="M70" s="392">
        <v>2.7544285843557872</v>
      </c>
      <c r="N70" s="393"/>
      <c r="O70" s="393"/>
      <c r="P70" s="393"/>
      <c r="Q70" s="393"/>
      <c r="R70" s="393"/>
      <c r="S70" s="393"/>
      <c r="T70" s="393"/>
      <c r="U70" s="393"/>
      <c r="V70" s="393"/>
      <c r="W70" s="393"/>
      <c r="X70" s="393"/>
      <c r="Y70" s="393"/>
      <c r="Z70" s="393"/>
      <c r="AA70" s="393"/>
      <c r="AB70" s="393"/>
      <c r="AC70" s="393"/>
      <c r="AD70" s="394">
        <v>18377.745439327227</v>
      </c>
      <c r="AE70" s="394">
        <v>1038.9056616208966</v>
      </c>
      <c r="AF70" s="394">
        <v>0</v>
      </c>
      <c r="AG70" s="394">
        <v>11.930523643824403</v>
      </c>
      <c r="AH70" s="394">
        <v>667.09693565016767</v>
      </c>
    </row>
    <row r="71" spans="1:34" x14ac:dyDescent="0.25">
      <c r="A71" s="352"/>
      <c r="B71" s="389">
        <v>56</v>
      </c>
      <c r="C71" s="407" t="s">
        <v>570</v>
      </c>
      <c r="D71" s="392">
        <v>62599.150127399895</v>
      </c>
      <c r="E71" s="392">
        <v>11775.473797282408</v>
      </c>
      <c r="F71" s="392">
        <v>210.06412189628239</v>
      </c>
      <c r="G71" s="392">
        <v>0</v>
      </c>
      <c r="H71" s="392">
        <v>0.57613524528000004</v>
      </c>
      <c r="I71" s="392">
        <v>116.26072338856707</v>
      </c>
      <c r="J71" s="392">
        <v>0</v>
      </c>
      <c r="K71" s="408">
        <v>0</v>
      </c>
      <c r="L71" s="392">
        <v>0</v>
      </c>
      <c r="M71" s="392">
        <v>0</v>
      </c>
      <c r="N71" s="393"/>
      <c r="O71" s="393"/>
      <c r="P71" s="393"/>
      <c r="Q71" s="393"/>
      <c r="R71" s="393"/>
      <c r="S71" s="393"/>
      <c r="T71" s="393"/>
      <c r="U71" s="393"/>
      <c r="V71" s="393"/>
      <c r="W71" s="393"/>
      <c r="X71" s="393"/>
      <c r="Y71" s="393"/>
      <c r="Z71" s="393"/>
      <c r="AA71" s="393"/>
      <c r="AB71" s="393"/>
      <c r="AC71" s="393"/>
      <c r="AD71" s="394">
        <v>11775.473797282408</v>
      </c>
      <c r="AE71" s="394">
        <v>210.06412189628239</v>
      </c>
      <c r="AF71" s="394">
        <v>0</v>
      </c>
      <c r="AG71" s="394">
        <v>0.57613524528000004</v>
      </c>
      <c r="AH71" s="394">
        <v>116.26072338856707</v>
      </c>
    </row>
    <row r="72" spans="1:34" x14ac:dyDescent="0.25">
      <c r="A72" s="352"/>
      <c r="B72" s="389">
        <v>57</v>
      </c>
      <c r="C72" s="407" t="s">
        <v>569</v>
      </c>
      <c r="D72" s="392">
        <v>74641.087696301533</v>
      </c>
      <c r="E72" s="392">
        <v>6598.949890384818</v>
      </c>
      <c r="F72" s="392">
        <v>825.51978806462364</v>
      </c>
      <c r="G72" s="392">
        <v>0</v>
      </c>
      <c r="H72" s="392">
        <v>11.354388398544401</v>
      </c>
      <c r="I72" s="392">
        <v>548.08178367724497</v>
      </c>
      <c r="J72" s="392">
        <v>3.3217516599909676</v>
      </c>
      <c r="K72" s="408">
        <v>3.3217516599909676</v>
      </c>
      <c r="L72" s="392">
        <v>0</v>
      </c>
      <c r="M72" s="392">
        <v>2.7544285843557872</v>
      </c>
      <c r="N72" s="393"/>
      <c r="O72" s="393"/>
      <c r="P72" s="393"/>
      <c r="Q72" s="393"/>
      <c r="R72" s="393"/>
      <c r="S72" s="393"/>
      <c r="T72" s="393"/>
      <c r="U72" s="393"/>
      <c r="V72" s="393"/>
      <c r="W72" s="393"/>
      <c r="X72" s="393"/>
      <c r="Y72" s="393"/>
      <c r="Z72" s="393"/>
      <c r="AA72" s="393"/>
      <c r="AB72" s="393"/>
      <c r="AC72" s="393"/>
      <c r="AD72" s="394">
        <v>6602.2716420448087</v>
      </c>
      <c r="AE72" s="394">
        <v>828.84153972461456</v>
      </c>
      <c r="AF72" s="394">
        <v>0</v>
      </c>
      <c r="AG72" s="394">
        <v>11.354388398544401</v>
      </c>
      <c r="AH72" s="394">
        <v>550.83621226160074</v>
      </c>
    </row>
    <row r="74" spans="1:34" ht="46.5" customHeight="1" x14ac:dyDescent="0.25">
      <c r="B74" s="704"/>
      <c r="C74" s="704"/>
      <c r="D74" s="704"/>
      <c r="E74" s="704"/>
    </row>
    <row r="75" spans="1:34" ht="63.75" customHeight="1" x14ac:dyDescent="0.25">
      <c r="B75" s="704"/>
      <c r="C75" s="704"/>
      <c r="D75" s="704"/>
      <c r="E75" s="704"/>
    </row>
    <row r="76" spans="1:34" ht="74.25" customHeight="1" x14ac:dyDescent="0.25">
      <c r="B76" s="704"/>
      <c r="C76" s="704"/>
      <c r="D76" s="704"/>
      <c r="E76" s="704"/>
    </row>
    <row r="77" spans="1:34" ht="48" customHeight="1" x14ac:dyDescent="0.25">
      <c r="B77" s="704"/>
      <c r="C77" s="704"/>
      <c r="D77" s="704"/>
      <c r="E77" s="704"/>
    </row>
  </sheetData>
  <mergeCells count="29">
    <mergeCell ref="AD11:AH11"/>
    <mergeCell ref="F12:I12"/>
    <mergeCell ref="K12:M12"/>
    <mergeCell ref="O12:Q12"/>
    <mergeCell ref="S12:U12"/>
    <mergeCell ref="W12:Y12"/>
    <mergeCell ref="AA12:AC12"/>
    <mergeCell ref="AE12:AH12"/>
    <mergeCell ref="E11:I11"/>
    <mergeCell ref="J11:M11"/>
    <mergeCell ref="R11:U11"/>
    <mergeCell ref="V11:Y11"/>
    <mergeCell ref="Z11:AC11"/>
    <mergeCell ref="B75:E75"/>
    <mergeCell ref="B76:E76"/>
    <mergeCell ref="B77:E77"/>
    <mergeCell ref="B68:C68"/>
    <mergeCell ref="N11:Q11"/>
    <mergeCell ref="D10:D13"/>
    <mergeCell ref="E10:I10"/>
    <mergeCell ref="J10:M10"/>
    <mergeCell ref="N10:Q10"/>
    <mergeCell ref="B74:E74"/>
    <mergeCell ref="B9:C13"/>
    <mergeCell ref="D9:AH9"/>
    <mergeCell ref="R10:U10"/>
    <mergeCell ref="V10:Y10"/>
    <mergeCell ref="Z10:AC10"/>
    <mergeCell ref="AD10:AH10"/>
  </mergeCells>
  <pageMargins left="0.70866141732283472" right="0.70866141732283472" top="0.74803149606299213" bottom="0.74803149606299213" header="0.31496062992125984" footer="0.31496062992125984"/>
  <pageSetup scale="1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F7B4-09FF-485A-8BA4-4A7771D2BE08}">
  <sheetPr>
    <tabColor theme="4" tint="0.249977111117893"/>
    <pageSetUpPr fitToPage="1"/>
  </sheetPr>
  <dimension ref="A7:AH77"/>
  <sheetViews>
    <sheetView zoomScale="80" zoomScaleNormal="80" workbookViewId="0"/>
  </sheetViews>
  <sheetFormatPr defaultColWidth="8.7109375" defaultRowHeight="15" x14ac:dyDescent="0.25"/>
  <cols>
    <col min="1" max="1" width="8.7109375" style="348"/>
    <col min="2" max="2" width="7.85546875" style="351" customWidth="1"/>
    <col min="3" max="3" width="97.85546875" style="348" bestFit="1" customWidth="1"/>
    <col min="4" max="4" width="15.42578125" style="350" customWidth="1"/>
    <col min="5" max="9" width="17.140625" style="350" customWidth="1"/>
    <col min="10" max="13" width="17.140625" style="348" customWidth="1"/>
    <col min="14" max="29" width="17.140625" style="349" customWidth="1"/>
    <col min="30" max="34" width="17.140625" style="348" customWidth="1"/>
    <col min="35" max="16384" width="8.7109375" style="348"/>
  </cols>
  <sheetData>
    <row r="7" spans="1:34" ht="18.75" x14ac:dyDescent="0.3">
      <c r="B7" s="188" t="s">
        <v>625</v>
      </c>
    </row>
    <row r="9" spans="1:34" x14ac:dyDescent="0.25">
      <c r="A9" s="352"/>
      <c r="B9" s="718" t="s">
        <v>624</v>
      </c>
      <c r="C9" s="719"/>
      <c r="D9" s="724" t="s">
        <v>621</v>
      </c>
      <c r="E9" s="725"/>
      <c r="F9" s="725"/>
      <c r="G9" s="725"/>
      <c r="H9" s="725"/>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6"/>
    </row>
    <row r="10" spans="1:34" ht="14.65" customHeight="1" x14ac:dyDescent="0.25">
      <c r="A10" s="352"/>
      <c r="B10" s="720"/>
      <c r="C10" s="721"/>
      <c r="D10" s="710" t="s">
        <v>620</v>
      </c>
      <c r="E10" s="712" t="s">
        <v>619</v>
      </c>
      <c r="F10" s="713"/>
      <c r="G10" s="713"/>
      <c r="H10" s="713"/>
      <c r="I10" s="714"/>
      <c r="J10" s="715" t="s">
        <v>618</v>
      </c>
      <c r="K10" s="716"/>
      <c r="L10" s="716"/>
      <c r="M10" s="717"/>
      <c r="N10" s="715" t="s">
        <v>617</v>
      </c>
      <c r="O10" s="716"/>
      <c r="P10" s="716"/>
      <c r="Q10" s="717"/>
      <c r="R10" s="715" t="s">
        <v>616</v>
      </c>
      <c r="S10" s="716"/>
      <c r="T10" s="716"/>
      <c r="U10" s="717"/>
      <c r="V10" s="715" t="s">
        <v>615</v>
      </c>
      <c r="W10" s="716"/>
      <c r="X10" s="716"/>
      <c r="Y10" s="717"/>
      <c r="Z10" s="715" t="s">
        <v>614</v>
      </c>
      <c r="AA10" s="716"/>
      <c r="AB10" s="716"/>
      <c r="AC10" s="717"/>
      <c r="AD10" s="715" t="s">
        <v>613</v>
      </c>
      <c r="AE10" s="716"/>
      <c r="AF10" s="716"/>
      <c r="AG10" s="716"/>
      <c r="AH10" s="717"/>
    </row>
    <row r="11" spans="1:34" x14ac:dyDescent="0.25">
      <c r="A11" s="352"/>
      <c r="B11" s="720"/>
      <c r="C11" s="721"/>
      <c r="D11" s="710"/>
      <c r="E11" s="727" t="s">
        <v>612</v>
      </c>
      <c r="F11" s="728"/>
      <c r="G11" s="728"/>
      <c r="H11" s="728"/>
      <c r="I11" s="729"/>
      <c r="J11" s="707" t="s">
        <v>612</v>
      </c>
      <c r="K11" s="708"/>
      <c r="L11" s="708"/>
      <c r="M11" s="709"/>
      <c r="N11" s="707" t="s">
        <v>612</v>
      </c>
      <c r="O11" s="708"/>
      <c r="P11" s="708"/>
      <c r="Q11" s="709"/>
      <c r="R11" s="707" t="s">
        <v>612</v>
      </c>
      <c r="S11" s="708"/>
      <c r="T11" s="708"/>
      <c r="U11" s="709"/>
      <c r="V11" s="707" t="s">
        <v>612</v>
      </c>
      <c r="W11" s="708"/>
      <c r="X11" s="708"/>
      <c r="Y11" s="709"/>
      <c r="Z11" s="707" t="s">
        <v>612</v>
      </c>
      <c r="AA11" s="708"/>
      <c r="AB11" s="708"/>
      <c r="AC11" s="709"/>
      <c r="AD11" s="707" t="s">
        <v>623</v>
      </c>
      <c r="AE11" s="708"/>
      <c r="AF11" s="708"/>
      <c r="AG11" s="708"/>
      <c r="AH11" s="709"/>
    </row>
    <row r="12" spans="1:34" x14ac:dyDescent="0.25">
      <c r="A12" s="352"/>
      <c r="B12" s="720"/>
      <c r="C12" s="721"/>
      <c r="D12" s="710"/>
      <c r="E12" s="381"/>
      <c r="F12" s="727" t="s">
        <v>611</v>
      </c>
      <c r="G12" s="728"/>
      <c r="H12" s="728"/>
      <c r="I12" s="729"/>
      <c r="J12" s="382"/>
      <c r="K12" s="707" t="s">
        <v>611</v>
      </c>
      <c r="L12" s="708"/>
      <c r="M12" s="709"/>
      <c r="N12" s="382"/>
      <c r="O12" s="707" t="s">
        <v>611</v>
      </c>
      <c r="P12" s="708"/>
      <c r="Q12" s="709"/>
      <c r="R12" s="382"/>
      <c r="S12" s="707" t="s">
        <v>611</v>
      </c>
      <c r="T12" s="708"/>
      <c r="U12" s="709"/>
      <c r="V12" s="382"/>
      <c r="W12" s="707" t="s">
        <v>611</v>
      </c>
      <c r="X12" s="708"/>
      <c r="Y12" s="709"/>
      <c r="Z12" s="382"/>
      <c r="AA12" s="707" t="s">
        <v>611</v>
      </c>
      <c r="AB12" s="708"/>
      <c r="AC12" s="709"/>
      <c r="AD12" s="382"/>
      <c r="AE12" s="707" t="s">
        <v>611</v>
      </c>
      <c r="AF12" s="708"/>
      <c r="AG12" s="708"/>
      <c r="AH12" s="709"/>
    </row>
    <row r="13" spans="1:34" ht="25.5" x14ac:dyDescent="0.25">
      <c r="A13" s="352"/>
      <c r="B13" s="722"/>
      <c r="C13" s="723"/>
      <c r="D13" s="711"/>
      <c r="E13" s="383"/>
      <c r="F13" s="383"/>
      <c r="G13" s="384" t="s">
        <v>610</v>
      </c>
      <c r="H13" s="384" t="s">
        <v>609</v>
      </c>
      <c r="I13" s="384" t="s">
        <v>608</v>
      </c>
      <c r="J13" s="385"/>
      <c r="K13" s="385"/>
      <c r="L13" s="386" t="s">
        <v>610</v>
      </c>
      <c r="M13" s="386" t="s">
        <v>608</v>
      </c>
      <c r="N13" s="385"/>
      <c r="O13" s="385"/>
      <c r="P13" s="386" t="s">
        <v>610</v>
      </c>
      <c r="Q13" s="386" t="s">
        <v>608</v>
      </c>
      <c r="R13" s="385"/>
      <c r="S13" s="385"/>
      <c r="T13" s="386" t="s">
        <v>610</v>
      </c>
      <c r="U13" s="386" t="s">
        <v>608</v>
      </c>
      <c r="V13" s="385"/>
      <c r="W13" s="385"/>
      <c r="X13" s="386" t="s">
        <v>610</v>
      </c>
      <c r="Y13" s="386" t="s">
        <v>608</v>
      </c>
      <c r="Z13" s="385"/>
      <c r="AA13" s="385"/>
      <c r="AB13" s="386" t="s">
        <v>610</v>
      </c>
      <c r="AC13" s="386" t="s">
        <v>608</v>
      </c>
      <c r="AD13" s="385"/>
      <c r="AE13" s="385"/>
      <c r="AF13" s="386" t="s">
        <v>610</v>
      </c>
      <c r="AG13" s="386" t="s">
        <v>609</v>
      </c>
      <c r="AH13" s="386" t="s">
        <v>608</v>
      </c>
    </row>
    <row r="14" spans="1:34" x14ac:dyDescent="0.25">
      <c r="A14" s="352"/>
      <c r="B14" s="387"/>
      <c r="C14" s="388" t="s">
        <v>607</v>
      </c>
      <c r="D14" s="486"/>
      <c r="E14" s="490"/>
      <c r="F14" s="490"/>
      <c r="G14" s="487"/>
      <c r="H14" s="487"/>
      <c r="I14" s="487"/>
      <c r="J14" s="491"/>
      <c r="K14" s="491"/>
      <c r="L14" s="488"/>
      <c r="M14" s="488"/>
      <c r="N14" s="491"/>
      <c r="O14" s="491"/>
      <c r="P14" s="488"/>
      <c r="Q14" s="488"/>
      <c r="R14" s="491"/>
      <c r="S14" s="491"/>
      <c r="T14" s="488"/>
      <c r="U14" s="488"/>
      <c r="V14" s="491"/>
      <c r="W14" s="491"/>
      <c r="X14" s="488"/>
      <c r="Y14" s="488"/>
      <c r="Z14" s="491"/>
      <c r="AA14" s="491"/>
      <c r="AB14" s="488"/>
      <c r="AC14" s="488"/>
      <c r="AD14" s="491"/>
      <c r="AE14" s="491"/>
      <c r="AF14" s="488"/>
      <c r="AG14" s="488"/>
      <c r="AH14" s="488"/>
    </row>
    <row r="15" spans="1:34" x14ac:dyDescent="0.25">
      <c r="A15" s="352"/>
      <c r="B15" s="389">
        <v>1</v>
      </c>
      <c r="C15" s="390" t="s">
        <v>606</v>
      </c>
      <c r="D15" s="391">
        <v>373656.70652383543</v>
      </c>
      <c r="E15" s="392">
        <v>226207.80581509013</v>
      </c>
      <c r="F15" s="391">
        <v>24079.538565477917</v>
      </c>
      <c r="G15" s="391">
        <v>18.675767059999998</v>
      </c>
      <c r="H15" s="391">
        <v>13.346657443709994</v>
      </c>
      <c r="I15" s="391">
        <v>66.112408446044981</v>
      </c>
      <c r="J15" s="391">
        <v>0</v>
      </c>
      <c r="K15" s="391">
        <v>0</v>
      </c>
      <c r="L15" s="391">
        <v>0</v>
      </c>
      <c r="M15" s="391">
        <v>0</v>
      </c>
      <c r="N15" s="393"/>
      <c r="O15" s="393"/>
      <c r="P15" s="393"/>
      <c r="Q15" s="393"/>
      <c r="R15" s="393"/>
      <c r="S15" s="393"/>
      <c r="T15" s="393"/>
      <c r="U15" s="393"/>
      <c r="V15" s="393"/>
      <c r="W15" s="393"/>
      <c r="X15" s="393"/>
      <c r="Y15" s="393"/>
      <c r="Z15" s="393"/>
      <c r="AA15" s="393"/>
      <c r="AB15" s="393"/>
      <c r="AC15" s="393"/>
      <c r="AD15" s="394">
        <v>226207.80581509013</v>
      </c>
      <c r="AE15" s="394">
        <v>24079.538565477917</v>
      </c>
      <c r="AF15" s="394">
        <v>18.675767059999998</v>
      </c>
      <c r="AG15" s="394">
        <v>13.346657443709994</v>
      </c>
      <c r="AH15" s="394">
        <v>66.112408446044981</v>
      </c>
    </row>
    <row r="16" spans="1:34" x14ac:dyDescent="0.25">
      <c r="A16" s="352"/>
      <c r="B16" s="389">
        <v>2</v>
      </c>
      <c r="C16" s="395" t="s">
        <v>605</v>
      </c>
      <c r="D16" s="396">
        <v>121373.66069213991</v>
      </c>
      <c r="E16" s="392">
        <v>12773.516517716716</v>
      </c>
      <c r="F16" s="396">
        <v>0</v>
      </c>
      <c r="G16" s="396">
        <v>0</v>
      </c>
      <c r="H16" s="396">
        <v>0</v>
      </c>
      <c r="I16" s="396">
        <v>0</v>
      </c>
      <c r="J16" s="396">
        <v>0</v>
      </c>
      <c r="K16" s="396">
        <v>0</v>
      </c>
      <c r="L16" s="396">
        <v>0</v>
      </c>
      <c r="M16" s="396">
        <v>0</v>
      </c>
      <c r="N16" s="393"/>
      <c r="O16" s="393"/>
      <c r="P16" s="393"/>
      <c r="Q16" s="393"/>
      <c r="R16" s="393"/>
      <c r="S16" s="393"/>
      <c r="T16" s="393"/>
      <c r="U16" s="393"/>
      <c r="V16" s="393"/>
      <c r="W16" s="393"/>
      <c r="X16" s="393"/>
      <c r="Y16" s="393"/>
      <c r="Z16" s="393"/>
      <c r="AA16" s="393"/>
      <c r="AB16" s="393"/>
      <c r="AC16" s="393"/>
      <c r="AD16" s="394">
        <v>12773.516517716716</v>
      </c>
      <c r="AE16" s="394">
        <v>0</v>
      </c>
      <c r="AF16" s="394">
        <v>0</v>
      </c>
      <c r="AG16" s="394">
        <v>0</v>
      </c>
      <c r="AH16" s="394">
        <v>0</v>
      </c>
    </row>
    <row r="17" spans="1:34" x14ac:dyDescent="0.25">
      <c r="A17" s="352"/>
      <c r="B17" s="389">
        <v>3</v>
      </c>
      <c r="C17" s="397" t="s">
        <v>604</v>
      </c>
      <c r="D17" s="398">
        <v>58433.790479690018</v>
      </c>
      <c r="E17" s="392">
        <v>9608.6058196890008</v>
      </c>
      <c r="F17" s="398">
        <v>0</v>
      </c>
      <c r="G17" s="398">
        <v>0</v>
      </c>
      <c r="H17" s="398">
        <v>0</v>
      </c>
      <c r="I17" s="398">
        <v>0</v>
      </c>
      <c r="J17" s="398">
        <v>0</v>
      </c>
      <c r="K17" s="398">
        <v>0</v>
      </c>
      <c r="L17" s="398">
        <v>0</v>
      </c>
      <c r="M17" s="398">
        <v>0</v>
      </c>
      <c r="N17" s="393"/>
      <c r="O17" s="393"/>
      <c r="P17" s="393"/>
      <c r="Q17" s="393"/>
      <c r="R17" s="393"/>
      <c r="S17" s="393"/>
      <c r="T17" s="393"/>
      <c r="U17" s="393"/>
      <c r="V17" s="393"/>
      <c r="W17" s="393"/>
      <c r="X17" s="393"/>
      <c r="Y17" s="393"/>
      <c r="Z17" s="393"/>
      <c r="AA17" s="393"/>
      <c r="AB17" s="393"/>
      <c r="AC17" s="393"/>
      <c r="AD17" s="394">
        <v>9608.6058196890008</v>
      </c>
      <c r="AE17" s="394">
        <v>0</v>
      </c>
      <c r="AF17" s="394">
        <v>0</v>
      </c>
      <c r="AG17" s="394">
        <v>0</v>
      </c>
      <c r="AH17" s="394">
        <v>0</v>
      </c>
    </row>
    <row r="18" spans="1:34" x14ac:dyDescent="0.25">
      <c r="A18" s="352"/>
      <c r="B18" s="389">
        <v>4</v>
      </c>
      <c r="C18" s="399" t="s">
        <v>584</v>
      </c>
      <c r="D18" s="400">
        <v>3500.7734973299998</v>
      </c>
      <c r="E18" s="392">
        <v>690.51393294959996</v>
      </c>
      <c r="F18" s="392">
        <v>0</v>
      </c>
      <c r="G18" s="392">
        <v>0</v>
      </c>
      <c r="H18" s="392">
        <v>0</v>
      </c>
      <c r="I18" s="392">
        <v>0</v>
      </c>
      <c r="J18" s="392">
        <v>0</v>
      </c>
      <c r="K18" s="392">
        <v>0</v>
      </c>
      <c r="L18" s="392">
        <v>0</v>
      </c>
      <c r="M18" s="392">
        <v>0</v>
      </c>
      <c r="N18" s="393"/>
      <c r="O18" s="393"/>
      <c r="P18" s="393"/>
      <c r="Q18" s="393"/>
      <c r="R18" s="393"/>
      <c r="S18" s="393"/>
      <c r="T18" s="393"/>
      <c r="U18" s="393"/>
      <c r="V18" s="393"/>
      <c r="W18" s="393"/>
      <c r="X18" s="393"/>
      <c r="Y18" s="393"/>
      <c r="Z18" s="393"/>
      <c r="AA18" s="393"/>
      <c r="AB18" s="393"/>
      <c r="AC18" s="393"/>
      <c r="AD18" s="394">
        <v>690.51393294959996</v>
      </c>
      <c r="AE18" s="394">
        <v>0</v>
      </c>
      <c r="AF18" s="394">
        <v>0</v>
      </c>
      <c r="AG18" s="394">
        <v>0</v>
      </c>
      <c r="AH18" s="394">
        <v>0</v>
      </c>
    </row>
    <row r="19" spans="1:34" x14ac:dyDescent="0.25">
      <c r="A19" s="352"/>
      <c r="B19" s="389">
        <v>5</v>
      </c>
      <c r="C19" s="399" t="s">
        <v>598</v>
      </c>
      <c r="D19" s="400">
        <v>53874.205325760013</v>
      </c>
      <c r="E19" s="392">
        <v>8918.0918867394012</v>
      </c>
      <c r="F19" s="392">
        <v>0</v>
      </c>
      <c r="G19" s="392">
        <v>0</v>
      </c>
      <c r="H19" s="392">
        <v>0</v>
      </c>
      <c r="I19" s="392">
        <v>0</v>
      </c>
      <c r="J19" s="392">
        <v>0</v>
      </c>
      <c r="K19" s="392">
        <v>0</v>
      </c>
      <c r="L19" s="392">
        <v>0</v>
      </c>
      <c r="M19" s="392">
        <v>0</v>
      </c>
      <c r="N19" s="401"/>
      <c r="O19" s="401"/>
      <c r="P19" s="401"/>
      <c r="Q19" s="401"/>
      <c r="R19" s="401"/>
      <c r="S19" s="401"/>
      <c r="T19" s="401"/>
      <c r="U19" s="401"/>
      <c r="V19" s="401"/>
      <c r="W19" s="401"/>
      <c r="X19" s="401"/>
      <c r="Y19" s="401"/>
      <c r="Z19" s="401"/>
      <c r="AA19" s="401"/>
      <c r="AB19" s="401"/>
      <c r="AC19" s="401"/>
      <c r="AD19" s="394">
        <v>8918.0918867394012</v>
      </c>
      <c r="AE19" s="394">
        <v>0</v>
      </c>
      <c r="AF19" s="394">
        <v>0</v>
      </c>
      <c r="AG19" s="394">
        <v>0</v>
      </c>
      <c r="AH19" s="394">
        <v>0</v>
      </c>
    </row>
    <row r="20" spans="1:34" x14ac:dyDescent="0.25">
      <c r="A20" s="352"/>
      <c r="B20" s="389">
        <v>6</v>
      </c>
      <c r="C20" s="399" t="s">
        <v>582</v>
      </c>
      <c r="D20" s="400">
        <v>1058.8116566000001</v>
      </c>
      <c r="E20" s="392">
        <v>0</v>
      </c>
      <c r="F20" s="392">
        <v>0</v>
      </c>
      <c r="G20" s="487"/>
      <c r="H20" s="392">
        <v>0</v>
      </c>
      <c r="I20" s="392">
        <v>0</v>
      </c>
      <c r="J20" s="392">
        <v>0</v>
      </c>
      <c r="K20" s="392">
        <v>0</v>
      </c>
      <c r="L20" s="487"/>
      <c r="M20" s="392">
        <v>0</v>
      </c>
      <c r="N20" s="393"/>
      <c r="O20" s="393"/>
      <c r="P20" s="487"/>
      <c r="Q20" s="393"/>
      <c r="R20" s="393"/>
      <c r="S20" s="393"/>
      <c r="T20" s="487"/>
      <c r="U20" s="393"/>
      <c r="V20" s="393"/>
      <c r="W20" s="393"/>
      <c r="X20" s="487"/>
      <c r="Y20" s="393"/>
      <c r="Z20" s="393"/>
      <c r="AA20" s="393"/>
      <c r="AB20" s="487"/>
      <c r="AC20" s="393"/>
      <c r="AD20" s="394">
        <v>0</v>
      </c>
      <c r="AE20" s="394">
        <v>0</v>
      </c>
      <c r="AF20" s="487"/>
      <c r="AG20" s="394">
        <v>0</v>
      </c>
      <c r="AH20" s="394">
        <v>0</v>
      </c>
    </row>
    <row r="21" spans="1:34" x14ac:dyDescent="0.25">
      <c r="A21" s="352"/>
      <c r="B21" s="389">
        <v>7</v>
      </c>
      <c r="C21" s="397" t="s">
        <v>603</v>
      </c>
      <c r="D21" s="400">
        <v>62939.870212449881</v>
      </c>
      <c r="E21" s="392">
        <v>3164.9106980277161</v>
      </c>
      <c r="F21" s="400">
        <v>0</v>
      </c>
      <c r="G21" s="400">
        <v>0</v>
      </c>
      <c r="H21" s="400">
        <v>0</v>
      </c>
      <c r="I21" s="400">
        <v>0</v>
      </c>
      <c r="J21" s="400">
        <v>0</v>
      </c>
      <c r="K21" s="400">
        <v>0</v>
      </c>
      <c r="L21" s="400">
        <v>0</v>
      </c>
      <c r="M21" s="400">
        <v>0</v>
      </c>
      <c r="N21" s="393"/>
      <c r="O21" s="393"/>
      <c r="P21" s="400"/>
      <c r="Q21" s="393"/>
      <c r="R21" s="393"/>
      <c r="S21" s="393"/>
      <c r="T21" s="400"/>
      <c r="U21" s="393"/>
      <c r="V21" s="393"/>
      <c r="W21" s="393"/>
      <c r="X21" s="400"/>
      <c r="Y21" s="393"/>
      <c r="Z21" s="393"/>
      <c r="AA21" s="393"/>
      <c r="AB21" s="400"/>
      <c r="AC21" s="393"/>
      <c r="AD21" s="394">
        <v>3164.9106980277161</v>
      </c>
      <c r="AE21" s="394">
        <v>0</v>
      </c>
      <c r="AF21" s="400">
        <v>0</v>
      </c>
      <c r="AG21" s="394">
        <v>0</v>
      </c>
      <c r="AH21" s="394">
        <v>0</v>
      </c>
    </row>
    <row r="22" spans="1:34" x14ac:dyDescent="0.25">
      <c r="A22" s="352"/>
      <c r="B22" s="389">
        <v>8</v>
      </c>
      <c r="C22" s="399" t="s">
        <v>602</v>
      </c>
      <c r="D22" s="400">
        <v>35121.656575519861</v>
      </c>
      <c r="E22" s="392">
        <v>2705.8769370231403</v>
      </c>
      <c r="F22" s="400">
        <v>0</v>
      </c>
      <c r="G22" s="400">
        <v>0</v>
      </c>
      <c r="H22" s="400">
        <v>0</v>
      </c>
      <c r="I22" s="400">
        <v>0</v>
      </c>
      <c r="J22" s="400">
        <v>0</v>
      </c>
      <c r="K22" s="400">
        <v>0</v>
      </c>
      <c r="L22" s="400">
        <v>0</v>
      </c>
      <c r="M22" s="400">
        <v>0</v>
      </c>
      <c r="N22" s="393"/>
      <c r="O22" s="393"/>
      <c r="P22" s="400"/>
      <c r="Q22" s="393"/>
      <c r="R22" s="393"/>
      <c r="S22" s="393"/>
      <c r="T22" s="400"/>
      <c r="U22" s="393"/>
      <c r="V22" s="393"/>
      <c r="W22" s="393"/>
      <c r="X22" s="400"/>
      <c r="Y22" s="393"/>
      <c r="Z22" s="393"/>
      <c r="AA22" s="393"/>
      <c r="AB22" s="400"/>
      <c r="AC22" s="393"/>
      <c r="AD22" s="394">
        <v>2705.8769370231403</v>
      </c>
      <c r="AE22" s="394">
        <v>0</v>
      </c>
      <c r="AF22" s="400">
        <v>0</v>
      </c>
      <c r="AG22" s="394">
        <v>0</v>
      </c>
      <c r="AH22" s="394">
        <v>0</v>
      </c>
    </row>
    <row r="23" spans="1:34" x14ac:dyDescent="0.25">
      <c r="A23" s="352"/>
      <c r="B23" s="389">
        <v>9</v>
      </c>
      <c r="C23" s="402" t="s">
        <v>584</v>
      </c>
      <c r="D23" s="400">
        <v>35091.914528799862</v>
      </c>
      <c r="E23" s="392">
        <v>2705.8769370231403</v>
      </c>
      <c r="F23" s="392">
        <v>0</v>
      </c>
      <c r="G23" s="392">
        <v>0</v>
      </c>
      <c r="H23" s="392">
        <v>0</v>
      </c>
      <c r="I23" s="392">
        <v>0</v>
      </c>
      <c r="J23" s="392">
        <v>0</v>
      </c>
      <c r="K23" s="392">
        <v>0</v>
      </c>
      <c r="L23" s="392">
        <v>0</v>
      </c>
      <c r="M23" s="392">
        <v>0</v>
      </c>
      <c r="N23" s="393"/>
      <c r="O23" s="393"/>
      <c r="P23" s="392"/>
      <c r="Q23" s="393"/>
      <c r="R23" s="393"/>
      <c r="S23" s="393"/>
      <c r="T23" s="392"/>
      <c r="U23" s="393"/>
      <c r="V23" s="393"/>
      <c r="W23" s="393"/>
      <c r="X23" s="392"/>
      <c r="Y23" s="393"/>
      <c r="Z23" s="393"/>
      <c r="AA23" s="393"/>
      <c r="AB23" s="392"/>
      <c r="AC23" s="393"/>
      <c r="AD23" s="394">
        <v>2705.8769370231403</v>
      </c>
      <c r="AE23" s="394">
        <v>0</v>
      </c>
      <c r="AF23" s="392">
        <v>0</v>
      </c>
      <c r="AG23" s="394">
        <v>0</v>
      </c>
      <c r="AH23" s="394">
        <v>0</v>
      </c>
    </row>
    <row r="24" spans="1:34" s="353" customFormat="1" x14ac:dyDescent="0.25">
      <c r="A24" s="354"/>
      <c r="B24" s="403">
        <v>10</v>
      </c>
      <c r="C24" s="402" t="s">
        <v>598</v>
      </c>
      <c r="D24" s="400">
        <v>0</v>
      </c>
      <c r="E24" s="392">
        <v>0</v>
      </c>
      <c r="F24" s="392">
        <v>0</v>
      </c>
      <c r="G24" s="392">
        <v>0</v>
      </c>
      <c r="H24" s="392">
        <v>0</v>
      </c>
      <c r="I24" s="392">
        <v>0</v>
      </c>
      <c r="J24" s="392">
        <v>0</v>
      </c>
      <c r="K24" s="392">
        <v>0</v>
      </c>
      <c r="L24" s="392">
        <v>0</v>
      </c>
      <c r="M24" s="392">
        <v>0</v>
      </c>
      <c r="N24" s="401"/>
      <c r="O24" s="401"/>
      <c r="P24" s="392"/>
      <c r="Q24" s="401"/>
      <c r="R24" s="401"/>
      <c r="S24" s="401"/>
      <c r="T24" s="392"/>
      <c r="U24" s="401"/>
      <c r="V24" s="401"/>
      <c r="W24" s="401"/>
      <c r="X24" s="392"/>
      <c r="Y24" s="401"/>
      <c r="Z24" s="401"/>
      <c r="AA24" s="401"/>
      <c r="AB24" s="392"/>
      <c r="AC24" s="401"/>
      <c r="AD24" s="394">
        <v>0</v>
      </c>
      <c r="AE24" s="394">
        <v>0</v>
      </c>
      <c r="AF24" s="392">
        <v>0</v>
      </c>
      <c r="AG24" s="394">
        <v>0</v>
      </c>
      <c r="AH24" s="394">
        <v>0</v>
      </c>
    </row>
    <row r="25" spans="1:34" x14ac:dyDescent="0.25">
      <c r="A25" s="352"/>
      <c r="B25" s="389">
        <v>11</v>
      </c>
      <c r="C25" s="402" t="s">
        <v>582</v>
      </c>
      <c r="D25" s="400">
        <v>29.742046719999998</v>
      </c>
      <c r="E25" s="392">
        <v>0</v>
      </c>
      <c r="F25" s="392">
        <v>0</v>
      </c>
      <c r="G25" s="487"/>
      <c r="H25" s="392">
        <v>0</v>
      </c>
      <c r="I25" s="392">
        <v>0</v>
      </c>
      <c r="J25" s="392">
        <v>0</v>
      </c>
      <c r="K25" s="392">
        <v>0</v>
      </c>
      <c r="L25" s="487"/>
      <c r="M25" s="392">
        <v>0</v>
      </c>
      <c r="N25" s="393"/>
      <c r="O25" s="393"/>
      <c r="P25" s="487"/>
      <c r="Q25" s="393"/>
      <c r="R25" s="393"/>
      <c r="S25" s="393"/>
      <c r="T25" s="487"/>
      <c r="U25" s="393"/>
      <c r="V25" s="393"/>
      <c r="W25" s="393"/>
      <c r="X25" s="487"/>
      <c r="Y25" s="393"/>
      <c r="Z25" s="393"/>
      <c r="AA25" s="393"/>
      <c r="AB25" s="487"/>
      <c r="AC25" s="393"/>
      <c r="AD25" s="394">
        <v>0</v>
      </c>
      <c r="AE25" s="394">
        <v>0</v>
      </c>
      <c r="AF25" s="487"/>
      <c r="AG25" s="394">
        <v>0</v>
      </c>
      <c r="AH25" s="394">
        <v>0</v>
      </c>
    </row>
    <row r="26" spans="1:34" x14ac:dyDescent="0.25">
      <c r="A26" s="352"/>
      <c r="B26" s="389">
        <v>12</v>
      </c>
      <c r="C26" s="399" t="s">
        <v>601</v>
      </c>
      <c r="D26" s="400">
        <v>9618.8704102500142</v>
      </c>
      <c r="E26" s="392">
        <v>382.14600995000001</v>
      </c>
      <c r="F26" s="400">
        <v>0</v>
      </c>
      <c r="G26" s="400">
        <v>0</v>
      </c>
      <c r="H26" s="400">
        <v>0</v>
      </c>
      <c r="I26" s="400">
        <v>0</v>
      </c>
      <c r="J26" s="400">
        <v>0</v>
      </c>
      <c r="K26" s="400">
        <v>0</v>
      </c>
      <c r="L26" s="400">
        <v>0</v>
      </c>
      <c r="M26" s="400">
        <v>0</v>
      </c>
      <c r="N26" s="393"/>
      <c r="O26" s="393"/>
      <c r="P26" s="400"/>
      <c r="Q26" s="393"/>
      <c r="R26" s="393"/>
      <c r="S26" s="393"/>
      <c r="T26" s="400"/>
      <c r="U26" s="393"/>
      <c r="V26" s="393"/>
      <c r="W26" s="393"/>
      <c r="X26" s="400"/>
      <c r="Y26" s="393"/>
      <c r="Z26" s="393"/>
      <c r="AA26" s="393"/>
      <c r="AB26" s="400"/>
      <c r="AC26" s="393"/>
      <c r="AD26" s="394">
        <v>382.14600995000001</v>
      </c>
      <c r="AE26" s="394">
        <v>0</v>
      </c>
      <c r="AF26" s="400">
        <v>0</v>
      </c>
      <c r="AG26" s="394">
        <v>0</v>
      </c>
      <c r="AH26" s="394">
        <v>0</v>
      </c>
    </row>
    <row r="27" spans="1:34" x14ac:dyDescent="0.25">
      <c r="A27" s="352"/>
      <c r="B27" s="389">
        <v>13</v>
      </c>
      <c r="C27" s="402" t="s">
        <v>584</v>
      </c>
      <c r="D27" s="400">
        <v>9474.3078591800149</v>
      </c>
      <c r="E27" s="392">
        <v>382.14600995000001</v>
      </c>
      <c r="F27" s="392">
        <v>0</v>
      </c>
      <c r="G27" s="392">
        <v>0</v>
      </c>
      <c r="H27" s="392">
        <v>0</v>
      </c>
      <c r="I27" s="392">
        <v>0</v>
      </c>
      <c r="J27" s="392">
        <v>0</v>
      </c>
      <c r="K27" s="392">
        <v>0</v>
      </c>
      <c r="L27" s="392">
        <v>0</v>
      </c>
      <c r="M27" s="392">
        <v>0</v>
      </c>
      <c r="N27" s="393"/>
      <c r="O27" s="393"/>
      <c r="P27" s="392"/>
      <c r="Q27" s="393"/>
      <c r="R27" s="393"/>
      <c r="S27" s="393"/>
      <c r="T27" s="392"/>
      <c r="U27" s="393"/>
      <c r="V27" s="393"/>
      <c r="W27" s="393"/>
      <c r="X27" s="392"/>
      <c r="Y27" s="393"/>
      <c r="Z27" s="393"/>
      <c r="AA27" s="393"/>
      <c r="AB27" s="392"/>
      <c r="AC27" s="393"/>
      <c r="AD27" s="394">
        <v>382.14600995000001</v>
      </c>
      <c r="AE27" s="394">
        <v>0</v>
      </c>
      <c r="AF27" s="392">
        <v>0</v>
      </c>
      <c r="AG27" s="394">
        <v>0</v>
      </c>
      <c r="AH27" s="394">
        <v>0</v>
      </c>
    </row>
    <row r="28" spans="1:34" s="353" customFormat="1" x14ac:dyDescent="0.25">
      <c r="A28" s="354"/>
      <c r="B28" s="403">
        <v>14</v>
      </c>
      <c r="C28" s="402" t="s">
        <v>598</v>
      </c>
      <c r="D28" s="400">
        <v>0</v>
      </c>
      <c r="E28" s="392">
        <v>0</v>
      </c>
      <c r="F28" s="392">
        <v>0</v>
      </c>
      <c r="G28" s="392">
        <v>0</v>
      </c>
      <c r="H28" s="392">
        <v>0</v>
      </c>
      <c r="I28" s="392">
        <v>0</v>
      </c>
      <c r="J28" s="392">
        <v>0</v>
      </c>
      <c r="K28" s="392">
        <v>0</v>
      </c>
      <c r="L28" s="392">
        <v>0</v>
      </c>
      <c r="M28" s="392">
        <v>0</v>
      </c>
      <c r="N28" s="401"/>
      <c r="O28" s="401"/>
      <c r="P28" s="392"/>
      <c r="Q28" s="401"/>
      <c r="R28" s="401"/>
      <c r="S28" s="401"/>
      <c r="T28" s="392"/>
      <c r="U28" s="401"/>
      <c r="V28" s="401"/>
      <c r="W28" s="401"/>
      <c r="X28" s="392"/>
      <c r="Y28" s="401"/>
      <c r="Z28" s="401"/>
      <c r="AA28" s="401"/>
      <c r="AB28" s="392"/>
      <c r="AC28" s="401"/>
      <c r="AD28" s="394">
        <v>0</v>
      </c>
      <c r="AE28" s="394">
        <v>0</v>
      </c>
      <c r="AF28" s="392">
        <v>0</v>
      </c>
      <c r="AG28" s="394">
        <v>0</v>
      </c>
      <c r="AH28" s="394">
        <v>0</v>
      </c>
    </row>
    <row r="29" spans="1:34" x14ac:dyDescent="0.25">
      <c r="A29" s="352"/>
      <c r="B29" s="389">
        <v>15</v>
      </c>
      <c r="C29" s="402" t="s">
        <v>582</v>
      </c>
      <c r="D29" s="400">
        <v>144.56255106999998</v>
      </c>
      <c r="E29" s="392">
        <v>0</v>
      </c>
      <c r="F29" s="392">
        <v>0</v>
      </c>
      <c r="G29" s="487"/>
      <c r="H29" s="392">
        <v>0</v>
      </c>
      <c r="I29" s="392">
        <v>0</v>
      </c>
      <c r="J29" s="392">
        <v>0</v>
      </c>
      <c r="K29" s="392">
        <v>0</v>
      </c>
      <c r="L29" s="487"/>
      <c r="M29" s="392">
        <v>0</v>
      </c>
      <c r="N29" s="393"/>
      <c r="O29" s="393"/>
      <c r="P29" s="487"/>
      <c r="Q29" s="393"/>
      <c r="R29" s="393"/>
      <c r="S29" s="393"/>
      <c r="T29" s="487"/>
      <c r="U29" s="393"/>
      <c r="V29" s="393"/>
      <c r="W29" s="393"/>
      <c r="X29" s="487"/>
      <c r="Y29" s="393"/>
      <c r="Z29" s="393"/>
      <c r="AA29" s="393"/>
      <c r="AB29" s="487"/>
      <c r="AC29" s="393"/>
      <c r="AD29" s="394">
        <v>0</v>
      </c>
      <c r="AE29" s="394">
        <v>0</v>
      </c>
      <c r="AF29" s="487"/>
      <c r="AG29" s="394">
        <v>0</v>
      </c>
      <c r="AH29" s="394">
        <v>0</v>
      </c>
    </row>
    <row r="30" spans="1:34" x14ac:dyDescent="0.25">
      <c r="A30" s="352"/>
      <c r="B30" s="389">
        <v>16</v>
      </c>
      <c r="C30" s="399" t="s">
        <v>600</v>
      </c>
      <c r="D30" s="400">
        <v>18199.343226680005</v>
      </c>
      <c r="E30" s="392">
        <v>76.887751054576</v>
      </c>
      <c r="F30" s="400">
        <v>0</v>
      </c>
      <c r="G30" s="400">
        <v>0</v>
      </c>
      <c r="H30" s="400">
        <v>0</v>
      </c>
      <c r="I30" s="400">
        <v>0</v>
      </c>
      <c r="J30" s="400">
        <v>0</v>
      </c>
      <c r="K30" s="400">
        <v>0</v>
      </c>
      <c r="L30" s="400">
        <v>0</v>
      </c>
      <c r="M30" s="400">
        <v>0</v>
      </c>
      <c r="N30" s="393"/>
      <c r="O30" s="393"/>
      <c r="P30" s="400"/>
      <c r="Q30" s="393"/>
      <c r="R30" s="393"/>
      <c r="S30" s="393"/>
      <c r="T30" s="400"/>
      <c r="U30" s="393"/>
      <c r="V30" s="393"/>
      <c r="W30" s="393"/>
      <c r="X30" s="400"/>
      <c r="Y30" s="393"/>
      <c r="Z30" s="393"/>
      <c r="AA30" s="393"/>
      <c r="AB30" s="400"/>
      <c r="AC30" s="393"/>
      <c r="AD30" s="394">
        <v>76.887751054576</v>
      </c>
      <c r="AE30" s="394">
        <v>0</v>
      </c>
      <c r="AF30" s="400">
        <v>0</v>
      </c>
      <c r="AG30" s="394">
        <v>0</v>
      </c>
      <c r="AH30" s="394">
        <v>0</v>
      </c>
    </row>
    <row r="31" spans="1:34" x14ac:dyDescent="0.25">
      <c r="A31" s="352"/>
      <c r="B31" s="389">
        <v>17</v>
      </c>
      <c r="C31" s="402" t="s">
        <v>584</v>
      </c>
      <c r="D31" s="400">
        <v>18194.426721840005</v>
      </c>
      <c r="E31" s="392">
        <v>76.887751054576</v>
      </c>
      <c r="F31" s="392">
        <v>0</v>
      </c>
      <c r="G31" s="392">
        <v>0</v>
      </c>
      <c r="H31" s="392">
        <v>0</v>
      </c>
      <c r="I31" s="392">
        <v>0</v>
      </c>
      <c r="J31" s="392">
        <v>0</v>
      </c>
      <c r="K31" s="392">
        <v>0</v>
      </c>
      <c r="L31" s="392">
        <v>0</v>
      </c>
      <c r="M31" s="392">
        <v>0</v>
      </c>
      <c r="N31" s="393"/>
      <c r="O31" s="393"/>
      <c r="P31" s="392"/>
      <c r="Q31" s="393"/>
      <c r="R31" s="393"/>
      <c r="S31" s="393"/>
      <c r="T31" s="392"/>
      <c r="U31" s="393"/>
      <c r="V31" s="393"/>
      <c r="W31" s="393"/>
      <c r="X31" s="392"/>
      <c r="Y31" s="393"/>
      <c r="Z31" s="393"/>
      <c r="AA31" s="393"/>
      <c r="AB31" s="392"/>
      <c r="AC31" s="393"/>
      <c r="AD31" s="394">
        <v>76.887751054576</v>
      </c>
      <c r="AE31" s="394">
        <v>0</v>
      </c>
      <c r="AF31" s="392">
        <v>0</v>
      </c>
      <c r="AG31" s="394">
        <v>0</v>
      </c>
      <c r="AH31" s="394">
        <v>0</v>
      </c>
    </row>
    <row r="32" spans="1:34" s="353" customFormat="1" x14ac:dyDescent="0.25">
      <c r="A32" s="354"/>
      <c r="B32" s="403">
        <v>18</v>
      </c>
      <c r="C32" s="402" t="s">
        <v>598</v>
      </c>
      <c r="D32" s="400">
        <v>0</v>
      </c>
      <c r="E32" s="392">
        <v>0</v>
      </c>
      <c r="F32" s="392">
        <v>0</v>
      </c>
      <c r="G32" s="392">
        <v>0</v>
      </c>
      <c r="H32" s="392">
        <v>0</v>
      </c>
      <c r="I32" s="392">
        <v>0</v>
      </c>
      <c r="J32" s="392">
        <v>0</v>
      </c>
      <c r="K32" s="392">
        <v>0</v>
      </c>
      <c r="L32" s="392">
        <v>0</v>
      </c>
      <c r="M32" s="392">
        <v>0</v>
      </c>
      <c r="N32" s="401"/>
      <c r="O32" s="401"/>
      <c r="P32" s="392"/>
      <c r="Q32" s="401"/>
      <c r="R32" s="401"/>
      <c r="S32" s="401"/>
      <c r="T32" s="392"/>
      <c r="U32" s="401"/>
      <c r="V32" s="401"/>
      <c r="W32" s="401"/>
      <c r="X32" s="392"/>
      <c r="Y32" s="401"/>
      <c r="Z32" s="401"/>
      <c r="AA32" s="401"/>
      <c r="AB32" s="392"/>
      <c r="AC32" s="401"/>
      <c r="AD32" s="394">
        <v>0</v>
      </c>
      <c r="AE32" s="394">
        <v>0</v>
      </c>
      <c r="AF32" s="392">
        <v>0</v>
      </c>
      <c r="AG32" s="394">
        <v>0</v>
      </c>
      <c r="AH32" s="394">
        <v>0</v>
      </c>
    </row>
    <row r="33" spans="1:34" x14ac:dyDescent="0.25">
      <c r="A33" s="352"/>
      <c r="B33" s="389">
        <v>19</v>
      </c>
      <c r="C33" s="402" t="s">
        <v>582</v>
      </c>
      <c r="D33" s="400">
        <v>4.91650484</v>
      </c>
      <c r="E33" s="392">
        <v>0</v>
      </c>
      <c r="F33" s="392">
        <v>0</v>
      </c>
      <c r="G33" s="487"/>
      <c r="H33" s="392">
        <v>0</v>
      </c>
      <c r="I33" s="392">
        <v>0</v>
      </c>
      <c r="J33" s="392">
        <v>0</v>
      </c>
      <c r="K33" s="392">
        <v>0</v>
      </c>
      <c r="L33" s="487"/>
      <c r="M33" s="392">
        <v>0</v>
      </c>
      <c r="N33" s="393"/>
      <c r="O33" s="393"/>
      <c r="P33" s="487"/>
      <c r="Q33" s="393"/>
      <c r="R33" s="393"/>
      <c r="S33" s="393"/>
      <c r="T33" s="487"/>
      <c r="U33" s="393"/>
      <c r="V33" s="393"/>
      <c r="W33" s="393"/>
      <c r="X33" s="487"/>
      <c r="Y33" s="393"/>
      <c r="Z33" s="393"/>
      <c r="AA33" s="393"/>
      <c r="AB33" s="487"/>
      <c r="AC33" s="393"/>
      <c r="AD33" s="394">
        <v>0</v>
      </c>
      <c r="AE33" s="394">
        <v>0</v>
      </c>
      <c r="AF33" s="487"/>
      <c r="AG33" s="394">
        <v>0</v>
      </c>
      <c r="AH33" s="394">
        <v>0</v>
      </c>
    </row>
    <row r="34" spans="1:34" x14ac:dyDescent="0.25">
      <c r="A34" s="352"/>
      <c r="B34" s="389">
        <v>20</v>
      </c>
      <c r="C34" s="395" t="s">
        <v>599</v>
      </c>
      <c r="D34" s="400">
        <v>29649.740975740031</v>
      </c>
      <c r="E34" s="404">
        <v>9131.7801173631924</v>
      </c>
      <c r="F34" s="400">
        <v>720.69714279796995</v>
      </c>
      <c r="G34" s="400">
        <v>0</v>
      </c>
      <c r="H34" s="400">
        <v>13.346657443709994</v>
      </c>
      <c r="I34" s="400">
        <v>66.112408446044981</v>
      </c>
      <c r="J34" s="400">
        <v>0</v>
      </c>
      <c r="K34" s="400">
        <v>0</v>
      </c>
      <c r="L34" s="400">
        <v>0</v>
      </c>
      <c r="M34" s="400">
        <v>0</v>
      </c>
      <c r="N34" s="393"/>
      <c r="O34" s="393"/>
      <c r="P34" s="400"/>
      <c r="Q34" s="393"/>
      <c r="R34" s="393"/>
      <c r="S34" s="393"/>
      <c r="T34" s="400"/>
      <c r="U34" s="393"/>
      <c r="V34" s="393"/>
      <c r="W34" s="393"/>
      <c r="X34" s="400"/>
      <c r="Y34" s="393"/>
      <c r="Z34" s="393"/>
      <c r="AA34" s="393"/>
      <c r="AB34" s="400"/>
      <c r="AC34" s="393"/>
      <c r="AD34" s="394">
        <v>9131.7801173631924</v>
      </c>
      <c r="AE34" s="394">
        <v>720.69714279796995</v>
      </c>
      <c r="AF34" s="400">
        <v>0</v>
      </c>
      <c r="AG34" s="394">
        <v>13.346657443709994</v>
      </c>
      <c r="AH34" s="394">
        <v>66.112408446044981</v>
      </c>
    </row>
    <row r="35" spans="1:34" x14ac:dyDescent="0.25">
      <c r="A35" s="352"/>
      <c r="B35" s="389">
        <v>21</v>
      </c>
      <c r="C35" s="399" t="s">
        <v>584</v>
      </c>
      <c r="D35" s="400">
        <v>29617.855697180032</v>
      </c>
      <c r="E35" s="392">
        <v>9131.7801173631924</v>
      </c>
      <c r="F35" s="392">
        <v>720.69714279796995</v>
      </c>
      <c r="G35" s="392">
        <v>0</v>
      </c>
      <c r="H35" s="392">
        <v>13.346657443709994</v>
      </c>
      <c r="I35" s="392">
        <v>66.112408446044981</v>
      </c>
      <c r="J35" s="392">
        <v>0</v>
      </c>
      <c r="K35" s="392">
        <v>0</v>
      </c>
      <c r="L35" s="392">
        <v>0</v>
      </c>
      <c r="M35" s="392">
        <v>0</v>
      </c>
      <c r="N35" s="393"/>
      <c r="O35" s="393"/>
      <c r="P35" s="392"/>
      <c r="Q35" s="393"/>
      <c r="R35" s="393"/>
      <c r="S35" s="393"/>
      <c r="T35" s="392"/>
      <c r="U35" s="393"/>
      <c r="V35" s="393"/>
      <c r="W35" s="393"/>
      <c r="X35" s="392"/>
      <c r="Y35" s="393"/>
      <c r="Z35" s="393"/>
      <c r="AA35" s="393"/>
      <c r="AB35" s="392"/>
      <c r="AC35" s="393"/>
      <c r="AD35" s="394">
        <v>9131.7801173631924</v>
      </c>
      <c r="AE35" s="394">
        <v>720.69714279796995</v>
      </c>
      <c r="AF35" s="392">
        <v>0</v>
      </c>
      <c r="AG35" s="394">
        <v>13.346657443709994</v>
      </c>
      <c r="AH35" s="394">
        <v>66.112408446044981</v>
      </c>
    </row>
    <row r="36" spans="1:34" s="353" customFormat="1" x14ac:dyDescent="0.25">
      <c r="A36" s="354"/>
      <c r="B36" s="403">
        <v>22</v>
      </c>
      <c r="C36" s="405" t="s">
        <v>598</v>
      </c>
      <c r="D36" s="400">
        <v>0</v>
      </c>
      <c r="E36" s="392">
        <v>0</v>
      </c>
      <c r="F36" s="392">
        <v>0</v>
      </c>
      <c r="G36" s="392">
        <v>0</v>
      </c>
      <c r="H36" s="392">
        <v>0</v>
      </c>
      <c r="I36" s="392">
        <v>0</v>
      </c>
      <c r="J36" s="392">
        <v>0</v>
      </c>
      <c r="K36" s="392">
        <v>0</v>
      </c>
      <c r="L36" s="392">
        <v>0</v>
      </c>
      <c r="M36" s="392">
        <v>0</v>
      </c>
      <c r="N36" s="401"/>
      <c r="O36" s="401"/>
      <c r="P36" s="392"/>
      <c r="Q36" s="401"/>
      <c r="R36" s="401"/>
      <c r="S36" s="401"/>
      <c r="T36" s="392"/>
      <c r="U36" s="401"/>
      <c r="V36" s="401"/>
      <c r="W36" s="401"/>
      <c r="X36" s="392"/>
      <c r="Y36" s="401"/>
      <c r="Z36" s="401"/>
      <c r="AA36" s="401"/>
      <c r="AB36" s="392"/>
      <c r="AC36" s="401"/>
      <c r="AD36" s="394">
        <v>0</v>
      </c>
      <c r="AE36" s="394">
        <v>0</v>
      </c>
      <c r="AF36" s="392">
        <v>0</v>
      </c>
      <c r="AG36" s="394">
        <v>0</v>
      </c>
      <c r="AH36" s="394">
        <v>0</v>
      </c>
    </row>
    <row r="37" spans="1:34" x14ac:dyDescent="0.25">
      <c r="A37" s="352"/>
      <c r="B37" s="389">
        <v>23</v>
      </c>
      <c r="C37" s="399" t="s">
        <v>582</v>
      </c>
      <c r="D37" s="400">
        <v>31.88527856</v>
      </c>
      <c r="E37" s="392">
        <v>0</v>
      </c>
      <c r="F37" s="392">
        <v>0</v>
      </c>
      <c r="G37" s="487"/>
      <c r="H37" s="392">
        <v>0</v>
      </c>
      <c r="I37" s="392">
        <v>0</v>
      </c>
      <c r="J37" s="392">
        <v>0</v>
      </c>
      <c r="K37" s="392">
        <v>0</v>
      </c>
      <c r="L37" s="487"/>
      <c r="M37" s="392">
        <v>0</v>
      </c>
      <c r="N37" s="393"/>
      <c r="O37" s="393"/>
      <c r="P37" s="487"/>
      <c r="Q37" s="393"/>
      <c r="R37" s="393"/>
      <c r="S37" s="393"/>
      <c r="T37" s="487"/>
      <c r="U37" s="393"/>
      <c r="V37" s="393"/>
      <c r="W37" s="393"/>
      <c r="X37" s="487"/>
      <c r="Y37" s="393"/>
      <c r="Z37" s="393"/>
      <c r="AA37" s="393"/>
      <c r="AB37" s="487"/>
      <c r="AC37" s="393"/>
      <c r="AD37" s="394">
        <v>0</v>
      </c>
      <c r="AE37" s="394">
        <v>0</v>
      </c>
      <c r="AF37" s="487"/>
      <c r="AG37" s="394">
        <v>0</v>
      </c>
      <c r="AH37" s="394">
        <v>0</v>
      </c>
    </row>
    <row r="38" spans="1:34" x14ac:dyDescent="0.25">
      <c r="A38" s="352"/>
      <c r="B38" s="389">
        <v>24</v>
      </c>
      <c r="C38" s="395" t="s">
        <v>597</v>
      </c>
      <c r="D38" s="400">
        <v>222534.30821489543</v>
      </c>
      <c r="E38" s="392">
        <v>204203.51253895025</v>
      </c>
      <c r="F38" s="392">
        <v>23340.165655619949</v>
      </c>
      <c r="G38" s="392">
        <v>0</v>
      </c>
      <c r="H38" s="392">
        <v>0</v>
      </c>
      <c r="I38" s="392">
        <v>0</v>
      </c>
      <c r="J38" s="392">
        <v>0</v>
      </c>
      <c r="K38" s="392">
        <v>0</v>
      </c>
      <c r="L38" s="392">
        <v>0</v>
      </c>
      <c r="M38" s="392">
        <v>0</v>
      </c>
      <c r="N38" s="488"/>
      <c r="O38" s="488"/>
      <c r="P38" s="488"/>
      <c r="Q38" s="488"/>
      <c r="R38" s="401"/>
      <c r="S38" s="401"/>
      <c r="T38" s="401"/>
      <c r="U38" s="401"/>
      <c r="V38" s="488"/>
      <c r="W38" s="488"/>
      <c r="X38" s="488"/>
      <c r="Y38" s="488"/>
      <c r="Z38" s="488"/>
      <c r="AA38" s="488"/>
      <c r="AB38" s="488"/>
      <c r="AC38" s="488"/>
      <c r="AD38" s="394">
        <v>204203.51253895025</v>
      </c>
      <c r="AE38" s="394">
        <v>23340.165655619949</v>
      </c>
      <c r="AF38" s="394">
        <v>0</v>
      </c>
      <c r="AG38" s="394">
        <v>0</v>
      </c>
      <c r="AH38" s="394">
        <v>0</v>
      </c>
    </row>
    <row r="39" spans="1:34" x14ac:dyDescent="0.25">
      <c r="A39" s="352"/>
      <c r="B39" s="389">
        <v>25</v>
      </c>
      <c r="C39" s="399" t="s">
        <v>596</v>
      </c>
      <c r="D39" s="400">
        <v>199665.0517205901</v>
      </c>
      <c r="E39" s="392">
        <v>199665.0517205901</v>
      </c>
      <c r="F39" s="392">
        <v>23278.936597829721</v>
      </c>
      <c r="G39" s="392">
        <v>0</v>
      </c>
      <c r="H39" s="392">
        <v>0</v>
      </c>
      <c r="I39" s="392">
        <v>0</v>
      </c>
      <c r="J39" s="392">
        <v>0</v>
      </c>
      <c r="K39" s="392">
        <v>0</v>
      </c>
      <c r="L39" s="392">
        <v>0</v>
      </c>
      <c r="M39" s="392">
        <v>0</v>
      </c>
      <c r="N39" s="488"/>
      <c r="O39" s="488"/>
      <c r="P39" s="488"/>
      <c r="Q39" s="488"/>
      <c r="R39" s="401"/>
      <c r="S39" s="401"/>
      <c r="T39" s="401"/>
      <c r="U39" s="401"/>
      <c r="V39" s="488"/>
      <c r="W39" s="488"/>
      <c r="X39" s="488"/>
      <c r="Y39" s="488"/>
      <c r="Z39" s="488"/>
      <c r="AA39" s="488"/>
      <c r="AB39" s="488"/>
      <c r="AC39" s="488"/>
      <c r="AD39" s="394">
        <v>199665.0517205901</v>
      </c>
      <c r="AE39" s="394">
        <v>23278.936597829721</v>
      </c>
      <c r="AF39" s="394">
        <v>0</v>
      </c>
      <c r="AG39" s="394">
        <v>0</v>
      </c>
      <c r="AH39" s="394">
        <v>0</v>
      </c>
    </row>
    <row r="40" spans="1:34" x14ac:dyDescent="0.25">
      <c r="A40" s="352"/>
      <c r="B40" s="389">
        <v>26</v>
      </c>
      <c r="C40" s="399" t="s">
        <v>586</v>
      </c>
      <c r="D40" s="400">
        <v>0</v>
      </c>
      <c r="E40" s="392">
        <v>0</v>
      </c>
      <c r="F40" s="392">
        <v>0</v>
      </c>
      <c r="G40" s="392">
        <v>0</v>
      </c>
      <c r="H40" s="392">
        <v>0</v>
      </c>
      <c r="I40" s="392">
        <v>0</v>
      </c>
      <c r="J40" s="392">
        <v>0</v>
      </c>
      <c r="K40" s="392">
        <v>0</v>
      </c>
      <c r="L40" s="392">
        <v>0</v>
      </c>
      <c r="M40" s="392">
        <v>0</v>
      </c>
      <c r="N40" s="488"/>
      <c r="O40" s="488"/>
      <c r="P40" s="488"/>
      <c r="Q40" s="488"/>
      <c r="R40" s="401"/>
      <c r="S40" s="401"/>
      <c r="T40" s="401"/>
      <c r="U40" s="401"/>
      <c r="V40" s="488"/>
      <c r="W40" s="488"/>
      <c r="X40" s="488"/>
      <c r="Y40" s="488"/>
      <c r="Z40" s="488"/>
      <c r="AA40" s="488"/>
      <c r="AB40" s="488"/>
      <c r="AC40" s="488"/>
      <c r="AD40" s="394">
        <v>0</v>
      </c>
      <c r="AE40" s="394">
        <v>0</v>
      </c>
      <c r="AF40" s="394">
        <v>0</v>
      </c>
      <c r="AG40" s="394">
        <v>0</v>
      </c>
      <c r="AH40" s="394">
        <v>0</v>
      </c>
    </row>
    <row r="41" spans="1:34" x14ac:dyDescent="0.25">
      <c r="A41" s="352"/>
      <c r="B41" s="389">
        <v>27</v>
      </c>
      <c r="C41" s="399" t="s">
        <v>595</v>
      </c>
      <c r="D41" s="400">
        <v>8013.3365377998598</v>
      </c>
      <c r="E41" s="392">
        <v>3989.8670264099987</v>
      </c>
      <c r="F41" s="392">
        <v>0</v>
      </c>
      <c r="G41" s="392">
        <v>0</v>
      </c>
      <c r="H41" s="392">
        <v>0</v>
      </c>
      <c r="I41" s="392">
        <v>0</v>
      </c>
      <c r="J41" s="488"/>
      <c r="K41" s="488"/>
      <c r="L41" s="488"/>
      <c r="M41" s="488"/>
      <c r="N41" s="488"/>
      <c r="O41" s="488"/>
      <c r="P41" s="488"/>
      <c r="Q41" s="488"/>
      <c r="R41" s="488"/>
      <c r="S41" s="488"/>
      <c r="T41" s="488"/>
      <c r="U41" s="488"/>
      <c r="V41" s="488"/>
      <c r="W41" s="488"/>
      <c r="X41" s="488"/>
      <c r="Y41" s="488"/>
      <c r="Z41" s="488"/>
      <c r="AA41" s="488"/>
      <c r="AB41" s="488"/>
      <c r="AC41" s="488"/>
      <c r="AD41" s="394">
        <v>3989.8670264099987</v>
      </c>
      <c r="AE41" s="394">
        <v>0</v>
      </c>
      <c r="AF41" s="394">
        <v>0</v>
      </c>
      <c r="AG41" s="394">
        <v>0</v>
      </c>
      <c r="AH41" s="394">
        <v>0</v>
      </c>
    </row>
    <row r="42" spans="1:34" x14ac:dyDescent="0.25">
      <c r="A42" s="352"/>
      <c r="B42" s="389">
        <v>28</v>
      </c>
      <c r="C42" s="395" t="s">
        <v>594</v>
      </c>
      <c r="D42" s="400">
        <v>18.675767059999998</v>
      </c>
      <c r="E42" s="392">
        <v>18.675767059999998</v>
      </c>
      <c r="F42" s="400">
        <v>18.675767059999998</v>
      </c>
      <c r="G42" s="400">
        <v>18.675767059999998</v>
      </c>
      <c r="H42" s="400">
        <v>0</v>
      </c>
      <c r="I42" s="400">
        <v>0</v>
      </c>
      <c r="J42" s="400">
        <v>0</v>
      </c>
      <c r="K42" s="400">
        <v>0</v>
      </c>
      <c r="L42" s="400">
        <v>0</v>
      </c>
      <c r="M42" s="400">
        <v>0</v>
      </c>
      <c r="N42" s="401"/>
      <c r="O42" s="401"/>
      <c r="P42" s="401"/>
      <c r="Q42" s="401"/>
      <c r="R42" s="401"/>
      <c r="S42" s="401"/>
      <c r="T42" s="401"/>
      <c r="U42" s="401"/>
      <c r="V42" s="401"/>
      <c r="W42" s="401"/>
      <c r="X42" s="401"/>
      <c r="Y42" s="401"/>
      <c r="Z42" s="401"/>
      <c r="AA42" s="401"/>
      <c r="AB42" s="401"/>
      <c r="AC42" s="401"/>
      <c r="AD42" s="394">
        <v>18.675767059999998</v>
      </c>
      <c r="AE42" s="394">
        <v>18.675767059999998</v>
      </c>
      <c r="AF42" s="394">
        <v>18.675767059999998</v>
      </c>
      <c r="AG42" s="394">
        <v>0</v>
      </c>
      <c r="AH42" s="394">
        <v>0</v>
      </c>
    </row>
    <row r="43" spans="1:34" x14ac:dyDescent="0.25">
      <c r="A43" s="352"/>
      <c r="B43" s="389">
        <v>29</v>
      </c>
      <c r="C43" s="399" t="s">
        <v>593</v>
      </c>
      <c r="D43" s="400">
        <v>18.675767059999998</v>
      </c>
      <c r="E43" s="392">
        <v>18.675767059999998</v>
      </c>
      <c r="F43" s="392">
        <v>18.675767059999998</v>
      </c>
      <c r="G43" s="392">
        <v>18.675767059999998</v>
      </c>
      <c r="H43" s="392">
        <v>0</v>
      </c>
      <c r="I43" s="392">
        <v>0</v>
      </c>
      <c r="J43" s="392">
        <v>0</v>
      </c>
      <c r="K43" s="392">
        <v>0</v>
      </c>
      <c r="L43" s="392">
        <v>0</v>
      </c>
      <c r="M43" s="392">
        <v>0</v>
      </c>
      <c r="N43" s="401"/>
      <c r="O43" s="401"/>
      <c r="P43" s="401"/>
      <c r="Q43" s="401"/>
      <c r="R43" s="401"/>
      <c r="S43" s="401"/>
      <c r="T43" s="401"/>
      <c r="U43" s="401"/>
      <c r="V43" s="401"/>
      <c r="W43" s="401"/>
      <c r="X43" s="401"/>
      <c r="Y43" s="401"/>
      <c r="Z43" s="401"/>
      <c r="AA43" s="401"/>
      <c r="AB43" s="401"/>
      <c r="AC43" s="401"/>
      <c r="AD43" s="394">
        <v>18.675767059999998</v>
      </c>
      <c r="AE43" s="394">
        <v>18.675767059999998</v>
      </c>
      <c r="AF43" s="394">
        <v>18.675767059999998</v>
      </c>
      <c r="AG43" s="394">
        <v>0</v>
      </c>
      <c r="AH43" s="394">
        <v>0</v>
      </c>
    </row>
    <row r="44" spans="1:34" x14ac:dyDescent="0.25">
      <c r="A44" s="352"/>
      <c r="B44" s="389">
        <v>30</v>
      </c>
      <c r="C44" s="399" t="s">
        <v>592</v>
      </c>
      <c r="D44" s="400">
        <v>0</v>
      </c>
      <c r="E44" s="392">
        <v>0</v>
      </c>
      <c r="F44" s="392">
        <v>0</v>
      </c>
      <c r="G44" s="392">
        <v>0</v>
      </c>
      <c r="H44" s="392">
        <v>0</v>
      </c>
      <c r="I44" s="392">
        <v>0</v>
      </c>
      <c r="J44" s="392">
        <v>0</v>
      </c>
      <c r="K44" s="392">
        <v>0</v>
      </c>
      <c r="L44" s="392">
        <v>0</v>
      </c>
      <c r="M44" s="392">
        <v>0</v>
      </c>
      <c r="N44" s="401"/>
      <c r="O44" s="401"/>
      <c r="P44" s="401"/>
      <c r="Q44" s="401"/>
      <c r="R44" s="401"/>
      <c r="S44" s="401"/>
      <c r="T44" s="401"/>
      <c r="U44" s="401"/>
      <c r="V44" s="401"/>
      <c r="W44" s="401"/>
      <c r="X44" s="401"/>
      <c r="Y44" s="401"/>
      <c r="Z44" s="401"/>
      <c r="AA44" s="401"/>
      <c r="AB44" s="401"/>
      <c r="AC44" s="401"/>
      <c r="AD44" s="394">
        <v>0</v>
      </c>
      <c r="AE44" s="394">
        <v>0</v>
      </c>
      <c r="AF44" s="394">
        <v>0</v>
      </c>
      <c r="AG44" s="394">
        <v>0</v>
      </c>
      <c r="AH44" s="394">
        <v>0</v>
      </c>
    </row>
    <row r="45" spans="1:34" x14ac:dyDescent="0.25">
      <c r="A45" s="352"/>
      <c r="B45" s="389">
        <v>31</v>
      </c>
      <c r="C45" s="395" t="s">
        <v>591</v>
      </c>
      <c r="D45" s="400">
        <v>80.320874000000003</v>
      </c>
      <c r="E45" s="392">
        <v>80.320874000000003</v>
      </c>
      <c r="F45" s="392">
        <v>0</v>
      </c>
      <c r="G45" s="392">
        <v>0</v>
      </c>
      <c r="H45" s="392">
        <v>0</v>
      </c>
      <c r="I45" s="392">
        <v>0</v>
      </c>
      <c r="J45" s="392">
        <v>0</v>
      </c>
      <c r="K45" s="392">
        <v>0</v>
      </c>
      <c r="L45" s="392">
        <v>0</v>
      </c>
      <c r="M45" s="392">
        <v>0</v>
      </c>
      <c r="N45" s="401"/>
      <c r="O45" s="401"/>
      <c r="P45" s="401"/>
      <c r="Q45" s="401"/>
      <c r="R45" s="401"/>
      <c r="S45" s="401"/>
      <c r="T45" s="401"/>
      <c r="U45" s="401"/>
      <c r="V45" s="401"/>
      <c r="W45" s="401"/>
      <c r="X45" s="401"/>
      <c r="Y45" s="401"/>
      <c r="Z45" s="401"/>
      <c r="AA45" s="401"/>
      <c r="AB45" s="401"/>
      <c r="AC45" s="401"/>
      <c r="AD45" s="394">
        <v>80.320874000000003</v>
      </c>
      <c r="AE45" s="394">
        <v>0</v>
      </c>
      <c r="AF45" s="394">
        <v>0</v>
      </c>
      <c r="AG45" s="394">
        <v>0</v>
      </c>
      <c r="AH45" s="394">
        <v>0</v>
      </c>
    </row>
    <row r="46" spans="1:34" x14ac:dyDescent="0.25">
      <c r="A46" s="352"/>
      <c r="B46" s="389">
        <v>32</v>
      </c>
      <c r="C46" s="388" t="s">
        <v>590</v>
      </c>
      <c r="D46" s="400">
        <v>281883.73276337096</v>
      </c>
      <c r="E46" s="392">
        <v>0</v>
      </c>
      <c r="F46" s="400">
        <v>0</v>
      </c>
      <c r="G46" s="400">
        <v>0</v>
      </c>
      <c r="H46" s="400">
        <v>0</v>
      </c>
      <c r="I46" s="400">
        <v>0</v>
      </c>
      <c r="J46" s="400">
        <v>0</v>
      </c>
      <c r="K46" s="400">
        <v>0</v>
      </c>
      <c r="L46" s="392">
        <v>0</v>
      </c>
      <c r="M46" s="400">
        <v>0</v>
      </c>
      <c r="N46" s="401"/>
      <c r="O46" s="401"/>
      <c r="P46" s="401"/>
      <c r="Q46" s="401"/>
      <c r="R46" s="401"/>
      <c r="S46" s="401"/>
      <c r="T46" s="401"/>
      <c r="U46" s="401"/>
      <c r="V46" s="401"/>
      <c r="W46" s="401"/>
      <c r="X46" s="401"/>
      <c r="Y46" s="401"/>
      <c r="Z46" s="401"/>
      <c r="AA46" s="401"/>
      <c r="AB46" s="401"/>
      <c r="AC46" s="401"/>
      <c r="AD46" s="394">
        <v>0</v>
      </c>
      <c r="AE46" s="394">
        <v>0</v>
      </c>
      <c r="AF46" s="394">
        <v>0</v>
      </c>
      <c r="AG46" s="394">
        <v>0</v>
      </c>
      <c r="AH46" s="394">
        <v>0</v>
      </c>
    </row>
    <row r="47" spans="1:34" x14ac:dyDescent="0.25">
      <c r="A47" s="352"/>
      <c r="B47" s="389">
        <v>33</v>
      </c>
      <c r="C47" s="395" t="s">
        <v>589</v>
      </c>
      <c r="D47" s="400">
        <v>240797.55233566093</v>
      </c>
      <c r="E47" s="487"/>
      <c r="F47" s="487"/>
      <c r="G47" s="487"/>
      <c r="H47" s="487"/>
      <c r="I47" s="487"/>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row>
    <row r="48" spans="1:34" x14ac:dyDescent="0.25">
      <c r="A48" s="352"/>
      <c r="B48" s="389">
        <v>34</v>
      </c>
      <c r="C48" s="397" t="s">
        <v>588</v>
      </c>
      <c r="D48" s="400">
        <v>237583.66149521092</v>
      </c>
      <c r="E48" s="487"/>
      <c r="F48" s="487"/>
      <c r="G48" s="487"/>
      <c r="H48" s="487"/>
      <c r="I48" s="487"/>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row>
    <row r="49" spans="1:34" x14ac:dyDescent="0.25">
      <c r="A49" s="352"/>
      <c r="B49" s="389">
        <v>35</v>
      </c>
      <c r="C49" s="399" t="s">
        <v>584</v>
      </c>
      <c r="D49" s="400">
        <v>231166.13650946092</v>
      </c>
      <c r="E49" s="487"/>
      <c r="F49" s="487"/>
      <c r="G49" s="487"/>
      <c r="H49" s="487"/>
      <c r="I49" s="487"/>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row>
    <row r="50" spans="1:34" x14ac:dyDescent="0.25">
      <c r="A50" s="352"/>
      <c r="B50" s="389">
        <v>36</v>
      </c>
      <c r="C50" s="402" t="s">
        <v>587</v>
      </c>
      <c r="D50" s="400">
        <v>64145.852128700186</v>
      </c>
      <c r="E50" s="487"/>
      <c r="F50" s="487"/>
      <c r="G50" s="487"/>
      <c r="H50" s="487"/>
      <c r="I50" s="487"/>
      <c r="J50" s="488"/>
      <c r="K50" s="488"/>
      <c r="L50" s="488"/>
      <c r="M50" s="488"/>
      <c r="N50" s="488"/>
      <c r="O50" s="488"/>
      <c r="P50" s="488"/>
      <c r="Q50" s="488"/>
      <c r="R50" s="488"/>
      <c r="S50" s="488"/>
      <c r="T50" s="488"/>
      <c r="U50" s="488"/>
      <c r="V50" s="488"/>
      <c r="W50" s="488"/>
      <c r="X50" s="488"/>
      <c r="Y50" s="488"/>
      <c r="Z50" s="488"/>
      <c r="AA50" s="488"/>
      <c r="AB50" s="488"/>
      <c r="AC50" s="488"/>
      <c r="AD50" s="488"/>
      <c r="AE50" s="488"/>
      <c r="AF50" s="488"/>
      <c r="AG50" s="488"/>
      <c r="AH50" s="488"/>
    </row>
    <row r="51" spans="1:34" x14ac:dyDescent="0.25">
      <c r="A51" s="352"/>
      <c r="B51" s="389">
        <v>37</v>
      </c>
      <c r="C51" s="402" t="s">
        <v>586</v>
      </c>
      <c r="D51" s="400">
        <v>0</v>
      </c>
      <c r="E51" s="487"/>
      <c r="F51" s="487"/>
      <c r="G51" s="487"/>
      <c r="H51" s="487"/>
      <c r="I51" s="487"/>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row>
    <row r="52" spans="1:34" x14ac:dyDescent="0.25">
      <c r="A52" s="352"/>
      <c r="B52" s="389">
        <v>38</v>
      </c>
      <c r="C52" s="399" t="s">
        <v>583</v>
      </c>
      <c r="D52" s="400">
        <v>6259.1655486200007</v>
      </c>
      <c r="E52" s="487"/>
      <c r="F52" s="487"/>
      <c r="G52" s="487"/>
      <c r="H52" s="487"/>
      <c r="I52" s="487"/>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row>
    <row r="53" spans="1:34" x14ac:dyDescent="0.25">
      <c r="A53" s="352"/>
      <c r="B53" s="389">
        <v>39</v>
      </c>
      <c r="C53" s="399" t="s">
        <v>582</v>
      </c>
      <c r="D53" s="400">
        <v>158.35943713000003</v>
      </c>
      <c r="E53" s="487"/>
      <c r="F53" s="487"/>
      <c r="G53" s="487"/>
      <c r="H53" s="487"/>
      <c r="I53" s="487"/>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row>
    <row r="54" spans="1:34" x14ac:dyDescent="0.25">
      <c r="A54" s="352"/>
      <c r="B54" s="389">
        <v>40</v>
      </c>
      <c r="C54" s="406" t="s">
        <v>585</v>
      </c>
      <c r="D54" s="400">
        <v>3213.8908404500003</v>
      </c>
      <c r="E54" s="487"/>
      <c r="F54" s="487"/>
      <c r="G54" s="487"/>
      <c r="H54" s="487"/>
      <c r="I54" s="487"/>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row>
    <row r="55" spans="1:34" x14ac:dyDescent="0.25">
      <c r="A55" s="352"/>
      <c r="B55" s="389">
        <v>41</v>
      </c>
      <c r="C55" s="405" t="s">
        <v>584</v>
      </c>
      <c r="D55" s="400">
        <v>1082.4298711200004</v>
      </c>
      <c r="E55" s="487"/>
      <c r="F55" s="487"/>
      <c r="G55" s="487"/>
      <c r="H55" s="487"/>
      <c r="I55" s="487"/>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row>
    <row r="56" spans="1:34" x14ac:dyDescent="0.25">
      <c r="A56" s="352"/>
      <c r="B56" s="389">
        <v>42</v>
      </c>
      <c r="C56" s="399" t="s">
        <v>583</v>
      </c>
      <c r="D56" s="400">
        <v>2131.4609024199999</v>
      </c>
      <c r="E56" s="487"/>
      <c r="F56" s="487"/>
      <c r="G56" s="487"/>
      <c r="H56" s="487"/>
      <c r="I56" s="487"/>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row>
    <row r="57" spans="1:34" x14ac:dyDescent="0.25">
      <c r="A57" s="352"/>
      <c r="B57" s="389">
        <v>43</v>
      </c>
      <c r="C57" s="399" t="s">
        <v>582</v>
      </c>
      <c r="D57" s="400">
        <v>6.6909999999999995E-5</v>
      </c>
      <c r="E57" s="487"/>
      <c r="F57" s="487"/>
      <c r="G57" s="487"/>
      <c r="H57" s="487"/>
      <c r="I57" s="487"/>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row>
    <row r="58" spans="1:34" x14ac:dyDescent="0.25">
      <c r="A58" s="352"/>
      <c r="B58" s="389">
        <v>44</v>
      </c>
      <c r="C58" s="395" t="s">
        <v>581</v>
      </c>
      <c r="D58" s="400">
        <v>18213.140956800042</v>
      </c>
      <c r="E58" s="487"/>
      <c r="F58" s="487"/>
      <c r="G58" s="487"/>
      <c r="H58" s="487"/>
      <c r="I58" s="487"/>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row>
    <row r="59" spans="1:34" x14ac:dyDescent="0.25">
      <c r="A59" s="352"/>
      <c r="B59" s="389">
        <v>45</v>
      </c>
      <c r="C59" s="395" t="s">
        <v>580</v>
      </c>
      <c r="D59" s="400">
        <v>3834.816672280002</v>
      </c>
      <c r="E59" s="487"/>
      <c r="F59" s="487"/>
      <c r="G59" s="487"/>
      <c r="H59" s="487"/>
      <c r="I59" s="487"/>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row>
    <row r="60" spans="1:34" x14ac:dyDescent="0.25">
      <c r="A60" s="352"/>
      <c r="B60" s="389">
        <v>46</v>
      </c>
      <c r="C60" s="395" t="s">
        <v>579</v>
      </c>
      <c r="D60" s="400">
        <v>1124.5984523699999</v>
      </c>
      <c r="E60" s="487"/>
      <c r="F60" s="487"/>
      <c r="G60" s="487"/>
      <c r="H60" s="487"/>
      <c r="I60" s="487"/>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row>
    <row r="61" spans="1:34" x14ac:dyDescent="0.25">
      <c r="A61" s="352"/>
      <c r="B61" s="403">
        <v>47</v>
      </c>
      <c r="C61" s="395" t="s">
        <v>578</v>
      </c>
      <c r="D61" s="400">
        <v>17913.62434626</v>
      </c>
      <c r="E61" s="487"/>
      <c r="F61" s="487"/>
      <c r="G61" s="487"/>
      <c r="H61" s="487"/>
      <c r="I61" s="487"/>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row>
    <row r="62" spans="1:34" x14ac:dyDescent="0.25">
      <c r="A62" s="352"/>
      <c r="B62" s="468">
        <v>48</v>
      </c>
      <c r="C62" s="469" t="s">
        <v>577</v>
      </c>
      <c r="D62" s="470">
        <v>655540.43928720639</v>
      </c>
      <c r="E62" s="470">
        <v>226207.80581509013</v>
      </c>
      <c r="F62" s="470">
        <v>24079.538565477917</v>
      </c>
      <c r="G62" s="470">
        <v>18.675767059999998</v>
      </c>
      <c r="H62" s="470">
        <v>13.346657443709994</v>
      </c>
      <c r="I62" s="470">
        <v>66.112408446044981</v>
      </c>
      <c r="J62" s="470">
        <v>0</v>
      </c>
      <c r="K62" s="470">
        <v>0</v>
      </c>
      <c r="L62" s="470">
        <v>0</v>
      </c>
      <c r="M62" s="470">
        <v>0</v>
      </c>
      <c r="N62" s="471"/>
      <c r="O62" s="471"/>
      <c r="P62" s="471"/>
      <c r="Q62" s="471"/>
      <c r="R62" s="471"/>
      <c r="S62" s="471"/>
      <c r="T62" s="471"/>
      <c r="U62" s="471"/>
      <c r="V62" s="471"/>
      <c r="W62" s="471"/>
      <c r="X62" s="471"/>
      <c r="Y62" s="471"/>
      <c r="Z62" s="471"/>
      <c r="AA62" s="471"/>
      <c r="AB62" s="471"/>
      <c r="AC62" s="471"/>
      <c r="AD62" s="472">
        <v>226207.80581509013</v>
      </c>
      <c r="AE62" s="472">
        <v>24079.538565477917</v>
      </c>
      <c r="AF62" s="472">
        <v>18.675767059999998</v>
      </c>
      <c r="AG62" s="472">
        <v>13.346657443709994</v>
      </c>
      <c r="AH62" s="472">
        <v>66.112408446044981</v>
      </c>
    </row>
    <row r="63" spans="1:34" x14ac:dyDescent="0.25">
      <c r="A63" s="352" t="s">
        <v>576</v>
      </c>
      <c r="B63" s="389">
        <v>49</v>
      </c>
      <c r="C63" s="388" t="s">
        <v>575</v>
      </c>
      <c r="D63" s="400">
        <v>127444.32362190005</v>
      </c>
      <c r="E63" s="487"/>
      <c r="F63" s="487"/>
      <c r="G63" s="487"/>
      <c r="H63" s="487"/>
      <c r="I63" s="487"/>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row>
    <row r="64" spans="1:34" x14ac:dyDescent="0.25">
      <c r="A64" s="352"/>
      <c r="B64" s="389">
        <v>50</v>
      </c>
      <c r="C64" s="395" t="s">
        <v>574</v>
      </c>
      <c r="D64" s="400">
        <v>19097.80793495</v>
      </c>
      <c r="E64" s="487"/>
      <c r="F64" s="487"/>
      <c r="G64" s="487"/>
      <c r="H64" s="487"/>
      <c r="I64" s="487"/>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row>
    <row r="65" spans="1:34" x14ac:dyDescent="0.25">
      <c r="A65" s="352"/>
      <c r="B65" s="389">
        <v>51</v>
      </c>
      <c r="C65" s="395" t="s">
        <v>573</v>
      </c>
      <c r="D65" s="400">
        <v>73686.157410719999</v>
      </c>
      <c r="E65" s="487"/>
      <c r="F65" s="487"/>
      <c r="G65" s="487"/>
      <c r="H65" s="487"/>
      <c r="I65" s="487"/>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row>
    <row r="66" spans="1:34" x14ac:dyDescent="0.25">
      <c r="A66" s="352"/>
      <c r="B66" s="389">
        <v>52</v>
      </c>
      <c r="C66" s="395" t="s">
        <v>554</v>
      </c>
      <c r="D66" s="400">
        <v>34660.358276230058</v>
      </c>
      <c r="E66" s="487"/>
      <c r="F66" s="487"/>
      <c r="G66" s="487"/>
      <c r="H66" s="487"/>
      <c r="I66" s="487"/>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row>
    <row r="67" spans="1:34" x14ac:dyDescent="0.25">
      <c r="A67" s="352"/>
      <c r="B67" s="389">
        <v>53</v>
      </c>
      <c r="C67" s="388" t="s">
        <v>572</v>
      </c>
      <c r="D67" s="400">
        <v>782984.76290910644</v>
      </c>
      <c r="E67" s="392">
        <v>226207.80581509013</v>
      </c>
      <c r="F67" s="400">
        <v>24079.538565477917</v>
      </c>
      <c r="G67" s="400">
        <v>18.675767059999998</v>
      </c>
      <c r="H67" s="400">
        <v>13.346657443709994</v>
      </c>
      <c r="I67" s="400">
        <v>66.112408446044981</v>
      </c>
      <c r="J67" s="400">
        <v>0</v>
      </c>
      <c r="K67" s="400">
        <v>0</v>
      </c>
      <c r="L67" s="400">
        <v>0</v>
      </c>
      <c r="M67" s="400">
        <v>0</v>
      </c>
      <c r="N67" s="401"/>
      <c r="O67" s="401"/>
      <c r="P67" s="401"/>
      <c r="Q67" s="401"/>
      <c r="R67" s="401"/>
      <c r="S67" s="401"/>
      <c r="T67" s="401"/>
      <c r="U67" s="401"/>
      <c r="V67" s="401"/>
      <c r="W67" s="401"/>
      <c r="X67" s="401"/>
      <c r="Y67" s="401"/>
      <c r="Z67" s="401"/>
      <c r="AA67" s="401"/>
      <c r="AB67" s="401"/>
      <c r="AC67" s="401"/>
      <c r="AD67" s="394">
        <v>226207.80581509013</v>
      </c>
      <c r="AE67" s="394">
        <v>24079.538565477917</v>
      </c>
      <c r="AF67" s="394">
        <v>18.675767059999998</v>
      </c>
      <c r="AG67" s="394">
        <v>13.346657443709994</v>
      </c>
      <c r="AH67" s="394">
        <v>66.112408446044981</v>
      </c>
    </row>
    <row r="68" spans="1:34" ht="14.65" customHeight="1" x14ac:dyDescent="0.25">
      <c r="A68" s="352"/>
      <c r="B68" s="705" t="s">
        <v>571</v>
      </c>
      <c r="C68" s="706"/>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row>
    <row r="69" spans="1:34" x14ac:dyDescent="0.25">
      <c r="A69" s="352"/>
      <c r="B69" s="389">
        <v>54</v>
      </c>
      <c r="C69" s="407" t="s">
        <v>553</v>
      </c>
      <c r="D69" s="400">
        <v>9862.2579985300017</v>
      </c>
      <c r="E69" s="392">
        <v>15.8772564375</v>
      </c>
      <c r="F69" s="392">
        <v>0</v>
      </c>
      <c r="G69" s="392">
        <v>0</v>
      </c>
      <c r="H69" s="392">
        <v>0</v>
      </c>
      <c r="I69" s="392">
        <v>0</v>
      </c>
      <c r="J69" s="392">
        <v>0</v>
      </c>
      <c r="K69" s="392">
        <v>0</v>
      </c>
      <c r="L69" s="392">
        <v>0</v>
      </c>
      <c r="M69" s="392">
        <v>0</v>
      </c>
      <c r="N69" s="393"/>
      <c r="O69" s="393"/>
      <c r="P69" s="393"/>
      <c r="Q69" s="393"/>
      <c r="R69" s="393"/>
      <c r="S69" s="393"/>
      <c r="T69" s="393"/>
      <c r="U69" s="393"/>
      <c r="V69" s="393"/>
      <c r="W69" s="393"/>
      <c r="X69" s="393"/>
      <c r="Y69" s="393"/>
      <c r="Z69" s="393"/>
      <c r="AA69" s="393"/>
      <c r="AB69" s="393"/>
      <c r="AC69" s="393"/>
      <c r="AD69" s="394">
        <v>15.8772564375</v>
      </c>
      <c r="AE69" s="394">
        <v>0</v>
      </c>
      <c r="AF69" s="394">
        <v>0</v>
      </c>
      <c r="AG69" s="394">
        <v>0</v>
      </c>
      <c r="AH69" s="394">
        <v>0</v>
      </c>
    </row>
    <row r="70" spans="1:34" x14ac:dyDescent="0.25">
      <c r="A70" s="352"/>
      <c r="B70" s="389">
        <v>55</v>
      </c>
      <c r="C70" s="393" t="s">
        <v>552</v>
      </c>
      <c r="D70" s="392">
        <v>137240.23782370141</v>
      </c>
      <c r="E70" s="392">
        <v>18374.423687667237</v>
      </c>
      <c r="F70" s="392">
        <v>1035.5839099609057</v>
      </c>
      <c r="G70" s="392">
        <v>0</v>
      </c>
      <c r="H70" s="392">
        <v>11.930523643824403</v>
      </c>
      <c r="I70" s="392">
        <v>664.3425070658119</v>
      </c>
      <c r="J70" s="392">
        <v>3.3217516599909676</v>
      </c>
      <c r="K70" s="408">
        <v>3.3217516599909676</v>
      </c>
      <c r="L70" s="392">
        <v>0</v>
      </c>
      <c r="M70" s="392">
        <v>2.7544285843557872</v>
      </c>
      <c r="N70" s="393"/>
      <c r="O70" s="393"/>
      <c r="P70" s="393"/>
      <c r="Q70" s="393"/>
      <c r="R70" s="393"/>
      <c r="S70" s="393"/>
      <c r="T70" s="393"/>
      <c r="U70" s="393"/>
      <c r="V70" s="393"/>
      <c r="W70" s="393"/>
      <c r="X70" s="393"/>
      <c r="Y70" s="393"/>
      <c r="Z70" s="393"/>
      <c r="AA70" s="393"/>
      <c r="AB70" s="393"/>
      <c r="AC70" s="393"/>
      <c r="AD70" s="394">
        <v>18377.745439327227</v>
      </c>
      <c r="AE70" s="394">
        <v>1038.9056616208966</v>
      </c>
      <c r="AF70" s="394">
        <v>0</v>
      </c>
      <c r="AG70" s="394">
        <v>11.930523643824403</v>
      </c>
      <c r="AH70" s="394">
        <v>667.09693565016767</v>
      </c>
    </row>
    <row r="71" spans="1:34" x14ac:dyDescent="0.25">
      <c r="A71" s="352"/>
      <c r="B71" s="389">
        <v>56</v>
      </c>
      <c r="C71" s="407" t="s">
        <v>570</v>
      </c>
      <c r="D71" s="392">
        <v>62599.150127399895</v>
      </c>
      <c r="E71" s="392">
        <v>11775.473797282408</v>
      </c>
      <c r="F71" s="392">
        <v>210.06412189628239</v>
      </c>
      <c r="G71" s="392">
        <v>0</v>
      </c>
      <c r="H71" s="392">
        <v>0.57613524528000004</v>
      </c>
      <c r="I71" s="392">
        <v>116.26072338856707</v>
      </c>
      <c r="J71" s="392">
        <v>0</v>
      </c>
      <c r="K71" s="408">
        <v>0</v>
      </c>
      <c r="L71" s="392">
        <v>0</v>
      </c>
      <c r="M71" s="392">
        <v>0</v>
      </c>
      <c r="N71" s="393"/>
      <c r="O71" s="393"/>
      <c r="P71" s="393"/>
      <c r="Q71" s="393"/>
      <c r="R71" s="393"/>
      <c r="S71" s="393"/>
      <c r="T71" s="393"/>
      <c r="U71" s="393"/>
      <c r="V71" s="393"/>
      <c r="W71" s="393"/>
      <c r="X71" s="393"/>
      <c r="Y71" s="393"/>
      <c r="Z71" s="393"/>
      <c r="AA71" s="393"/>
      <c r="AB71" s="393"/>
      <c r="AC71" s="393"/>
      <c r="AD71" s="394">
        <v>11775.473797282408</v>
      </c>
      <c r="AE71" s="394">
        <v>210.06412189628239</v>
      </c>
      <c r="AF71" s="394">
        <v>0</v>
      </c>
      <c r="AG71" s="394">
        <v>0.57613524528000004</v>
      </c>
      <c r="AH71" s="394">
        <v>116.26072338856707</v>
      </c>
    </row>
    <row r="72" spans="1:34" x14ac:dyDescent="0.25">
      <c r="A72" s="352"/>
      <c r="B72" s="389">
        <v>57</v>
      </c>
      <c r="C72" s="407" t="s">
        <v>569</v>
      </c>
      <c r="D72" s="392">
        <v>74641.087696301533</v>
      </c>
      <c r="E72" s="392">
        <v>6598.949890384818</v>
      </c>
      <c r="F72" s="392">
        <v>825.51978806462364</v>
      </c>
      <c r="G72" s="392">
        <v>0</v>
      </c>
      <c r="H72" s="392">
        <v>11.354388398544401</v>
      </c>
      <c r="I72" s="392">
        <v>548.08178367724497</v>
      </c>
      <c r="J72" s="392">
        <v>3.3217516599909676</v>
      </c>
      <c r="K72" s="408">
        <v>3.3217516599909676</v>
      </c>
      <c r="L72" s="392">
        <v>0</v>
      </c>
      <c r="M72" s="392">
        <v>2.7544285843557872</v>
      </c>
      <c r="N72" s="393"/>
      <c r="O72" s="393"/>
      <c r="P72" s="393"/>
      <c r="Q72" s="393"/>
      <c r="R72" s="393"/>
      <c r="S72" s="393"/>
      <c r="T72" s="393"/>
      <c r="U72" s="393"/>
      <c r="V72" s="393"/>
      <c r="W72" s="393"/>
      <c r="X72" s="393"/>
      <c r="Y72" s="393"/>
      <c r="Z72" s="393"/>
      <c r="AA72" s="393"/>
      <c r="AB72" s="393"/>
      <c r="AC72" s="393"/>
      <c r="AD72" s="394">
        <v>6602.2716420448087</v>
      </c>
      <c r="AE72" s="394">
        <v>828.84153972461456</v>
      </c>
      <c r="AF72" s="394">
        <v>0</v>
      </c>
      <c r="AG72" s="394">
        <v>11.354388398544401</v>
      </c>
      <c r="AH72" s="394">
        <v>550.83621226160074</v>
      </c>
    </row>
    <row r="74" spans="1:34" ht="46.5" customHeight="1" x14ac:dyDescent="0.25">
      <c r="B74" s="704"/>
      <c r="C74" s="704"/>
      <c r="D74" s="704"/>
      <c r="E74" s="704"/>
    </row>
    <row r="75" spans="1:34" ht="63.75" customHeight="1" x14ac:dyDescent="0.25">
      <c r="B75" s="704"/>
      <c r="C75" s="704"/>
      <c r="D75" s="704"/>
      <c r="E75" s="704"/>
    </row>
    <row r="76" spans="1:34" ht="74.25" customHeight="1" x14ac:dyDescent="0.25">
      <c r="B76" s="704"/>
      <c r="C76" s="704"/>
      <c r="D76" s="704"/>
      <c r="E76" s="704"/>
    </row>
    <row r="77" spans="1:34" ht="48" customHeight="1" x14ac:dyDescent="0.25">
      <c r="B77" s="704"/>
      <c r="C77" s="704"/>
      <c r="D77" s="704"/>
      <c r="E77" s="704"/>
    </row>
  </sheetData>
  <mergeCells count="29">
    <mergeCell ref="AD11:AH11"/>
    <mergeCell ref="F12:I12"/>
    <mergeCell ref="K12:M12"/>
    <mergeCell ref="O12:Q12"/>
    <mergeCell ref="S12:U12"/>
    <mergeCell ref="W12:Y12"/>
    <mergeCell ref="AA12:AC12"/>
    <mergeCell ref="AE12:AH12"/>
    <mergeCell ref="E11:I11"/>
    <mergeCell ref="J11:M11"/>
    <mergeCell ref="R11:U11"/>
    <mergeCell ref="V11:Y11"/>
    <mergeCell ref="Z11:AC11"/>
    <mergeCell ref="B75:E75"/>
    <mergeCell ref="B76:E76"/>
    <mergeCell ref="B77:E77"/>
    <mergeCell ref="B68:C68"/>
    <mergeCell ref="N11:Q11"/>
    <mergeCell ref="D10:D13"/>
    <mergeCell ref="E10:I10"/>
    <mergeCell ref="J10:M10"/>
    <mergeCell ref="N10:Q10"/>
    <mergeCell ref="B74:E74"/>
    <mergeCell ref="B9:C13"/>
    <mergeCell ref="D9:AH9"/>
    <mergeCell ref="R10:U10"/>
    <mergeCell ref="V10:Y10"/>
    <mergeCell ref="Z10:AC10"/>
    <mergeCell ref="AD10:AH10"/>
  </mergeCells>
  <pageMargins left="0.70866141732283472" right="0.70866141732283472" top="0.74803149606299213" bottom="0.74803149606299213" header="0.31496062992125984" footer="0.31496062992125984"/>
  <pageSetup scale="1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2598-BB5B-4648-BB4F-DE06F5870494}">
  <sheetPr>
    <tabColor theme="4" tint="0.249977111117893"/>
    <pageSetUpPr fitToPage="1"/>
  </sheetPr>
  <dimension ref="B7:AE58"/>
  <sheetViews>
    <sheetView zoomScale="85" zoomScaleNormal="85" workbookViewId="0"/>
  </sheetViews>
  <sheetFormatPr defaultColWidth="8.7109375" defaultRowHeight="15" x14ac:dyDescent="0.25"/>
  <cols>
    <col min="1" max="1" width="8.7109375" style="356" customWidth="1"/>
    <col min="2" max="2" width="8.7109375" style="356"/>
    <col min="3" max="3" width="80.85546875" style="359" bestFit="1" customWidth="1"/>
    <col min="4" max="9" width="15.42578125" style="358" customWidth="1"/>
    <col min="10" max="11" width="15.42578125" style="356" customWidth="1"/>
    <col min="12" max="27" width="15.42578125" style="357" customWidth="1"/>
    <col min="28" max="31" width="15.42578125" style="356" customWidth="1"/>
    <col min="32" max="16384" width="8.7109375" style="356"/>
  </cols>
  <sheetData>
    <row r="7" spans="2:31" ht="18.75" x14ac:dyDescent="0.3">
      <c r="B7" s="188" t="s">
        <v>682</v>
      </c>
    </row>
    <row r="8" spans="2:31" x14ac:dyDescent="0.25">
      <c r="B8" s="364"/>
    </row>
    <row r="9" spans="2:31" ht="14.45" customHeight="1" x14ac:dyDescent="0.25">
      <c r="B9" s="733" t="s">
        <v>681</v>
      </c>
      <c r="C9" s="734"/>
      <c r="D9" s="744" t="s">
        <v>619</v>
      </c>
      <c r="E9" s="745"/>
      <c r="F9" s="745"/>
      <c r="G9" s="745"/>
      <c r="H9" s="741" t="s">
        <v>618</v>
      </c>
      <c r="I9" s="746"/>
      <c r="J9" s="746"/>
      <c r="K9" s="747"/>
      <c r="L9" s="741" t="s">
        <v>617</v>
      </c>
      <c r="M9" s="742"/>
      <c r="N9" s="742"/>
      <c r="O9" s="742"/>
      <c r="P9" s="741" t="s">
        <v>616</v>
      </c>
      <c r="Q9" s="742"/>
      <c r="R9" s="742"/>
      <c r="S9" s="742"/>
      <c r="T9" s="741" t="s">
        <v>615</v>
      </c>
      <c r="U9" s="742"/>
      <c r="V9" s="742"/>
      <c r="W9" s="742"/>
      <c r="X9" s="741" t="s">
        <v>614</v>
      </c>
      <c r="Y9" s="742"/>
      <c r="Z9" s="742"/>
      <c r="AA9" s="742"/>
      <c r="AB9" s="741" t="s">
        <v>613</v>
      </c>
      <c r="AC9" s="742"/>
      <c r="AD9" s="742"/>
      <c r="AE9" s="743"/>
    </row>
    <row r="10" spans="2:31" ht="25.5" customHeight="1" x14ac:dyDescent="0.25">
      <c r="B10" s="735"/>
      <c r="C10" s="736"/>
      <c r="D10" s="750" t="s">
        <v>680</v>
      </c>
      <c r="E10" s="751"/>
      <c r="F10" s="750" t="s">
        <v>679</v>
      </c>
      <c r="G10" s="751"/>
      <c r="H10" s="750" t="s">
        <v>680</v>
      </c>
      <c r="I10" s="751"/>
      <c r="J10" s="730" t="s">
        <v>679</v>
      </c>
      <c r="K10" s="731"/>
      <c r="L10" s="730" t="s">
        <v>680</v>
      </c>
      <c r="M10" s="731"/>
      <c r="N10" s="730" t="s">
        <v>679</v>
      </c>
      <c r="O10" s="731"/>
      <c r="P10" s="730" t="s">
        <v>680</v>
      </c>
      <c r="Q10" s="731"/>
      <c r="R10" s="730" t="s">
        <v>679</v>
      </c>
      <c r="S10" s="731"/>
      <c r="T10" s="730" t="s">
        <v>680</v>
      </c>
      <c r="U10" s="731"/>
      <c r="V10" s="730" t="s">
        <v>679</v>
      </c>
      <c r="W10" s="731"/>
      <c r="X10" s="730" t="s">
        <v>680</v>
      </c>
      <c r="Y10" s="731"/>
      <c r="Z10" s="730" t="s">
        <v>679</v>
      </c>
      <c r="AA10" s="731"/>
      <c r="AB10" s="730" t="s">
        <v>680</v>
      </c>
      <c r="AC10" s="731"/>
      <c r="AD10" s="730" t="s">
        <v>679</v>
      </c>
      <c r="AE10" s="732"/>
    </row>
    <row r="11" spans="2:31" x14ac:dyDescent="0.25">
      <c r="B11" s="735"/>
      <c r="C11" s="736"/>
      <c r="D11" s="748" t="s">
        <v>678</v>
      </c>
      <c r="E11" s="749"/>
      <c r="F11" s="748" t="s">
        <v>678</v>
      </c>
      <c r="G11" s="749"/>
      <c r="H11" s="748" t="s">
        <v>678</v>
      </c>
      <c r="I11" s="749"/>
      <c r="J11" s="739" t="s">
        <v>678</v>
      </c>
      <c r="K11" s="740"/>
      <c r="L11" s="739" t="s">
        <v>678</v>
      </c>
      <c r="M11" s="740"/>
      <c r="N11" s="739" t="s">
        <v>678</v>
      </c>
      <c r="O11" s="740"/>
      <c r="P11" s="739" t="s">
        <v>678</v>
      </c>
      <c r="Q11" s="740"/>
      <c r="R11" s="739" t="s">
        <v>678</v>
      </c>
      <c r="S11" s="740"/>
      <c r="T11" s="739" t="s">
        <v>678</v>
      </c>
      <c r="U11" s="740"/>
      <c r="V11" s="739" t="s">
        <v>678</v>
      </c>
      <c r="W11" s="740"/>
      <c r="X11" s="739" t="s">
        <v>678</v>
      </c>
      <c r="Y11" s="740"/>
      <c r="Z11" s="739" t="s">
        <v>678</v>
      </c>
      <c r="AA11" s="740"/>
      <c r="AB11" s="739" t="s">
        <v>678</v>
      </c>
      <c r="AC11" s="740"/>
      <c r="AD11" s="739" t="s">
        <v>678</v>
      </c>
      <c r="AE11" s="740"/>
    </row>
    <row r="12" spans="2:31" ht="63.75" x14ac:dyDescent="0.25">
      <c r="B12" s="737"/>
      <c r="C12" s="738"/>
      <c r="D12" s="430" t="s">
        <v>676</v>
      </c>
      <c r="E12" s="431" t="s">
        <v>677</v>
      </c>
      <c r="F12" s="430" t="s">
        <v>676</v>
      </c>
      <c r="G12" s="431" t="s">
        <v>677</v>
      </c>
      <c r="H12" s="430" t="s">
        <v>676</v>
      </c>
      <c r="I12" s="431" t="s">
        <v>675</v>
      </c>
      <c r="J12" s="430" t="s">
        <v>676</v>
      </c>
      <c r="K12" s="432" t="s">
        <v>675</v>
      </c>
      <c r="L12" s="430" t="s">
        <v>676</v>
      </c>
      <c r="M12" s="432" t="s">
        <v>674</v>
      </c>
      <c r="N12" s="430" t="s">
        <v>676</v>
      </c>
      <c r="O12" s="432" t="s">
        <v>674</v>
      </c>
      <c r="P12" s="430" t="s">
        <v>676</v>
      </c>
      <c r="Q12" s="432" t="s">
        <v>673</v>
      </c>
      <c r="R12" s="430" t="s">
        <v>676</v>
      </c>
      <c r="S12" s="432" t="s">
        <v>673</v>
      </c>
      <c r="T12" s="430" t="s">
        <v>676</v>
      </c>
      <c r="U12" s="432" t="s">
        <v>672</v>
      </c>
      <c r="V12" s="430" t="s">
        <v>676</v>
      </c>
      <c r="W12" s="432" t="s">
        <v>672</v>
      </c>
      <c r="X12" s="430" t="s">
        <v>676</v>
      </c>
      <c r="Y12" s="432" t="s">
        <v>671</v>
      </c>
      <c r="Z12" s="430" t="s">
        <v>676</v>
      </c>
      <c r="AA12" s="432" t="s">
        <v>671</v>
      </c>
      <c r="AB12" s="430" t="s">
        <v>676</v>
      </c>
      <c r="AC12" s="432" t="s">
        <v>670</v>
      </c>
      <c r="AD12" s="430" t="s">
        <v>676</v>
      </c>
      <c r="AE12" s="432" t="s">
        <v>670</v>
      </c>
    </row>
    <row r="13" spans="2:31" x14ac:dyDescent="0.25">
      <c r="B13" s="378">
        <v>1</v>
      </c>
      <c r="C13" s="379" t="s">
        <v>669</v>
      </c>
      <c r="D13" s="473">
        <v>1014.3122542399999</v>
      </c>
      <c r="E13" s="473">
        <v>0</v>
      </c>
      <c r="F13" s="492"/>
      <c r="G13" s="492"/>
      <c r="H13" s="473">
        <v>1014.3122542399999</v>
      </c>
      <c r="I13" s="473">
        <v>0</v>
      </c>
      <c r="J13" s="492"/>
      <c r="K13" s="492"/>
      <c r="L13" s="473"/>
      <c r="M13" s="473"/>
      <c r="N13" s="492"/>
      <c r="O13" s="492"/>
      <c r="P13" s="473"/>
      <c r="Q13" s="473"/>
      <c r="R13" s="492"/>
      <c r="S13" s="492"/>
      <c r="T13" s="473"/>
      <c r="U13" s="473"/>
      <c r="V13" s="492"/>
      <c r="W13" s="492"/>
      <c r="X13" s="473"/>
      <c r="Y13" s="473"/>
      <c r="Z13" s="492"/>
      <c r="AA13" s="492"/>
      <c r="AB13" s="473">
        <v>1014.3122542399999</v>
      </c>
      <c r="AC13" s="473">
        <v>0</v>
      </c>
      <c r="AD13" s="492"/>
      <c r="AE13" s="492"/>
    </row>
    <row r="14" spans="2:31" x14ac:dyDescent="0.25">
      <c r="B14" s="378">
        <v>2</v>
      </c>
      <c r="C14" s="379" t="s">
        <v>668</v>
      </c>
      <c r="D14" s="473">
        <v>256.05778203999995</v>
      </c>
      <c r="E14" s="473">
        <v>0.43411558499999997</v>
      </c>
      <c r="F14" s="493"/>
      <c r="G14" s="493"/>
      <c r="H14" s="473">
        <v>256.05778203999995</v>
      </c>
      <c r="I14" s="473">
        <v>0</v>
      </c>
      <c r="J14" s="493"/>
      <c r="K14" s="493"/>
      <c r="L14" s="474"/>
      <c r="M14" s="474"/>
      <c r="N14" s="493"/>
      <c r="O14" s="493"/>
      <c r="P14" s="474"/>
      <c r="Q14" s="474"/>
      <c r="R14" s="493"/>
      <c r="S14" s="493"/>
      <c r="T14" s="474"/>
      <c r="U14" s="474"/>
      <c r="V14" s="493"/>
      <c r="W14" s="493"/>
      <c r="X14" s="474"/>
      <c r="Y14" s="474"/>
      <c r="Z14" s="493"/>
      <c r="AA14" s="493"/>
      <c r="AB14" s="473">
        <v>256.05778203999995</v>
      </c>
      <c r="AC14" s="473">
        <v>0.43411558499999997</v>
      </c>
      <c r="AD14" s="493"/>
      <c r="AE14" s="493"/>
    </row>
    <row r="15" spans="2:31" x14ac:dyDescent="0.25">
      <c r="B15" s="378">
        <v>3</v>
      </c>
      <c r="C15" s="379" t="s">
        <v>667</v>
      </c>
      <c r="D15" s="473">
        <v>947.98175972000001</v>
      </c>
      <c r="E15" s="473">
        <v>0</v>
      </c>
      <c r="F15" s="493"/>
      <c r="G15" s="493"/>
      <c r="H15" s="473">
        <v>947.98175972000001</v>
      </c>
      <c r="I15" s="473">
        <v>0</v>
      </c>
      <c r="J15" s="493"/>
      <c r="K15" s="493"/>
      <c r="L15" s="474"/>
      <c r="M15" s="474"/>
      <c r="N15" s="493"/>
      <c r="O15" s="493"/>
      <c r="P15" s="474"/>
      <c r="Q15" s="474"/>
      <c r="R15" s="493"/>
      <c r="S15" s="493"/>
      <c r="T15" s="474"/>
      <c r="U15" s="474"/>
      <c r="V15" s="493"/>
      <c r="W15" s="493"/>
      <c r="X15" s="474"/>
      <c r="Y15" s="474"/>
      <c r="Z15" s="493"/>
      <c r="AA15" s="493"/>
      <c r="AB15" s="473">
        <v>947.98175972000001</v>
      </c>
      <c r="AC15" s="473">
        <v>0</v>
      </c>
      <c r="AD15" s="493"/>
      <c r="AE15" s="493"/>
    </row>
    <row r="16" spans="2:31" x14ac:dyDescent="0.25">
      <c r="B16" s="378">
        <v>4</v>
      </c>
      <c r="C16" s="379" t="s">
        <v>666</v>
      </c>
      <c r="D16" s="473">
        <v>119.87292420999999</v>
      </c>
      <c r="E16" s="473">
        <v>0</v>
      </c>
      <c r="F16" s="493"/>
      <c r="G16" s="493"/>
      <c r="H16" s="473">
        <v>119.87292420999999</v>
      </c>
      <c r="I16" s="473">
        <v>0</v>
      </c>
      <c r="J16" s="493"/>
      <c r="K16" s="493"/>
      <c r="L16" s="474"/>
      <c r="M16" s="474"/>
      <c r="N16" s="493"/>
      <c r="O16" s="493"/>
      <c r="P16" s="474"/>
      <c r="Q16" s="474"/>
      <c r="R16" s="493"/>
      <c r="S16" s="493"/>
      <c r="T16" s="474"/>
      <c r="U16" s="474"/>
      <c r="V16" s="493"/>
      <c r="W16" s="493"/>
      <c r="X16" s="474"/>
      <c r="Y16" s="474"/>
      <c r="Z16" s="493"/>
      <c r="AA16" s="493"/>
      <c r="AB16" s="473">
        <v>119.87292420999999</v>
      </c>
      <c r="AC16" s="473">
        <v>0</v>
      </c>
      <c r="AD16" s="493"/>
      <c r="AE16" s="493"/>
    </row>
    <row r="17" spans="2:31" x14ac:dyDescent="0.25">
      <c r="B17" s="378">
        <v>5</v>
      </c>
      <c r="C17" s="379" t="s">
        <v>665</v>
      </c>
      <c r="D17" s="473">
        <v>30.700637189999998</v>
      </c>
      <c r="E17" s="473">
        <v>0</v>
      </c>
      <c r="F17" s="493"/>
      <c r="G17" s="493"/>
      <c r="H17" s="473">
        <v>30.700637189999998</v>
      </c>
      <c r="I17" s="473">
        <v>0</v>
      </c>
      <c r="J17" s="493"/>
      <c r="K17" s="493"/>
      <c r="L17" s="474"/>
      <c r="M17" s="474"/>
      <c r="N17" s="493"/>
      <c r="O17" s="493"/>
      <c r="P17" s="474"/>
      <c r="Q17" s="474"/>
      <c r="R17" s="493"/>
      <c r="S17" s="493"/>
      <c r="T17" s="474"/>
      <c r="U17" s="474"/>
      <c r="V17" s="493"/>
      <c r="W17" s="493"/>
      <c r="X17" s="474"/>
      <c r="Y17" s="474"/>
      <c r="Z17" s="493"/>
      <c r="AA17" s="493"/>
      <c r="AB17" s="473">
        <v>30.700637189999998</v>
      </c>
      <c r="AC17" s="473">
        <v>0</v>
      </c>
      <c r="AD17" s="493"/>
      <c r="AE17" s="493"/>
    </row>
    <row r="18" spans="2:31" x14ac:dyDescent="0.25">
      <c r="B18" s="378">
        <v>6</v>
      </c>
      <c r="C18" s="379" t="s">
        <v>664</v>
      </c>
      <c r="D18" s="473">
        <v>133.45595730999997</v>
      </c>
      <c r="E18" s="473">
        <v>2.4022072315799989</v>
      </c>
      <c r="F18" s="493"/>
      <c r="G18" s="493"/>
      <c r="H18" s="473">
        <v>133.45595730999997</v>
      </c>
      <c r="I18" s="473">
        <v>0</v>
      </c>
      <c r="J18" s="493"/>
      <c r="K18" s="493"/>
      <c r="L18" s="474"/>
      <c r="M18" s="474"/>
      <c r="N18" s="493"/>
      <c r="O18" s="493"/>
      <c r="P18" s="474"/>
      <c r="Q18" s="474"/>
      <c r="R18" s="493"/>
      <c r="S18" s="493"/>
      <c r="T18" s="474"/>
      <c r="U18" s="474"/>
      <c r="V18" s="493"/>
      <c r="W18" s="493"/>
      <c r="X18" s="474"/>
      <c r="Y18" s="474"/>
      <c r="Z18" s="493"/>
      <c r="AA18" s="493"/>
      <c r="AB18" s="473">
        <v>133.45595730999997</v>
      </c>
      <c r="AC18" s="473">
        <v>2.4022072315799989</v>
      </c>
      <c r="AD18" s="493"/>
      <c r="AE18" s="493"/>
    </row>
    <row r="19" spans="2:31" x14ac:dyDescent="0.25">
      <c r="B19" s="378">
        <v>7</v>
      </c>
      <c r="C19" s="379" t="s">
        <v>663</v>
      </c>
      <c r="D19" s="473">
        <v>7.1169234399999999</v>
      </c>
      <c r="E19" s="473">
        <v>0</v>
      </c>
      <c r="F19" s="493"/>
      <c r="G19" s="493"/>
      <c r="H19" s="473">
        <v>7.1169234399999999</v>
      </c>
      <c r="I19" s="473">
        <v>0</v>
      </c>
      <c r="J19" s="493"/>
      <c r="K19" s="493"/>
      <c r="L19" s="474"/>
      <c r="M19" s="474"/>
      <c r="N19" s="493"/>
      <c r="O19" s="493"/>
      <c r="P19" s="474"/>
      <c r="Q19" s="474"/>
      <c r="R19" s="493"/>
      <c r="S19" s="493"/>
      <c r="T19" s="474"/>
      <c r="U19" s="474"/>
      <c r="V19" s="493"/>
      <c r="W19" s="493"/>
      <c r="X19" s="474"/>
      <c r="Y19" s="474"/>
      <c r="Z19" s="493"/>
      <c r="AA19" s="493"/>
      <c r="AB19" s="473">
        <v>7.1169234399999999</v>
      </c>
      <c r="AC19" s="473">
        <v>0</v>
      </c>
      <c r="AD19" s="493"/>
      <c r="AE19" s="493"/>
    </row>
    <row r="20" spans="2:31" x14ac:dyDescent="0.25">
      <c r="B20" s="378">
        <v>8</v>
      </c>
      <c r="C20" s="379" t="s">
        <v>662</v>
      </c>
      <c r="D20" s="473">
        <v>300.44600000000003</v>
      </c>
      <c r="E20" s="473">
        <v>0</v>
      </c>
      <c r="F20" s="493"/>
      <c r="G20" s="493"/>
      <c r="H20" s="473">
        <v>300.44600000000003</v>
      </c>
      <c r="I20" s="473">
        <v>0</v>
      </c>
      <c r="J20" s="493"/>
      <c r="K20" s="493"/>
      <c r="L20" s="474"/>
      <c r="M20" s="474"/>
      <c r="N20" s="493"/>
      <c r="O20" s="493"/>
      <c r="P20" s="474"/>
      <c r="Q20" s="474"/>
      <c r="R20" s="493"/>
      <c r="S20" s="493"/>
      <c r="T20" s="474"/>
      <c r="U20" s="474"/>
      <c r="V20" s="493"/>
      <c r="W20" s="493"/>
      <c r="X20" s="474"/>
      <c r="Y20" s="474"/>
      <c r="Z20" s="493"/>
      <c r="AA20" s="493"/>
      <c r="AB20" s="473">
        <v>300.44600000000003</v>
      </c>
      <c r="AC20" s="473">
        <v>0</v>
      </c>
      <c r="AD20" s="493"/>
      <c r="AE20" s="493"/>
    </row>
    <row r="21" spans="2:31" x14ac:dyDescent="0.25">
      <c r="B21" s="378">
        <v>9</v>
      </c>
      <c r="C21" s="379" t="s">
        <v>661</v>
      </c>
      <c r="D21" s="473">
        <v>0.31163906000000002</v>
      </c>
      <c r="E21" s="473">
        <v>0</v>
      </c>
      <c r="F21" s="493"/>
      <c r="G21" s="493"/>
      <c r="H21" s="473">
        <v>0.31163906000000002</v>
      </c>
      <c r="I21" s="473">
        <v>0</v>
      </c>
      <c r="J21" s="493"/>
      <c r="K21" s="493"/>
      <c r="L21" s="474"/>
      <c r="M21" s="474"/>
      <c r="N21" s="493"/>
      <c r="O21" s="493"/>
      <c r="P21" s="474"/>
      <c r="Q21" s="474"/>
      <c r="R21" s="493"/>
      <c r="S21" s="493"/>
      <c r="T21" s="474"/>
      <c r="U21" s="474"/>
      <c r="V21" s="493"/>
      <c r="W21" s="493"/>
      <c r="X21" s="474"/>
      <c r="Y21" s="474"/>
      <c r="Z21" s="493"/>
      <c r="AA21" s="493"/>
      <c r="AB21" s="473">
        <v>0.31163906000000002</v>
      </c>
      <c r="AC21" s="473">
        <v>0</v>
      </c>
      <c r="AD21" s="493"/>
      <c r="AE21" s="493"/>
    </row>
    <row r="22" spans="2:31" x14ac:dyDescent="0.25">
      <c r="B22" s="378">
        <v>10</v>
      </c>
      <c r="C22" s="379" t="s">
        <v>660</v>
      </c>
      <c r="D22" s="473">
        <v>30.193305270000003</v>
      </c>
      <c r="E22" s="473">
        <v>0</v>
      </c>
      <c r="F22" s="493"/>
      <c r="G22" s="493"/>
      <c r="H22" s="473">
        <v>30.193305270000003</v>
      </c>
      <c r="I22" s="473">
        <v>0</v>
      </c>
      <c r="J22" s="493"/>
      <c r="K22" s="493"/>
      <c r="L22" s="474"/>
      <c r="M22" s="474"/>
      <c r="N22" s="493"/>
      <c r="O22" s="493"/>
      <c r="P22" s="474"/>
      <c r="Q22" s="474"/>
      <c r="R22" s="493"/>
      <c r="S22" s="493"/>
      <c r="T22" s="474"/>
      <c r="U22" s="474"/>
      <c r="V22" s="493"/>
      <c r="W22" s="493"/>
      <c r="X22" s="474"/>
      <c r="Y22" s="474"/>
      <c r="Z22" s="493"/>
      <c r="AA22" s="493"/>
      <c r="AB22" s="473">
        <v>30.193305270000003</v>
      </c>
      <c r="AC22" s="473">
        <v>0</v>
      </c>
      <c r="AD22" s="493"/>
      <c r="AE22" s="493"/>
    </row>
    <row r="23" spans="2:31" x14ac:dyDescent="0.25">
      <c r="B23" s="378">
        <v>11</v>
      </c>
      <c r="C23" s="379" t="s">
        <v>659</v>
      </c>
      <c r="D23" s="473">
        <v>666.20098588999997</v>
      </c>
      <c r="E23" s="473">
        <v>0</v>
      </c>
      <c r="F23" s="493"/>
      <c r="G23" s="493"/>
      <c r="H23" s="473">
        <v>666.20098588999997</v>
      </c>
      <c r="I23" s="473">
        <v>0</v>
      </c>
      <c r="J23" s="493"/>
      <c r="K23" s="493"/>
      <c r="L23" s="474"/>
      <c r="M23" s="474"/>
      <c r="N23" s="493"/>
      <c r="O23" s="493"/>
      <c r="P23" s="474"/>
      <c r="Q23" s="474"/>
      <c r="R23" s="493"/>
      <c r="S23" s="493"/>
      <c r="T23" s="474"/>
      <c r="U23" s="474"/>
      <c r="V23" s="493"/>
      <c r="W23" s="493"/>
      <c r="X23" s="474"/>
      <c r="Y23" s="474"/>
      <c r="Z23" s="493"/>
      <c r="AA23" s="493"/>
      <c r="AB23" s="473">
        <v>666.20098588999997</v>
      </c>
      <c r="AC23" s="473">
        <v>0</v>
      </c>
      <c r="AD23" s="493"/>
      <c r="AE23" s="493"/>
    </row>
    <row r="24" spans="2:31" x14ac:dyDescent="0.25">
      <c r="B24" s="378">
        <v>12</v>
      </c>
      <c r="C24" s="379" t="s">
        <v>658</v>
      </c>
      <c r="D24" s="473">
        <v>11.971905659999999</v>
      </c>
      <c r="E24" s="473">
        <v>0</v>
      </c>
      <c r="F24" s="493"/>
      <c r="G24" s="493"/>
      <c r="H24" s="473">
        <v>11.971905659999999</v>
      </c>
      <c r="I24" s="473">
        <v>0</v>
      </c>
      <c r="J24" s="493"/>
      <c r="K24" s="493"/>
      <c r="L24" s="474"/>
      <c r="M24" s="474"/>
      <c r="N24" s="493"/>
      <c r="O24" s="493"/>
      <c r="P24" s="474"/>
      <c r="Q24" s="474"/>
      <c r="R24" s="493"/>
      <c r="S24" s="493"/>
      <c r="T24" s="474"/>
      <c r="U24" s="474"/>
      <c r="V24" s="493"/>
      <c r="W24" s="493"/>
      <c r="X24" s="474"/>
      <c r="Y24" s="474"/>
      <c r="Z24" s="493"/>
      <c r="AA24" s="493"/>
      <c r="AB24" s="473">
        <v>11.971905659999999</v>
      </c>
      <c r="AC24" s="473">
        <v>0</v>
      </c>
      <c r="AD24" s="493"/>
      <c r="AE24" s="493"/>
    </row>
    <row r="25" spans="2:31" x14ac:dyDescent="0.25">
      <c r="B25" s="378">
        <v>13</v>
      </c>
      <c r="C25" s="379" t="s">
        <v>657</v>
      </c>
      <c r="D25" s="473">
        <v>36.654552799999998</v>
      </c>
      <c r="E25" s="473">
        <v>0</v>
      </c>
      <c r="F25" s="493"/>
      <c r="G25" s="493"/>
      <c r="H25" s="473">
        <v>36.654552799999998</v>
      </c>
      <c r="I25" s="473">
        <v>0</v>
      </c>
      <c r="J25" s="493"/>
      <c r="K25" s="493"/>
      <c r="L25" s="474"/>
      <c r="M25" s="474"/>
      <c r="N25" s="493"/>
      <c r="O25" s="493"/>
      <c r="P25" s="474"/>
      <c r="Q25" s="474"/>
      <c r="R25" s="493"/>
      <c r="S25" s="493"/>
      <c r="T25" s="474"/>
      <c r="U25" s="474"/>
      <c r="V25" s="493"/>
      <c r="W25" s="493"/>
      <c r="X25" s="474"/>
      <c r="Y25" s="474"/>
      <c r="Z25" s="493"/>
      <c r="AA25" s="493"/>
      <c r="AB25" s="473">
        <v>36.654552799999998</v>
      </c>
      <c r="AC25" s="473">
        <v>0</v>
      </c>
      <c r="AD25" s="493"/>
      <c r="AE25" s="493"/>
    </row>
    <row r="26" spans="2:31" x14ac:dyDescent="0.25">
      <c r="B26" s="378">
        <v>14</v>
      </c>
      <c r="C26" s="379" t="s">
        <v>656</v>
      </c>
      <c r="D26" s="473">
        <v>23.966548670000002</v>
      </c>
      <c r="E26" s="473">
        <v>0</v>
      </c>
      <c r="F26" s="493"/>
      <c r="G26" s="493"/>
      <c r="H26" s="473">
        <v>23.966548670000002</v>
      </c>
      <c r="I26" s="473">
        <v>0</v>
      </c>
      <c r="J26" s="493"/>
      <c r="K26" s="493"/>
      <c r="L26" s="474"/>
      <c r="M26" s="474"/>
      <c r="N26" s="493"/>
      <c r="O26" s="493"/>
      <c r="P26" s="474"/>
      <c r="Q26" s="474"/>
      <c r="R26" s="493"/>
      <c r="S26" s="493"/>
      <c r="T26" s="474"/>
      <c r="U26" s="474"/>
      <c r="V26" s="493"/>
      <c r="W26" s="493"/>
      <c r="X26" s="474"/>
      <c r="Y26" s="474"/>
      <c r="Z26" s="493"/>
      <c r="AA26" s="493"/>
      <c r="AB26" s="473">
        <v>23.966548670000002</v>
      </c>
      <c r="AC26" s="473">
        <v>0</v>
      </c>
      <c r="AD26" s="493"/>
      <c r="AE26" s="493"/>
    </row>
    <row r="27" spans="2:31" x14ac:dyDescent="0.25">
      <c r="B27" s="378">
        <v>15</v>
      </c>
      <c r="C27" s="379" t="s">
        <v>655</v>
      </c>
      <c r="D27" s="473">
        <v>0.70134600000000002</v>
      </c>
      <c r="E27" s="473">
        <v>0</v>
      </c>
      <c r="F27" s="493"/>
      <c r="G27" s="493"/>
      <c r="H27" s="473">
        <v>0.70134600000000002</v>
      </c>
      <c r="I27" s="473">
        <v>0</v>
      </c>
      <c r="J27" s="493"/>
      <c r="K27" s="493"/>
      <c r="L27" s="474"/>
      <c r="M27" s="474"/>
      <c r="N27" s="493"/>
      <c r="O27" s="493"/>
      <c r="P27" s="474"/>
      <c r="Q27" s="474"/>
      <c r="R27" s="493"/>
      <c r="S27" s="493"/>
      <c r="T27" s="474"/>
      <c r="U27" s="474"/>
      <c r="V27" s="493"/>
      <c r="W27" s="493"/>
      <c r="X27" s="474"/>
      <c r="Y27" s="474"/>
      <c r="Z27" s="493"/>
      <c r="AA27" s="493"/>
      <c r="AB27" s="473">
        <v>0.70134600000000002</v>
      </c>
      <c r="AC27" s="473">
        <v>0</v>
      </c>
      <c r="AD27" s="493"/>
      <c r="AE27" s="493"/>
    </row>
    <row r="28" spans="2:31" x14ac:dyDescent="0.25">
      <c r="B28" s="378">
        <v>16</v>
      </c>
      <c r="C28" s="379" t="s">
        <v>654</v>
      </c>
      <c r="D28" s="473">
        <v>167.6925</v>
      </c>
      <c r="E28" s="473">
        <v>122.415525</v>
      </c>
      <c r="F28" s="493"/>
      <c r="G28" s="493"/>
      <c r="H28" s="473">
        <v>167.6925</v>
      </c>
      <c r="I28" s="473">
        <v>0</v>
      </c>
      <c r="J28" s="493"/>
      <c r="K28" s="493"/>
      <c r="L28" s="474"/>
      <c r="M28" s="474"/>
      <c r="N28" s="493"/>
      <c r="O28" s="493"/>
      <c r="P28" s="474"/>
      <c r="Q28" s="474"/>
      <c r="R28" s="493"/>
      <c r="S28" s="493"/>
      <c r="T28" s="474"/>
      <c r="U28" s="474"/>
      <c r="V28" s="493"/>
      <c r="W28" s="493"/>
      <c r="X28" s="474"/>
      <c r="Y28" s="474"/>
      <c r="Z28" s="493"/>
      <c r="AA28" s="493"/>
      <c r="AB28" s="473">
        <v>167.6925</v>
      </c>
      <c r="AC28" s="473">
        <v>122.415525</v>
      </c>
      <c r="AD28" s="493"/>
      <c r="AE28" s="493"/>
    </row>
    <row r="29" spans="2:31" x14ac:dyDescent="0.25">
      <c r="B29" s="378">
        <v>17</v>
      </c>
      <c r="C29" s="379" t="s">
        <v>653</v>
      </c>
      <c r="D29" s="473">
        <v>501.48750000000001</v>
      </c>
      <c r="E29" s="473">
        <v>0</v>
      </c>
      <c r="F29" s="493"/>
      <c r="G29" s="493"/>
      <c r="H29" s="473">
        <v>501.48750000000001</v>
      </c>
      <c r="I29" s="473">
        <v>0</v>
      </c>
      <c r="J29" s="493"/>
      <c r="K29" s="493"/>
      <c r="L29" s="474"/>
      <c r="M29" s="474"/>
      <c r="N29" s="493"/>
      <c r="O29" s="493"/>
      <c r="P29" s="474"/>
      <c r="Q29" s="474"/>
      <c r="R29" s="493"/>
      <c r="S29" s="493"/>
      <c r="T29" s="474"/>
      <c r="U29" s="474"/>
      <c r="V29" s="493"/>
      <c r="W29" s="493"/>
      <c r="X29" s="474"/>
      <c r="Y29" s="474"/>
      <c r="Z29" s="493"/>
      <c r="AA29" s="493"/>
      <c r="AB29" s="473">
        <v>501.48750000000001</v>
      </c>
      <c r="AC29" s="473">
        <v>0</v>
      </c>
      <c r="AD29" s="493"/>
      <c r="AE29" s="493"/>
    </row>
    <row r="30" spans="2:31" x14ac:dyDescent="0.25">
      <c r="B30" s="378">
        <v>18</v>
      </c>
      <c r="C30" s="379" t="s">
        <v>652</v>
      </c>
      <c r="D30" s="473">
        <v>1.2560209999999999E-2</v>
      </c>
      <c r="E30" s="473">
        <v>0</v>
      </c>
      <c r="F30" s="493"/>
      <c r="G30" s="493"/>
      <c r="H30" s="473">
        <v>1.2560209999999999E-2</v>
      </c>
      <c r="I30" s="473">
        <v>0</v>
      </c>
      <c r="J30" s="493"/>
      <c r="K30" s="493"/>
      <c r="L30" s="474"/>
      <c r="M30" s="474"/>
      <c r="N30" s="493"/>
      <c r="O30" s="493"/>
      <c r="P30" s="474"/>
      <c r="Q30" s="474"/>
      <c r="R30" s="493"/>
      <c r="S30" s="493"/>
      <c r="T30" s="474"/>
      <c r="U30" s="474"/>
      <c r="V30" s="493"/>
      <c r="W30" s="493"/>
      <c r="X30" s="474"/>
      <c r="Y30" s="474"/>
      <c r="Z30" s="493"/>
      <c r="AA30" s="493"/>
      <c r="AB30" s="473">
        <v>1.2560209999999999E-2</v>
      </c>
      <c r="AC30" s="473">
        <v>0</v>
      </c>
      <c r="AD30" s="493"/>
      <c r="AE30" s="493"/>
    </row>
    <row r="31" spans="2:31" x14ac:dyDescent="0.25">
      <c r="B31" s="378">
        <v>19</v>
      </c>
      <c r="C31" s="379" t="s">
        <v>651</v>
      </c>
      <c r="D31" s="473">
        <v>70.367158750000002</v>
      </c>
      <c r="E31" s="473">
        <v>0</v>
      </c>
      <c r="F31" s="493"/>
      <c r="G31" s="493"/>
      <c r="H31" s="473">
        <v>70.367158750000002</v>
      </c>
      <c r="I31" s="473">
        <v>0</v>
      </c>
      <c r="J31" s="493"/>
      <c r="K31" s="493"/>
      <c r="L31" s="474"/>
      <c r="M31" s="474"/>
      <c r="N31" s="493"/>
      <c r="O31" s="493"/>
      <c r="P31" s="474"/>
      <c r="Q31" s="474"/>
      <c r="R31" s="493"/>
      <c r="S31" s="493"/>
      <c r="T31" s="474"/>
      <c r="U31" s="474"/>
      <c r="V31" s="493"/>
      <c r="W31" s="493"/>
      <c r="X31" s="474"/>
      <c r="Y31" s="474"/>
      <c r="Z31" s="493"/>
      <c r="AA31" s="493"/>
      <c r="AB31" s="473">
        <v>70.367158750000002</v>
      </c>
      <c r="AC31" s="473">
        <v>0</v>
      </c>
      <c r="AD31" s="493"/>
      <c r="AE31" s="493"/>
    </row>
    <row r="32" spans="2:31" x14ac:dyDescent="0.25">
      <c r="B32" s="378">
        <v>20</v>
      </c>
      <c r="C32" s="379" t="s">
        <v>650</v>
      </c>
      <c r="D32" s="473">
        <v>963.63604939000015</v>
      </c>
      <c r="E32" s="473">
        <v>17.417206540739997</v>
      </c>
      <c r="F32" s="493"/>
      <c r="G32" s="493"/>
      <c r="H32" s="473">
        <v>963.63604939000015</v>
      </c>
      <c r="I32" s="473">
        <v>0</v>
      </c>
      <c r="J32" s="493"/>
      <c r="K32" s="493"/>
      <c r="L32" s="474"/>
      <c r="M32" s="474"/>
      <c r="N32" s="493"/>
      <c r="O32" s="493"/>
      <c r="P32" s="474"/>
      <c r="Q32" s="474"/>
      <c r="R32" s="493"/>
      <c r="S32" s="493"/>
      <c r="T32" s="474"/>
      <c r="U32" s="474"/>
      <c r="V32" s="493"/>
      <c r="W32" s="493"/>
      <c r="X32" s="474"/>
      <c r="Y32" s="474"/>
      <c r="Z32" s="493"/>
      <c r="AA32" s="493"/>
      <c r="AB32" s="473">
        <v>963.63604939000015</v>
      </c>
      <c r="AC32" s="473">
        <v>17.417206540739997</v>
      </c>
      <c r="AD32" s="493"/>
      <c r="AE32" s="493"/>
    </row>
    <row r="33" spans="2:31" x14ac:dyDescent="0.25">
      <c r="B33" s="378">
        <v>21</v>
      </c>
      <c r="C33" s="379" t="s">
        <v>649</v>
      </c>
      <c r="D33" s="473">
        <v>643.43276434999996</v>
      </c>
      <c r="E33" s="473">
        <v>0</v>
      </c>
      <c r="F33" s="493"/>
      <c r="G33" s="493"/>
      <c r="H33" s="473">
        <v>643.43276434999996</v>
      </c>
      <c r="I33" s="473">
        <v>0</v>
      </c>
      <c r="J33" s="493"/>
      <c r="K33" s="493"/>
      <c r="L33" s="474"/>
      <c r="M33" s="474"/>
      <c r="N33" s="493"/>
      <c r="O33" s="493"/>
      <c r="P33" s="474"/>
      <c r="Q33" s="474"/>
      <c r="R33" s="493"/>
      <c r="S33" s="493"/>
      <c r="T33" s="474"/>
      <c r="U33" s="474"/>
      <c r="V33" s="493"/>
      <c r="W33" s="493"/>
      <c r="X33" s="474"/>
      <c r="Y33" s="474"/>
      <c r="Z33" s="493"/>
      <c r="AA33" s="493"/>
      <c r="AB33" s="473">
        <v>643.43276434999996</v>
      </c>
      <c r="AC33" s="473">
        <v>0</v>
      </c>
      <c r="AD33" s="493"/>
      <c r="AE33" s="493"/>
    </row>
    <row r="34" spans="2:31" x14ac:dyDescent="0.25">
      <c r="B34" s="378">
        <v>22</v>
      </c>
      <c r="C34" s="379" t="s">
        <v>648</v>
      </c>
      <c r="D34" s="473">
        <v>7.0168938899999986</v>
      </c>
      <c r="E34" s="473">
        <v>0</v>
      </c>
      <c r="F34" s="493"/>
      <c r="G34" s="493"/>
      <c r="H34" s="473">
        <v>7.0168938899999986</v>
      </c>
      <c r="I34" s="473">
        <v>0</v>
      </c>
      <c r="J34" s="493"/>
      <c r="K34" s="493"/>
      <c r="L34" s="474"/>
      <c r="M34" s="474"/>
      <c r="N34" s="493"/>
      <c r="O34" s="493"/>
      <c r="P34" s="474"/>
      <c r="Q34" s="474"/>
      <c r="R34" s="493"/>
      <c r="S34" s="493"/>
      <c r="T34" s="474"/>
      <c r="U34" s="474"/>
      <c r="V34" s="493"/>
      <c r="W34" s="493"/>
      <c r="X34" s="474"/>
      <c r="Y34" s="474"/>
      <c r="Z34" s="493"/>
      <c r="AA34" s="493"/>
      <c r="AB34" s="473">
        <v>7.0168938899999986</v>
      </c>
      <c r="AC34" s="473">
        <v>0</v>
      </c>
      <c r="AD34" s="493"/>
      <c r="AE34" s="493"/>
    </row>
    <row r="35" spans="2:31" x14ac:dyDescent="0.25">
      <c r="B35" s="378">
        <v>23</v>
      </c>
      <c r="C35" s="379" t="s">
        <v>647</v>
      </c>
      <c r="D35" s="473">
        <v>81.341872590000008</v>
      </c>
      <c r="E35" s="473">
        <v>0</v>
      </c>
      <c r="F35" s="493"/>
      <c r="G35" s="493"/>
      <c r="H35" s="473">
        <v>81.341872590000008</v>
      </c>
      <c r="I35" s="473">
        <v>0</v>
      </c>
      <c r="J35" s="493"/>
      <c r="K35" s="493"/>
      <c r="L35" s="474"/>
      <c r="M35" s="474"/>
      <c r="N35" s="493"/>
      <c r="O35" s="493"/>
      <c r="P35" s="474"/>
      <c r="Q35" s="474"/>
      <c r="R35" s="493"/>
      <c r="S35" s="493"/>
      <c r="T35" s="474"/>
      <c r="U35" s="474"/>
      <c r="V35" s="493"/>
      <c r="W35" s="493"/>
      <c r="X35" s="474"/>
      <c r="Y35" s="474"/>
      <c r="Z35" s="493"/>
      <c r="AA35" s="493"/>
      <c r="AB35" s="473">
        <v>81.341872590000008</v>
      </c>
      <c r="AC35" s="473">
        <v>0</v>
      </c>
      <c r="AD35" s="493"/>
      <c r="AE35" s="493"/>
    </row>
    <row r="36" spans="2:31" x14ac:dyDescent="0.25">
      <c r="B36" s="378">
        <v>24</v>
      </c>
      <c r="C36" s="379" t="s">
        <v>646</v>
      </c>
      <c r="D36" s="473">
        <v>696.28507820000004</v>
      </c>
      <c r="E36" s="473">
        <v>0</v>
      </c>
      <c r="F36" s="493"/>
      <c r="G36" s="493"/>
      <c r="H36" s="473">
        <v>696.28507820000004</v>
      </c>
      <c r="I36" s="473">
        <v>0</v>
      </c>
      <c r="J36" s="493"/>
      <c r="K36" s="493"/>
      <c r="L36" s="474"/>
      <c r="M36" s="474"/>
      <c r="N36" s="493"/>
      <c r="O36" s="493"/>
      <c r="P36" s="474"/>
      <c r="Q36" s="474"/>
      <c r="R36" s="493"/>
      <c r="S36" s="493"/>
      <c r="T36" s="474"/>
      <c r="U36" s="474"/>
      <c r="V36" s="493"/>
      <c r="W36" s="493"/>
      <c r="X36" s="474"/>
      <c r="Y36" s="474"/>
      <c r="Z36" s="493"/>
      <c r="AA36" s="493"/>
      <c r="AB36" s="473">
        <v>696.28507820000004</v>
      </c>
      <c r="AC36" s="473">
        <v>0</v>
      </c>
      <c r="AD36" s="493"/>
      <c r="AE36" s="493"/>
    </row>
    <row r="37" spans="2:31" x14ac:dyDescent="0.25">
      <c r="B37" s="378">
        <v>25</v>
      </c>
      <c r="C37" s="379" t="s">
        <v>645</v>
      </c>
      <c r="D37" s="473">
        <v>5.4483039999999996E-2</v>
      </c>
      <c r="E37" s="473">
        <v>0</v>
      </c>
      <c r="F37" s="493"/>
      <c r="G37" s="493"/>
      <c r="H37" s="473">
        <v>5.4483039999999996E-2</v>
      </c>
      <c r="I37" s="473">
        <v>0</v>
      </c>
      <c r="J37" s="493"/>
      <c r="K37" s="493"/>
      <c r="L37" s="474"/>
      <c r="M37" s="474"/>
      <c r="N37" s="493"/>
      <c r="O37" s="493"/>
      <c r="P37" s="474"/>
      <c r="Q37" s="474"/>
      <c r="R37" s="493"/>
      <c r="S37" s="493"/>
      <c r="T37" s="474"/>
      <c r="U37" s="474"/>
      <c r="V37" s="493"/>
      <c r="W37" s="493"/>
      <c r="X37" s="474"/>
      <c r="Y37" s="474"/>
      <c r="Z37" s="493"/>
      <c r="AA37" s="493"/>
      <c r="AB37" s="473">
        <v>5.4483039999999996E-2</v>
      </c>
      <c r="AC37" s="473">
        <v>0</v>
      </c>
      <c r="AD37" s="493"/>
      <c r="AE37" s="493"/>
    </row>
    <row r="38" spans="2:31" x14ac:dyDescent="0.25">
      <c r="B38" s="378">
        <v>26</v>
      </c>
      <c r="C38" s="379" t="s">
        <v>644</v>
      </c>
      <c r="D38" s="473">
        <v>0.30619456</v>
      </c>
      <c r="E38" s="473">
        <v>0</v>
      </c>
      <c r="F38" s="493"/>
      <c r="G38" s="493"/>
      <c r="H38" s="473">
        <v>0.30619456</v>
      </c>
      <c r="I38" s="473">
        <v>0</v>
      </c>
      <c r="J38" s="493"/>
      <c r="K38" s="493"/>
      <c r="L38" s="474"/>
      <c r="M38" s="474"/>
      <c r="N38" s="493"/>
      <c r="O38" s="493"/>
      <c r="P38" s="474"/>
      <c r="Q38" s="474"/>
      <c r="R38" s="493"/>
      <c r="S38" s="493"/>
      <c r="T38" s="474"/>
      <c r="U38" s="474"/>
      <c r="V38" s="493"/>
      <c r="W38" s="493"/>
      <c r="X38" s="474"/>
      <c r="Y38" s="474"/>
      <c r="Z38" s="493"/>
      <c r="AA38" s="493"/>
      <c r="AB38" s="473">
        <v>0.30619456</v>
      </c>
      <c r="AC38" s="473">
        <v>0</v>
      </c>
      <c r="AD38" s="493"/>
      <c r="AE38" s="493"/>
    </row>
    <row r="39" spans="2:31" x14ac:dyDescent="0.25">
      <c r="B39" s="378">
        <v>27</v>
      </c>
      <c r="C39" s="379" t="s">
        <v>643</v>
      </c>
      <c r="D39" s="473">
        <v>5.7351419999999993E-2</v>
      </c>
      <c r="E39" s="473">
        <v>0</v>
      </c>
      <c r="F39" s="493"/>
      <c r="G39" s="493"/>
      <c r="H39" s="473">
        <v>5.7351419999999993E-2</v>
      </c>
      <c r="I39" s="473">
        <v>0</v>
      </c>
      <c r="J39" s="493"/>
      <c r="K39" s="493"/>
      <c r="L39" s="474"/>
      <c r="M39" s="474"/>
      <c r="N39" s="493"/>
      <c r="O39" s="493"/>
      <c r="P39" s="474"/>
      <c r="Q39" s="474"/>
      <c r="R39" s="493"/>
      <c r="S39" s="493"/>
      <c r="T39" s="474"/>
      <c r="U39" s="474"/>
      <c r="V39" s="493"/>
      <c r="W39" s="493"/>
      <c r="X39" s="474"/>
      <c r="Y39" s="474"/>
      <c r="Z39" s="493"/>
      <c r="AA39" s="493"/>
      <c r="AB39" s="473">
        <v>5.7351419999999993E-2</v>
      </c>
      <c r="AC39" s="473">
        <v>0</v>
      </c>
      <c r="AD39" s="493"/>
      <c r="AE39" s="493"/>
    </row>
    <row r="40" spans="2:31" x14ac:dyDescent="0.25">
      <c r="B40" s="378">
        <v>28</v>
      </c>
      <c r="C40" s="379" t="s">
        <v>642</v>
      </c>
      <c r="D40" s="473">
        <v>1.9910000000000001E-5</v>
      </c>
      <c r="E40" s="473">
        <v>0</v>
      </c>
      <c r="F40" s="493"/>
      <c r="G40" s="493"/>
      <c r="H40" s="473">
        <v>1.9910000000000001E-5</v>
      </c>
      <c r="I40" s="473">
        <v>0</v>
      </c>
      <c r="J40" s="493"/>
      <c r="K40" s="493"/>
      <c r="L40" s="474"/>
      <c r="M40" s="474"/>
      <c r="N40" s="493"/>
      <c r="O40" s="493"/>
      <c r="P40" s="474"/>
      <c r="Q40" s="474"/>
      <c r="R40" s="493"/>
      <c r="S40" s="493"/>
      <c r="T40" s="474"/>
      <c r="U40" s="474"/>
      <c r="V40" s="493"/>
      <c r="W40" s="493"/>
      <c r="X40" s="474"/>
      <c r="Y40" s="474"/>
      <c r="Z40" s="493"/>
      <c r="AA40" s="493"/>
      <c r="AB40" s="473">
        <v>1.9910000000000001E-5</v>
      </c>
      <c r="AC40" s="473">
        <v>0</v>
      </c>
      <c r="AD40" s="493"/>
      <c r="AE40" s="493"/>
    </row>
    <row r="41" spans="2:31" x14ac:dyDescent="0.25">
      <c r="B41" s="378">
        <v>29</v>
      </c>
      <c r="C41" s="379" t="s">
        <v>641</v>
      </c>
      <c r="D41" s="473">
        <v>2.3167019</v>
      </c>
      <c r="E41" s="473">
        <v>0</v>
      </c>
      <c r="F41" s="493"/>
      <c r="G41" s="493"/>
      <c r="H41" s="473">
        <v>2.3167019</v>
      </c>
      <c r="I41" s="473">
        <v>0</v>
      </c>
      <c r="J41" s="493"/>
      <c r="K41" s="493"/>
      <c r="L41" s="474"/>
      <c r="M41" s="474"/>
      <c r="N41" s="493"/>
      <c r="O41" s="493"/>
      <c r="P41" s="474"/>
      <c r="Q41" s="474"/>
      <c r="R41" s="493"/>
      <c r="S41" s="493"/>
      <c r="T41" s="474"/>
      <c r="U41" s="474"/>
      <c r="V41" s="493"/>
      <c r="W41" s="493"/>
      <c r="X41" s="474"/>
      <c r="Y41" s="474"/>
      <c r="Z41" s="493"/>
      <c r="AA41" s="493"/>
      <c r="AB41" s="473">
        <v>2.3167019</v>
      </c>
      <c r="AC41" s="473">
        <v>0</v>
      </c>
      <c r="AD41" s="493"/>
      <c r="AE41" s="493"/>
    </row>
    <row r="42" spans="2:31" x14ac:dyDescent="0.25">
      <c r="B42" s="378">
        <v>30</v>
      </c>
      <c r="C42" s="379" t="s">
        <v>640</v>
      </c>
      <c r="D42" s="473">
        <v>29.646500199999998</v>
      </c>
      <c r="E42" s="473">
        <v>0</v>
      </c>
      <c r="F42" s="493"/>
      <c r="G42" s="493"/>
      <c r="H42" s="473">
        <v>29.646500199999998</v>
      </c>
      <c r="I42" s="473">
        <v>0</v>
      </c>
      <c r="J42" s="493"/>
      <c r="K42" s="493"/>
      <c r="L42" s="474"/>
      <c r="M42" s="474"/>
      <c r="N42" s="493"/>
      <c r="O42" s="493"/>
      <c r="P42" s="474"/>
      <c r="Q42" s="474"/>
      <c r="R42" s="493"/>
      <c r="S42" s="493"/>
      <c r="T42" s="474"/>
      <c r="U42" s="474"/>
      <c r="V42" s="493"/>
      <c r="W42" s="493"/>
      <c r="X42" s="474"/>
      <c r="Y42" s="474"/>
      <c r="Z42" s="493"/>
      <c r="AA42" s="493"/>
      <c r="AB42" s="473">
        <v>29.646500199999998</v>
      </c>
      <c r="AC42" s="473">
        <v>0</v>
      </c>
      <c r="AD42" s="493"/>
      <c r="AE42" s="493"/>
    </row>
    <row r="43" spans="2:31" x14ac:dyDescent="0.25">
      <c r="B43" s="378">
        <v>31</v>
      </c>
      <c r="C43" s="379" t="s">
        <v>639</v>
      </c>
      <c r="D43" s="473">
        <v>0.74567989999999995</v>
      </c>
      <c r="E43" s="473">
        <v>0</v>
      </c>
      <c r="F43" s="493"/>
      <c r="G43" s="493"/>
      <c r="H43" s="473">
        <v>0.74567989999999995</v>
      </c>
      <c r="I43" s="473">
        <v>0</v>
      </c>
      <c r="J43" s="493"/>
      <c r="K43" s="493"/>
      <c r="L43" s="474"/>
      <c r="M43" s="474"/>
      <c r="N43" s="493"/>
      <c r="O43" s="493"/>
      <c r="P43" s="474"/>
      <c r="Q43" s="474"/>
      <c r="R43" s="493"/>
      <c r="S43" s="493"/>
      <c r="T43" s="474"/>
      <c r="U43" s="474"/>
      <c r="V43" s="493"/>
      <c r="W43" s="493"/>
      <c r="X43" s="474"/>
      <c r="Y43" s="474"/>
      <c r="Z43" s="493"/>
      <c r="AA43" s="493"/>
      <c r="AB43" s="473">
        <v>0.74567989999999995</v>
      </c>
      <c r="AC43" s="473">
        <v>0</v>
      </c>
      <c r="AD43" s="493"/>
      <c r="AE43" s="493"/>
    </row>
    <row r="44" spans="2:31" x14ac:dyDescent="0.25">
      <c r="B44" s="378">
        <v>32</v>
      </c>
      <c r="C44" s="379" t="s">
        <v>638</v>
      </c>
      <c r="D44" s="473">
        <v>270.10703668000002</v>
      </c>
      <c r="E44" s="473">
        <v>0</v>
      </c>
      <c r="F44" s="493"/>
      <c r="G44" s="493"/>
      <c r="H44" s="473">
        <v>270.10703668000002</v>
      </c>
      <c r="I44" s="473">
        <v>0</v>
      </c>
      <c r="J44" s="493"/>
      <c r="K44" s="493"/>
      <c r="L44" s="474"/>
      <c r="M44" s="474"/>
      <c r="N44" s="493"/>
      <c r="O44" s="493"/>
      <c r="P44" s="474"/>
      <c r="Q44" s="474"/>
      <c r="R44" s="493"/>
      <c r="S44" s="493"/>
      <c r="T44" s="474"/>
      <c r="U44" s="474"/>
      <c r="V44" s="493"/>
      <c r="W44" s="493"/>
      <c r="X44" s="474"/>
      <c r="Y44" s="474"/>
      <c r="Z44" s="493"/>
      <c r="AA44" s="493"/>
      <c r="AB44" s="473">
        <v>270.10703668000002</v>
      </c>
      <c r="AC44" s="473">
        <v>0</v>
      </c>
      <c r="AD44" s="493"/>
      <c r="AE44" s="493"/>
    </row>
    <row r="45" spans="2:31" x14ac:dyDescent="0.25">
      <c r="B45" s="378">
        <v>33</v>
      </c>
      <c r="C45" s="379" t="s">
        <v>637</v>
      </c>
      <c r="D45" s="473">
        <v>24.426936200000004</v>
      </c>
      <c r="E45" s="473">
        <v>0</v>
      </c>
      <c r="F45" s="493"/>
      <c r="G45" s="493"/>
      <c r="H45" s="473">
        <v>24.426936200000004</v>
      </c>
      <c r="I45" s="473">
        <v>0</v>
      </c>
      <c r="J45" s="493"/>
      <c r="K45" s="493"/>
      <c r="L45" s="474"/>
      <c r="M45" s="474"/>
      <c r="N45" s="493"/>
      <c r="O45" s="493"/>
      <c r="P45" s="474"/>
      <c r="Q45" s="474"/>
      <c r="R45" s="493"/>
      <c r="S45" s="493"/>
      <c r="T45" s="474"/>
      <c r="U45" s="474"/>
      <c r="V45" s="493"/>
      <c r="W45" s="493"/>
      <c r="X45" s="474"/>
      <c r="Y45" s="474"/>
      <c r="Z45" s="493"/>
      <c r="AA45" s="493"/>
      <c r="AB45" s="473">
        <v>24.426936200000004</v>
      </c>
      <c r="AC45" s="473">
        <v>0</v>
      </c>
      <c r="AD45" s="493"/>
      <c r="AE45" s="493"/>
    </row>
    <row r="46" spans="2:31" x14ac:dyDescent="0.25">
      <c r="B46" s="378">
        <v>34</v>
      </c>
      <c r="C46" s="379" t="s">
        <v>636</v>
      </c>
      <c r="D46" s="473">
        <v>0.13181850000000001</v>
      </c>
      <c r="E46" s="473">
        <v>0</v>
      </c>
      <c r="F46" s="493"/>
      <c r="G46" s="493"/>
      <c r="H46" s="473">
        <v>0.13181850000000001</v>
      </c>
      <c r="I46" s="473">
        <v>0</v>
      </c>
      <c r="J46" s="493"/>
      <c r="K46" s="493"/>
      <c r="L46" s="474"/>
      <c r="M46" s="474"/>
      <c r="N46" s="493"/>
      <c r="O46" s="493"/>
      <c r="P46" s="474"/>
      <c r="Q46" s="474"/>
      <c r="R46" s="493"/>
      <c r="S46" s="493"/>
      <c r="T46" s="474"/>
      <c r="U46" s="474"/>
      <c r="V46" s="493"/>
      <c r="W46" s="493"/>
      <c r="X46" s="474"/>
      <c r="Y46" s="474"/>
      <c r="Z46" s="493"/>
      <c r="AA46" s="493"/>
      <c r="AB46" s="473">
        <v>0.13181850000000001</v>
      </c>
      <c r="AC46" s="473">
        <v>0</v>
      </c>
      <c r="AD46" s="493"/>
      <c r="AE46" s="493"/>
    </row>
    <row r="47" spans="2:31" x14ac:dyDescent="0.25">
      <c r="B47" s="378">
        <v>35</v>
      </c>
      <c r="C47" s="379" t="s">
        <v>635</v>
      </c>
      <c r="D47" s="473">
        <v>1210.69669359</v>
      </c>
      <c r="E47" s="473">
        <v>0</v>
      </c>
      <c r="F47" s="493"/>
      <c r="G47" s="493"/>
      <c r="H47" s="473">
        <v>1210.69669359</v>
      </c>
      <c r="I47" s="473">
        <v>0</v>
      </c>
      <c r="J47" s="493"/>
      <c r="K47" s="493"/>
      <c r="L47" s="474"/>
      <c r="M47" s="474"/>
      <c r="N47" s="493"/>
      <c r="O47" s="493"/>
      <c r="P47" s="474"/>
      <c r="Q47" s="474"/>
      <c r="R47" s="493"/>
      <c r="S47" s="493"/>
      <c r="T47" s="474"/>
      <c r="U47" s="474"/>
      <c r="V47" s="493"/>
      <c r="W47" s="493"/>
      <c r="X47" s="474"/>
      <c r="Y47" s="474"/>
      <c r="Z47" s="493"/>
      <c r="AA47" s="493"/>
      <c r="AB47" s="473">
        <v>1210.69669359</v>
      </c>
      <c r="AC47" s="473">
        <v>0</v>
      </c>
      <c r="AD47" s="493"/>
      <c r="AE47" s="493"/>
    </row>
    <row r="48" spans="2:31" x14ac:dyDescent="0.25">
      <c r="B48" s="378">
        <v>36</v>
      </c>
      <c r="C48" s="379" t="s">
        <v>634</v>
      </c>
      <c r="D48" s="473">
        <v>491.04117181999993</v>
      </c>
      <c r="E48" s="473">
        <v>18.536340852119999</v>
      </c>
      <c r="F48" s="493"/>
      <c r="G48" s="493"/>
      <c r="H48" s="473">
        <v>491.04117181999993</v>
      </c>
      <c r="I48" s="473">
        <v>0</v>
      </c>
      <c r="J48" s="493"/>
      <c r="K48" s="493"/>
      <c r="L48" s="474"/>
      <c r="M48" s="474"/>
      <c r="N48" s="493"/>
      <c r="O48" s="493"/>
      <c r="P48" s="474"/>
      <c r="Q48" s="474"/>
      <c r="R48" s="493"/>
      <c r="S48" s="493"/>
      <c r="T48" s="474"/>
      <c r="U48" s="474"/>
      <c r="V48" s="493"/>
      <c r="W48" s="493"/>
      <c r="X48" s="474"/>
      <c r="Y48" s="474"/>
      <c r="Z48" s="493"/>
      <c r="AA48" s="493"/>
      <c r="AB48" s="473">
        <v>491.04117181999993</v>
      </c>
      <c r="AC48" s="473">
        <v>18.536340852119999</v>
      </c>
      <c r="AD48" s="493"/>
      <c r="AE48" s="493"/>
    </row>
    <row r="49" spans="2:31" x14ac:dyDescent="0.25">
      <c r="B49" s="378">
        <v>37</v>
      </c>
      <c r="C49" s="379" t="s">
        <v>633</v>
      </c>
      <c r="D49" s="473">
        <v>39.586884719999993</v>
      </c>
      <c r="E49" s="473">
        <v>0</v>
      </c>
      <c r="F49" s="493"/>
      <c r="G49" s="493"/>
      <c r="H49" s="473">
        <v>39.586884719999993</v>
      </c>
      <c r="I49" s="473">
        <v>0</v>
      </c>
      <c r="J49" s="493"/>
      <c r="K49" s="493"/>
      <c r="L49" s="474"/>
      <c r="M49" s="474"/>
      <c r="N49" s="493"/>
      <c r="O49" s="493"/>
      <c r="P49" s="474"/>
      <c r="Q49" s="474"/>
      <c r="R49" s="493"/>
      <c r="S49" s="493"/>
      <c r="T49" s="474"/>
      <c r="U49" s="474"/>
      <c r="V49" s="493"/>
      <c r="W49" s="493"/>
      <c r="X49" s="474"/>
      <c r="Y49" s="474"/>
      <c r="Z49" s="493"/>
      <c r="AA49" s="493"/>
      <c r="AB49" s="473">
        <v>39.586884719999993</v>
      </c>
      <c r="AC49" s="473">
        <v>0</v>
      </c>
      <c r="AD49" s="493"/>
      <c r="AE49" s="493"/>
    </row>
    <row r="50" spans="2:31" x14ac:dyDescent="0.25">
      <c r="B50" s="378">
        <v>38</v>
      </c>
      <c r="C50" s="379" t="s">
        <v>632</v>
      </c>
      <c r="D50" s="473">
        <v>1004.10225974</v>
      </c>
      <c r="E50" s="473">
        <v>0</v>
      </c>
      <c r="F50" s="493"/>
      <c r="G50" s="493"/>
      <c r="H50" s="473">
        <v>1004.10225974</v>
      </c>
      <c r="I50" s="473">
        <v>0</v>
      </c>
      <c r="J50" s="493"/>
      <c r="K50" s="493"/>
      <c r="L50" s="474"/>
      <c r="M50" s="474"/>
      <c r="N50" s="493"/>
      <c r="O50" s="493"/>
      <c r="P50" s="474"/>
      <c r="Q50" s="474"/>
      <c r="R50" s="493"/>
      <c r="S50" s="493"/>
      <c r="T50" s="474"/>
      <c r="U50" s="474"/>
      <c r="V50" s="493"/>
      <c r="W50" s="493"/>
      <c r="X50" s="474"/>
      <c r="Y50" s="474"/>
      <c r="Z50" s="493"/>
      <c r="AA50" s="493"/>
      <c r="AB50" s="473">
        <v>1004.10225974</v>
      </c>
      <c r="AC50" s="473">
        <v>0</v>
      </c>
      <c r="AD50" s="493"/>
      <c r="AE50" s="493"/>
    </row>
    <row r="51" spans="2:31" x14ac:dyDescent="0.25">
      <c r="B51" s="378">
        <v>39</v>
      </c>
      <c r="C51" s="379" t="s">
        <v>631</v>
      </c>
      <c r="D51" s="473">
        <v>218.37401824999998</v>
      </c>
      <c r="E51" s="473">
        <v>0</v>
      </c>
      <c r="F51" s="493"/>
      <c r="G51" s="493"/>
      <c r="H51" s="473">
        <v>218.37401824999998</v>
      </c>
      <c r="I51" s="473">
        <v>0</v>
      </c>
      <c r="J51" s="493"/>
      <c r="K51" s="493"/>
      <c r="L51" s="474"/>
      <c r="M51" s="474"/>
      <c r="N51" s="493"/>
      <c r="O51" s="493"/>
      <c r="P51" s="474"/>
      <c r="Q51" s="474"/>
      <c r="R51" s="493"/>
      <c r="S51" s="493"/>
      <c r="T51" s="474"/>
      <c r="U51" s="474"/>
      <c r="V51" s="493"/>
      <c r="W51" s="493"/>
      <c r="X51" s="474"/>
      <c r="Y51" s="474"/>
      <c r="Z51" s="493"/>
      <c r="AA51" s="493"/>
      <c r="AB51" s="473">
        <v>218.37401824999998</v>
      </c>
      <c r="AC51" s="473">
        <v>0</v>
      </c>
      <c r="AD51" s="493"/>
      <c r="AE51" s="493"/>
    </row>
    <row r="52" spans="2:31" x14ac:dyDescent="0.25">
      <c r="B52" s="378">
        <v>40</v>
      </c>
      <c r="C52" s="379" t="s">
        <v>630</v>
      </c>
      <c r="D52" s="473">
        <v>2584.2188662399999</v>
      </c>
      <c r="E52" s="473">
        <v>111.55991049245996</v>
      </c>
      <c r="F52" s="493"/>
      <c r="G52" s="493"/>
      <c r="H52" s="473">
        <v>2584.2188662399999</v>
      </c>
      <c r="I52" s="473">
        <v>0</v>
      </c>
      <c r="J52" s="493"/>
      <c r="K52" s="493"/>
      <c r="L52" s="474"/>
      <c r="M52" s="474"/>
      <c r="N52" s="493"/>
      <c r="O52" s="493"/>
      <c r="P52" s="474"/>
      <c r="Q52" s="474"/>
      <c r="R52" s="493"/>
      <c r="S52" s="493"/>
      <c r="T52" s="474"/>
      <c r="U52" s="474"/>
      <c r="V52" s="493"/>
      <c r="W52" s="493"/>
      <c r="X52" s="474"/>
      <c r="Y52" s="474"/>
      <c r="Z52" s="493"/>
      <c r="AA52" s="493"/>
      <c r="AB52" s="473">
        <v>2584.2188662399999</v>
      </c>
      <c r="AC52" s="473">
        <v>111.55991049245996</v>
      </c>
      <c r="AD52" s="493"/>
      <c r="AE52" s="493"/>
    </row>
    <row r="53" spans="2:31" x14ac:dyDescent="0.25">
      <c r="B53" s="378">
        <v>41</v>
      </c>
      <c r="C53" s="379" t="s">
        <v>629</v>
      </c>
      <c r="D53" s="473">
        <v>11625.585965910002</v>
      </c>
      <c r="E53" s="473">
        <v>598.35962109425964</v>
      </c>
      <c r="F53" s="493"/>
      <c r="G53" s="493"/>
      <c r="H53" s="473">
        <v>11625.585965910002</v>
      </c>
      <c r="I53" s="473">
        <v>0</v>
      </c>
      <c r="J53" s="493"/>
      <c r="K53" s="493"/>
      <c r="L53" s="474"/>
      <c r="M53" s="474"/>
      <c r="N53" s="493"/>
      <c r="O53" s="493"/>
      <c r="P53" s="474"/>
      <c r="Q53" s="474"/>
      <c r="R53" s="493"/>
      <c r="S53" s="493"/>
      <c r="T53" s="474"/>
      <c r="U53" s="474"/>
      <c r="V53" s="493"/>
      <c r="W53" s="493"/>
      <c r="X53" s="474"/>
      <c r="Y53" s="474"/>
      <c r="Z53" s="493"/>
      <c r="AA53" s="493"/>
      <c r="AB53" s="473">
        <v>11625.585965910002</v>
      </c>
      <c r="AC53" s="473">
        <v>598.35962109425964</v>
      </c>
      <c r="AD53" s="493"/>
      <c r="AE53" s="493"/>
    </row>
    <row r="54" spans="2:31" x14ac:dyDescent="0.25">
      <c r="B54" s="378">
        <v>42</v>
      </c>
      <c r="C54" s="379" t="s">
        <v>628</v>
      </c>
      <c r="D54" s="473">
        <v>98.580293830000002</v>
      </c>
      <c r="E54" s="473">
        <v>2.9574088148999995</v>
      </c>
      <c r="F54" s="493"/>
      <c r="G54" s="493"/>
      <c r="H54" s="473">
        <v>98.580293830000002</v>
      </c>
      <c r="I54" s="473">
        <v>0</v>
      </c>
      <c r="J54" s="493"/>
      <c r="K54" s="493"/>
      <c r="L54" s="474"/>
      <c r="M54" s="474"/>
      <c r="N54" s="493"/>
      <c r="O54" s="493"/>
      <c r="P54" s="474"/>
      <c r="Q54" s="474"/>
      <c r="R54" s="493"/>
      <c r="S54" s="493"/>
      <c r="T54" s="474"/>
      <c r="U54" s="474"/>
      <c r="V54" s="493"/>
      <c r="W54" s="493"/>
      <c r="X54" s="474"/>
      <c r="Y54" s="474"/>
      <c r="Z54" s="493"/>
      <c r="AA54" s="493"/>
      <c r="AB54" s="473">
        <v>98.580293830000002</v>
      </c>
      <c r="AC54" s="473">
        <v>2.9574088148999995</v>
      </c>
      <c r="AD54" s="493"/>
      <c r="AE54" s="493"/>
    </row>
    <row r="55" spans="2:31" x14ac:dyDescent="0.25">
      <c r="B55" s="378">
        <v>43</v>
      </c>
      <c r="C55" s="379" t="s">
        <v>627</v>
      </c>
      <c r="D55" s="473">
        <v>212.09796635999999</v>
      </c>
      <c r="E55" s="473">
        <v>33.08728275216</v>
      </c>
      <c r="F55" s="493"/>
      <c r="G55" s="493"/>
      <c r="H55" s="473">
        <v>212.09796635999999</v>
      </c>
      <c r="I55" s="473">
        <v>0</v>
      </c>
      <c r="J55" s="493"/>
      <c r="K55" s="493"/>
      <c r="L55" s="474"/>
      <c r="M55" s="474"/>
      <c r="N55" s="493"/>
      <c r="O55" s="493"/>
      <c r="P55" s="474"/>
      <c r="Q55" s="474"/>
      <c r="R55" s="493"/>
      <c r="S55" s="493"/>
      <c r="T55" s="474"/>
      <c r="U55" s="474"/>
      <c r="V55" s="493"/>
      <c r="W55" s="493"/>
      <c r="X55" s="474"/>
      <c r="Y55" s="474"/>
      <c r="Z55" s="493"/>
      <c r="AA55" s="493"/>
      <c r="AB55" s="473">
        <v>212.09796635999999</v>
      </c>
      <c r="AC55" s="473">
        <v>33.08728275216</v>
      </c>
      <c r="AD55" s="493"/>
      <c r="AE55" s="493"/>
    </row>
    <row r="56" spans="2:31" x14ac:dyDescent="0.25">
      <c r="B56" s="378">
        <v>44</v>
      </c>
      <c r="C56" s="379" t="s">
        <v>626</v>
      </c>
      <c r="D56" s="473">
        <v>14.007336479999999</v>
      </c>
      <c r="E56" s="527">
        <v>1E-3</v>
      </c>
      <c r="F56" s="493"/>
      <c r="G56" s="493"/>
      <c r="H56" s="473">
        <v>14.007336479999999</v>
      </c>
      <c r="I56" s="473">
        <v>0</v>
      </c>
      <c r="J56" s="493"/>
      <c r="K56" s="493"/>
      <c r="L56" s="474"/>
      <c r="M56" s="474"/>
      <c r="N56" s="493"/>
      <c r="O56" s="493"/>
      <c r="P56" s="474"/>
      <c r="Q56" s="474"/>
      <c r="R56" s="493"/>
      <c r="S56" s="493"/>
      <c r="T56" s="474"/>
      <c r="U56" s="474"/>
      <c r="V56" s="493"/>
      <c r="W56" s="493"/>
      <c r="X56" s="474"/>
      <c r="Y56" s="474"/>
      <c r="Z56" s="493"/>
      <c r="AA56" s="493"/>
      <c r="AB56" s="473">
        <v>14.007336479999999</v>
      </c>
      <c r="AC56" s="527">
        <v>0.01</v>
      </c>
      <c r="AD56" s="493"/>
      <c r="AE56" s="493"/>
    </row>
    <row r="57" spans="2:31" x14ac:dyDescent="0.25">
      <c r="B57" s="363"/>
      <c r="C57" s="362"/>
      <c r="D57" s="361"/>
      <c r="E57" s="361"/>
      <c r="F57" s="361"/>
      <c r="G57" s="361"/>
      <c r="H57" s="361"/>
      <c r="I57" s="361"/>
      <c r="J57" s="360"/>
      <c r="K57" s="360"/>
      <c r="L57" s="360"/>
      <c r="M57" s="360"/>
      <c r="N57" s="360"/>
      <c r="O57" s="360"/>
      <c r="P57" s="360"/>
      <c r="Q57" s="360"/>
      <c r="R57" s="360"/>
      <c r="S57" s="360"/>
      <c r="T57" s="360"/>
      <c r="U57" s="360"/>
      <c r="V57" s="360"/>
      <c r="W57" s="360"/>
      <c r="X57" s="360"/>
      <c r="Y57" s="360"/>
      <c r="Z57" s="360"/>
      <c r="AA57" s="360"/>
      <c r="AB57" s="360"/>
      <c r="AC57" s="360"/>
      <c r="AD57" s="360"/>
      <c r="AE57" s="360"/>
    </row>
    <row r="58" spans="2:31" x14ac:dyDescent="0.25">
      <c r="B58" s="363"/>
      <c r="C58" s="362"/>
      <c r="D58" s="361"/>
      <c r="E58" s="361"/>
      <c r="F58" s="361"/>
      <c r="G58" s="361"/>
      <c r="H58" s="361"/>
      <c r="I58" s="361"/>
      <c r="J58" s="360"/>
      <c r="K58" s="360"/>
      <c r="L58" s="360"/>
      <c r="M58" s="360"/>
      <c r="N58" s="360"/>
      <c r="O58" s="360"/>
      <c r="P58" s="360"/>
      <c r="Q58" s="360"/>
      <c r="R58" s="360"/>
      <c r="S58" s="360"/>
      <c r="T58" s="360"/>
      <c r="U58" s="360"/>
      <c r="V58" s="360"/>
      <c r="W58" s="360"/>
      <c r="X58" s="360"/>
      <c r="Y58" s="360"/>
      <c r="Z58" s="360"/>
      <c r="AA58" s="360"/>
      <c r="AB58" s="360"/>
      <c r="AC58" s="360"/>
      <c r="AD58" s="360"/>
      <c r="AE58" s="360"/>
    </row>
  </sheetData>
  <mergeCells count="36">
    <mergeCell ref="D9:G9"/>
    <mergeCell ref="H9:K9"/>
    <mergeCell ref="L9:O9"/>
    <mergeCell ref="P9:S9"/>
    <mergeCell ref="P11:Q11"/>
    <mergeCell ref="R11:S11"/>
    <mergeCell ref="N11:O11"/>
    <mergeCell ref="D11:E11"/>
    <mergeCell ref="F11:G11"/>
    <mergeCell ref="D10:E10"/>
    <mergeCell ref="F10:G10"/>
    <mergeCell ref="H10:I10"/>
    <mergeCell ref="J10:K10"/>
    <mergeCell ref="L10:M10"/>
    <mergeCell ref="H11:I11"/>
    <mergeCell ref="V11:W11"/>
    <mergeCell ref="X11:Y11"/>
    <mergeCell ref="Z11:AA11"/>
    <mergeCell ref="AB11:AC11"/>
    <mergeCell ref="AD11:AE11"/>
    <mergeCell ref="X10:Y10"/>
    <mergeCell ref="Z10:AA10"/>
    <mergeCell ref="AB10:AC10"/>
    <mergeCell ref="AD10:AE10"/>
    <mergeCell ref="B9:C12"/>
    <mergeCell ref="J11:K11"/>
    <mergeCell ref="L11:M11"/>
    <mergeCell ref="X9:AA9"/>
    <mergeCell ref="AB9:AE9"/>
    <mergeCell ref="N10:O10"/>
    <mergeCell ref="P10:Q10"/>
    <mergeCell ref="R10:S10"/>
    <mergeCell ref="T9:W9"/>
    <mergeCell ref="T10:U10"/>
    <mergeCell ref="V10:W10"/>
    <mergeCell ref="T11:U11"/>
  </mergeCells>
  <pageMargins left="0.70866141732283472" right="0.70866141732283472" top="0.74803149606299213" bottom="0.74803149606299213" header="0.31496062992125984" footer="0.31496062992125984"/>
  <pageSetup scale="2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B8DD-EEB5-4359-BC8C-A5369AF65F79}">
  <sheetPr>
    <tabColor theme="4" tint="0.249977111117893"/>
    <pageSetUpPr fitToPage="1"/>
  </sheetPr>
  <dimension ref="B7:AE58"/>
  <sheetViews>
    <sheetView zoomScale="85" zoomScaleNormal="85" workbookViewId="0"/>
  </sheetViews>
  <sheetFormatPr defaultColWidth="8.7109375" defaultRowHeight="15" x14ac:dyDescent="0.25"/>
  <cols>
    <col min="1" max="1" width="8.7109375" style="356" customWidth="1"/>
    <col min="2" max="2" width="8.7109375" style="356"/>
    <col min="3" max="3" width="80.85546875" style="359" bestFit="1" customWidth="1"/>
    <col min="4" max="9" width="15.42578125" style="358" customWidth="1"/>
    <col min="10" max="11" width="15.42578125" style="356" customWidth="1"/>
    <col min="12" max="27" width="15.42578125" style="357" customWidth="1"/>
    <col min="28" max="31" width="15.42578125" style="356" customWidth="1"/>
    <col min="32" max="16384" width="8.7109375" style="356"/>
  </cols>
  <sheetData>
    <row r="7" spans="2:31" ht="18.75" x14ac:dyDescent="0.3">
      <c r="B7" s="188" t="s">
        <v>811</v>
      </c>
    </row>
    <row r="8" spans="2:31" x14ac:dyDescent="0.25">
      <c r="B8" s="364"/>
    </row>
    <row r="9" spans="2:31" ht="14.45" customHeight="1" x14ac:dyDescent="0.25">
      <c r="B9" s="733" t="s">
        <v>681</v>
      </c>
      <c r="C9" s="734"/>
      <c r="D9" s="744" t="s">
        <v>619</v>
      </c>
      <c r="E9" s="745"/>
      <c r="F9" s="745"/>
      <c r="G9" s="745"/>
      <c r="H9" s="741" t="s">
        <v>618</v>
      </c>
      <c r="I9" s="746"/>
      <c r="J9" s="746"/>
      <c r="K9" s="747"/>
      <c r="L9" s="741" t="s">
        <v>617</v>
      </c>
      <c r="M9" s="742"/>
      <c r="N9" s="742"/>
      <c r="O9" s="742"/>
      <c r="P9" s="741" t="s">
        <v>616</v>
      </c>
      <c r="Q9" s="742"/>
      <c r="R9" s="742"/>
      <c r="S9" s="742"/>
      <c r="T9" s="741" t="s">
        <v>615</v>
      </c>
      <c r="U9" s="742"/>
      <c r="V9" s="742"/>
      <c r="W9" s="742"/>
      <c r="X9" s="741" t="s">
        <v>614</v>
      </c>
      <c r="Y9" s="742"/>
      <c r="Z9" s="742"/>
      <c r="AA9" s="742"/>
      <c r="AB9" s="741" t="s">
        <v>613</v>
      </c>
      <c r="AC9" s="742"/>
      <c r="AD9" s="742"/>
      <c r="AE9" s="743"/>
    </row>
    <row r="10" spans="2:31" ht="30" customHeight="1" x14ac:dyDescent="0.25">
      <c r="B10" s="735"/>
      <c r="C10" s="736"/>
      <c r="D10" s="750" t="s">
        <v>680</v>
      </c>
      <c r="E10" s="751"/>
      <c r="F10" s="750" t="s">
        <v>679</v>
      </c>
      <c r="G10" s="751"/>
      <c r="H10" s="750" t="s">
        <v>680</v>
      </c>
      <c r="I10" s="751"/>
      <c r="J10" s="730" t="s">
        <v>679</v>
      </c>
      <c r="K10" s="731"/>
      <c r="L10" s="730" t="s">
        <v>680</v>
      </c>
      <c r="M10" s="731"/>
      <c r="N10" s="730" t="s">
        <v>679</v>
      </c>
      <c r="O10" s="731"/>
      <c r="P10" s="730" t="s">
        <v>680</v>
      </c>
      <c r="Q10" s="731"/>
      <c r="R10" s="730" t="s">
        <v>679</v>
      </c>
      <c r="S10" s="731"/>
      <c r="T10" s="730" t="s">
        <v>680</v>
      </c>
      <c r="U10" s="731"/>
      <c r="V10" s="730" t="s">
        <v>679</v>
      </c>
      <c r="W10" s="731"/>
      <c r="X10" s="730" t="s">
        <v>680</v>
      </c>
      <c r="Y10" s="731"/>
      <c r="Z10" s="730" t="s">
        <v>679</v>
      </c>
      <c r="AA10" s="731"/>
      <c r="AB10" s="730" t="s">
        <v>680</v>
      </c>
      <c r="AC10" s="731"/>
      <c r="AD10" s="730" t="s">
        <v>679</v>
      </c>
      <c r="AE10" s="732"/>
    </row>
    <row r="11" spans="2:31" ht="24.6" customHeight="1" x14ac:dyDescent="0.25">
      <c r="B11" s="735"/>
      <c r="C11" s="736"/>
      <c r="D11" s="748" t="s">
        <v>678</v>
      </c>
      <c r="E11" s="749"/>
      <c r="F11" s="748" t="s">
        <v>678</v>
      </c>
      <c r="G11" s="749"/>
      <c r="H11" s="748" t="s">
        <v>678</v>
      </c>
      <c r="I11" s="749"/>
      <c r="J11" s="739" t="s">
        <v>678</v>
      </c>
      <c r="K11" s="740"/>
      <c r="L11" s="739" t="s">
        <v>678</v>
      </c>
      <c r="M11" s="740"/>
      <c r="N11" s="739" t="s">
        <v>678</v>
      </c>
      <c r="O11" s="740"/>
      <c r="P11" s="739" t="s">
        <v>678</v>
      </c>
      <c r="Q11" s="740"/>
      <c r="R11" s="739" t="s">
        <v>678</v>
      </c>
      <c r="S11" s="740"/>
      <c r="T11" s="739" t="s">
        <v>678</v>
      </c>
      <c r="U11" s="740"/>
      <c r="V11" s="739" t="s">
        <v>678</v>
      </c>
      <c r="W11" s="740"/>
      <c r="X11" s="739" t="s">
        <v>678</v>
      </c>
      <c r="Y11" s="740"/>
      <c r="Z11" s="739" t="s">
        <v>678</v>
      </c>
      <c r="AA11" s="740"/>
      <c r="AB11" s="739" t="s">
        <v>678</v>
      </c>
      <c r="AC11" s="740"/>
      <c r="AD11" s="739" t="s">
        <v>678</v>
      </c>
      <c r="AE11" s="740"/>
    </row>
    <row r="12" spans="2:31" ht="63.75" x14ac:dyDescent="0.25">
      <c r="B12" s="737"/>
      <c r="C12" s="738"/>
      <c r="D12" s="430" t="s">
        <v>676</v>
      </c>
      <c r="E12" s="431" t="s">
        <v>677</v>
      </c>
      <c r="F12" s="430" t="s">
        <v>676</v>
      </c>
      <c r="G12" s="431" t="s">
        <v>677</v>
      </c>
      <c r="H12" s="430" t="s">
        <v>676</v>
      </c>
      <c r="I12" s="431" t="s">
        <v>675</v>
      </c>
      <c r="J12" s="430" t="s">
        <v>676</v>
      </c>
      <c r="K12" s="432" t="s">
        <v>675</v>
      </c>
      <c r="L12" s="430" t="s">
        <v>676</v>
      </c>
      <c r="M12" s="432" t="s">
        <v>674</v>
      </c>
      <c r="N12" s="430" t="s">
        <v>676</v>
      </c>
      <c r="O12" s="432" t="s">
        <v>674</v>
      </c>
      <c r="P12" s="430" t="s">
        <v>676</v>
      </c>
      <c r="Q12" s="432" t="s">
        <v>673</v>
      </c>
      <c r="R12" s="430" t="s">
        <v>676</v>
      </c>
      <c r="S12" s="432" t="s">
        <v>673</v>
      </c>
      <c r="T12" s="430" t="s">
        <v>676</v>
      </c>
      <c r="U12" s="432" t="s">
        <v>672</v>
      </c>
      <c r="V12" s="430" t="s">
        <v>676</v>
      </c>
      <c r="W12" s="432" t="s">
        <v>672</v>
      </c>
      <c r="X12" s="430" t="s">
        <v>676</v>
      </c>
      <c r="Y12" s="432" t="s">
        <v>671</v>
      </c>
      <c r="Z12" s="430" t="s">
        <v>676</v>
      </c>
      <c r="AA12" s="432" t="s">
        <v>671</v>
      </c>
      <c r="AB12" s="430" t="s">
        <v>676</v>
      </c>
      <c r="AC12" s="432" t="s">
        <v>670</v>
      </c>
      <c r="AD12" s="430" t="s">
        <v>676</v>
      </c>
      <c r="AE12" s="432" t="s">
        <v>670</v>
      </c>
    </row>
    <row r="13" spans="2:31" x14ac:dyDescent="0.25">
      <c r="B13" s="378">
        <v>1</v>
      </c>
      <c r="C13" s="379" t="s">
        <v>669</v>
      </c>
      <c r="D13" s="376">
        <v>1014.3122542399999</v>
      </c>
      <c r="E13" s="376">
        <v>0</v>
      </c>
      <c r="F13" s="494"/>
      <c r="G13" s="494"/>
      <c r="H13" s="376">
        <v>1014.3122542399999</v>
      </c>
      <c r="I13" s="376">
        <v>0</v>
      </c>
      <c r="J13" s="494"/>
      <c r="K13" s="494"/>
      <c r="L13" s="377"/>
      <c r="M13" s="377"/>
      <c r="N13" s="494"/>
      <c r="O13" s="494"/>
      <c r="P13" s="377"/>
      <c r="Q13" s="377"/>
      <c r="R13" s="494"/>
      <c r="S13" s="494"/>
      <c r="T13" s="377"/>
      <c r="U13" s="377"/>
      <c r="V13" s="494"/>
      <c r="W13" s="494"/>
      <c r="X13" s="380"/>
      <c r="Y13" s="380"/>
      <c r="Z13" s="494"/>
      <c r="AA13" s="494"/>
      <c r="AB13" s="380">
        <v>1014.3122542399999</v>
      </c>
      <c r="AC13" s="380">
        <v>0</v>
      </c>
      <c r="AD13" s="494"/>
      <c r="AE13" s="494"/>
    </row>
    <row r="14" spans="2:31" x14ac:dyDescent="0.25">
      <c r="B14" s="378">
        <v>2</v>
      </c>
      <c r="C14" s="379" t="s">
        <v>668</v>
      </c>
      <c r="D14" s="376">
        <v>256.05778203999995</v>
      </c>
      <c r="E14" s="376">
        <v>0.21705779249999999</v>
      </c>
      <c r="F14" s="495"/>
      <c r="G14" s="495"/>
      <c r="H14" s="376">
        <v>256.05778203999995</v>
      </c>
      <c r="I14" s="376">
        <v>0</v>
      </c>
      <c r="J14" s="495"/>
      <c r="K14" s="495"/>
      <c r="L14" s="378"/>
      <c r="M14" s="378"/>
      <c r="N14" s="495"/>
      <c r="O14" s="495"/>
      <c r="P14" s="378"/>
      <c r="Q14" s="378"/>
      <c r="R14" s="495"/>
      <c r="S14" s="495"/>
      <c r="T14" s="378"/>
      <c r="U14" s="378"/>
      <c r="V14" s="495"/>
      <c r="W14" s="495"/>
      <c r="X14" s="380"/>
      <c r="Y14" s="380"/>
      <c r="Z14" s="495"/>
      <c r="AA14" s="495"/>
      <c r="AB14" s="380">
        <v>256.05778203999995</v>
      </c>
      <c r="AC14" s="380">
        <v>0.21705779249999999</v>
      </c>
      <c r="AD14" s="495"/>
      <c r="AE14" s="495"/>
    </row>
    <row r="15" spans="2:31" x14ac:dyDescent="0.25">
      <c r="B15" s="378">
        <v>3</v>
      </c>
      <c r="C15" s="379" t="s">
        <v>667</v>
      </c>
      <c r="D15" s="376">
        <v>947.98175972000001</v>
      </c>
      <c r="E15" s="376">
        <v>0</v>
      </c>
      <c r="F15" s="495"/>
      <c r="G15" s="495"/>
      <c r="H15" s="376">
        <v>947.98175972000001</v>
      </c>
      <c r="I15" s="376">
        <v>0</v>
      </c>
      <c r="J15" s="495"/>
      <c r="K15" s="495"/>
      <c r="L15" s="378"/>
      <c r="M15" s="378"/>
      <c r="N15" s="495"/>
      <c r="O15" s="495"/>
      <c r="P15" s="378"/>
      <c r="Q15" s="378"/>
      <c r="R15" s="495"/>
      <c r="S15" s="495"/>
      <c r="T15" s="378"/>
      <c r="U15" s="378"/>
      <c r="V15" s="495"/>
      <c r="W15" s="495"/>
      <c r="X15" s="380"/>
      <c r="Y15" s="380"/>
      <c r="Z15" s="495"/>
      <c r="AA15" s="495"/>
      <c r="AB15" s="380">
        <v>947.98175972000001</v>
      </c>
      <c r="AC15" s="380">
        <v>0</v>
      </c>
      <c r="AD15" s="495"/>
      <c r="AE15" s="495"/>
    </row>
    <row r="16" spans="2:31" x14ac:dyDescent="0.25">
      <c r="B16" s="378">
        <v>4</v>
      </c>
      <c r="C16" s="379" t="s">
        <v>666</v>
      </c>
      <c r="D16" s="376">
        <v>119.87292420999999</v>
      </c>
      <c r="E16" s="376">
        <v>0</v>
      </c>
      <c r="F16" s="495"/>
      <c r="G16" s="495"/>
      <c r="H16" s="376">
        <v>119.87292420999999</v>
      </c>
      <c r="I16" s="376">
        <v>0</v>
      </c>
      <c r="J16" s="495"/>
      <c r="K16" s="495"/>
      <c r="L16" s="378"/>
      <c r="M16" s="378"/>
      <c r="N16" s="495"/>
      <c r="O16" s="495"/>
      <c r="P16" s="378"/>
      <c r="Q16" s="378"/>
      <c r="R16" s="495"/>
      <c r="S16" s="495"/>
      <c r="T16" s="378"/>
      <c r="U16" s="378"/>
      <c r="V16" s="495"/>
      <c r="W16" s="495"/>
      <c r="X16" s="380"/>
      <c r="Y16" s="380"/>
      <c r="Z16" s="495"/>
      <c r="AA16" s="495"/>
      <c r="AB16" s="380">
        <v>119.87292420999999</v>
      </c>
      <c r="AC16" s="380">
        <v>0</v>
      </c>
      <c r="AD16" s="495"/>
      <c r="AE16" s="495"/>
    </row>
    <row r="17" spans="2:31" x14ac:dyDescent="0.25">
      <c r="B17" s="378">
        <v>5</v>
      </c>
      <c r="C17" s="379" t="s">
        <v>665</v>
      </c>
      <c r="D17" s="376">
        <v>30.700637189999998</v>
      </c>
      <c r="E17" s="376">
        <v>0</v>
      </c>
      <c r="F17" s="495"/>
      <c r="G17" s="495"/>
      <c r="H17" s="376">
        <v>30.700637189999998</v>
      </c>
      <c r="I17" s="376">
        <v>0</v>
      </c>
      <c r="J17" s="495"/>
      <c r="K17" s="495"/>
      <c r="L17" s="378"/>
      <c r="M17" s="378"/>
      <c r="N17" s="495"/>
      <c r="O17" s="495"/>
      <c r="P17" s="378"/>
      <c r="Q17" s="378"/>
      <c r="R17" s="495"/>
      <c r="S17" s="495"/>
      <c r="T17" s="378"/>
      <c r="U17" s="378"/>
      <c r="V17" s="495"/>
      <c r="W17" s="495"/>
      <c r="X17" s="380"/>
      <c r="Y17" s="380"/>
      <c r="Z17" s="495"/>
      <c r="AA17" s="495"/>
      <c r="AB17" s="380">
        <v>30.700637189999998</v>
      </c>
      <c r="AC17" s="380">
        <v>0</v>
      </c>
      <c r="AD17" s="495"/>
      <c r="AE17" s="495"/>
    </row>
    <row r="18" spans="2:31" x14ac:dyDescent="0.25">
      <c r="B18" s="378">
        <v>6</v>
      </c>
      <c r="C18" s="379" t="s">
        <v>664</v>
      </c>
      <c r="D18" s="376">
        <v>133.45595730999997</v>
      </c>
      <c r="E18" s="376">
        <v>1.2011036157899995</v>
      </c>
      <c r="F18" s="495"/>
      <c r="G18" s="495"/>
      <c r="H18" s="376">
        <v>133.45595730999997</v>
      </c>
      <c r="I18" s="376">
        <v>0</v>
      </c>
      <c r="J18" s="495"/>
      <c r="K18" s="495"/>
      <c r="L18" s="378"/>
      <c r="M18" s="378"/>
      <c r="N18" s="495"/>
      <c r="O18" s="495"/>
      <c r="P18" s="378"/>
      <c r="Q18" s="378"/>
      <c r="R18" s="495"/>
      <c r="S18" s="495"/>
      <c r="T18" s="378"/>
      <c r="U18" s="378"/>
      <c r="V18" s="495"/>
      <c r="W18" s="495"/>
      <c r="X18" s="380"/>
      <c r="Y18" s="380"/>
      <c r="Z18" s="495"/>
      <c r="AA18" s="495"/>
      <c r="AB18" s="380">
        <v>133.45595730999997</v>
      </c>
      <c r="AC18" s="380">
        <v>1.2011036157899995</v>
      </c>
      <c r="AD18" s="495"/>
      <c r="AE18" s="495"/>
    </row>
    <row r="19" spans="2:31" x14ac:dyDescent="0.25">
      <c r="B19" s="378">
        <v>7</v>
      </c>
      <c r="C19" s="379" t="s">
        <v>663</v>
      </c>
      <c r="D19" s="376">
        <v>7.1169234399999999</v>
      </c>
      <c r="E19" s="376">
        <v>0</v>
      </c>
      <c r="F19" s="495"/>
      <c r="G19" s="495"/>
      <c r="H19" s="376">
        <v>7.1169234399999999</v>
      </c>
      <c r="I19" s="376">
        <v>0</v>
      </c>
      <c r="J19" s="495"/>
      <c r="K19" s="495"/>
      <c r="L19" s="378"/>
      <c r="M19" s="378"/>
      <c r="N19" s="495"/>
      <c r="O19" s="495"/>
      <c r="P19" s="378"/>
      <c r="Q19" s="378"/>
      <c r="R19" s="495"/>
      <c r="S19" s="495"/>
      <c r="T19" s="378"/>
      <c r="U19" s="378"/>
      <c r="V19" s="495"/>
      <c r="W19" s="495"/>
      <c r="X19" s="380"/>
      <c r="Y19" s="380"/>
      <c r="Z19" s="495"/>
      <c r="AA19" s="495"/>
      <c r="AB19" s="380">
        <v>7.1169234399999999</v>
      </c>
      <c r="AC19" s="380">
        <v>0</v>
      </c>
      <c r="AD19" s="495"/>
      <c r="AE19" s="495"/>
    </row>
    <row r="20" spans="2:31" x14ac:dyDescent="0.25">
      <c r="B20" s="378">
        <v>8</v>
      </c>
      <c r="C20" s="379" t="s">
        <v>662</v>
      </c>
      <c r="D20" s="376">
        <v>300.44600000000003</v>
      </c>
      <c r="E20" s="376">
        <v>0</v>
      </c>
      <c r="F20" s="495"/>
      <c r="G20" s="495"/>
      <c r="H20" s="376">
        <v>300.44600000000003</v>
      </c>
      <c r="I20" s="376">
        <v>0</v>
      </c>
      <c r="J20" s="495"/>
      <c r="K20" s="495"/>
      <c r="L20" s="378"/>
      <c r="M20" s="378"/>
      <c r="N20" s="495"/>
      <c r="O20" s="495"/>
      <c r="P20" s="378"/>
      <c r="Q20" s="378"/>
      <c r="R20" s="495"/>
      <c r="S20" s="495"/>
      <c r="T20" s="378"/>
      <c r="U20" s="378"/>
      <c r="V20" s="495"/>
      <c r="W20" s="495"/>
      <c r="X20" s="380"/>
      <c r="Y20" s="380"/>
      <c r="Z20" s="495"/>
      <c r="AA20" s="495"/>
      <c r="AB20" s="380">
        <v>300.44600000000003</v>
      </c>
      <c r="AC20" s="380">
        <v>0</v>
      </c>
      <c r="AD20" s="495"/>
      <c r="AE20" s="495"/>
    </row>
    <row r="21" spans="2:31" x14ac:dyDescent="0.25">
      <c r="B21" s="378">
        <v>9</v>
      </c>
      <c r="C21" s="379" t="s">
        <v>661</v>
      </c>
      <c r="D21" s="376">
        <v>0.31163906000000002</v>
      </c>
      <c r="E21" s="376">
        <v>0</v>
      </c>
      <c r="F21" s="495"/>
      <c r="G21" s="495"/>
      <c r="H21" s="376">
        <v>0.31163906000000002</v>
      </c>
      <c r="I21" s="376">
        <v>0</v>
      </c>
      <c r="J21" s="495"/>
      <c r="K21" s="495"/>
      <c r="L21" s="378"/>
      <c r="M21" s="378"/>
      <c r="N21" s="495"/>
      <c r="O21" s="495"/>
      <c r="P21" s="378"/>
      <c r="Q21" s="378"/>
      <c r="R21" s="495"/>
      <c r="S21" s="495"/>
      <c r="T21" s="378"/>
      <c r="U21" s="378"/>
      <c r="V21" s="495"/>
      <c r="W21" s="495"/>
      <c r="X21" s="380"/>
      <c r="Y21" s="380"/>
      <c r="Z21" s="495"/>
      <c r="AA21" s="495"/>
      <c r="AB21" s="380">
        <v>0.31163906000000002</v>
      </c>
      <c r="AC21" s="380">
        <v>0</v>
      </c>
      <c r="AD21" s="495"/>
      <c r="AE21" s="495"/>
    </row>
    <row r="22" spans="2:31" x14ac:dyDescent="0.25">
      <c r="B22" s="378">
        <v>10</v>
      </c>
      <c r="C22" s="379" t="s">
        <v>660</v>
      </c>
      <c r="D22" s="376">
        <v>30.193305270000003</v>
      </c>
      <c r="E22" s="376">
        <v>0</v>
      </c>
      <c r="F22" s="495"/>
      <c r="G22" s="495"/>
      <c r="H22" s="376">
        <v>30.193305270000003</v>
      </c>
      <c r="I22" s="376">
        <v>0</v>
      </c>
      <c r="J22" s="495"/>
      <c r="K22" s="495"/>
      <c r="L22" s="378"/>
      <c r="M22" s="378"/>
      <c r="N22" s="495"/>
      <c r="O22" s="495"/>
      <c r="P22" s="378"/>
      <c r="Q22" s="378"/>
      <c r="R22" s="495"/>
      <c r="S22" s="495"/>
      <c r="T22" s="378"/>
      <c r="U22" s="378"/>
      <c r="V22" s="495"/>
      <c r="W22" s="495"/>
      <c r="X22" s="380"/>
      <c r="Y22" s="380"/>
      <c r="Z22" s="495"/>
      <c r="AA22" s="495"/>
      <c r="AB22" s="380">
        <v>30.193305270000003</v>
      </c>
      <c r="AC22" s="380">
        <v>0</v>
      </c>
      <c r="AD22" s="495"/>
      <c r="AE22" s="495"/>
    </row>
    <row r="23" spans="2:31" x14ac:dyDescent="0.25">
      <c r="B23" s="378">
        <v>11</v>
      </c>
      <c r="C23" s="379" t="s">
        <v>659</v>
      </c>
      <c r="D23" s="376">
        <v>666.20098588999997</v>
      </c>
      <c r="E23" s="376">
        <v>0</v>
      </c>
      <c r="F23" s="495"/>
      <c r="G23" s="495"/>
      <c r="H23" s="376">
        <v>666.20098588999997</v>
      </c>
      <c r="I23" s="376">
        <v>0</v>
      </c>
      <c r="J23" s="495"/>
      <c r="K23" s="495"/>
      <c r="L23" s="378"/>
      <c r="M23" s="378"/>
      <c r="N23" s="495"/>
      <c r="O23" s="495"/>
      <c r="P23" s="378"/>
      <c r="Q23" s="378"/>
      <c r="R23" s="495"/>
      <c r="S23" s="495"/>
      <c r="T23" s="378"/>
      <c r="U23" s="378"/>
      <c r="V23" s="495"/>
      <c r="W23" s="495"/>
      <c r="X23" s="380"/>
      <c r="Y23" s="380"/>
      <c r="Z23" s="495"/>
      <c r="AA23" s="495"/>
      <c r="AB23" s="380">
        <v>666.20098588999997</v>
      </c>
      <c r="AC23" s="380">
        <v>0</v>
      </c>
      <c r="AD23" s="495"/>
      <c r="AE23" s="495"/>
    </row>
    <row r="24" spans="2:31" x14ac:dyDescent="0.25">
      <c r="B24" s="378">
        <v>12</v>
      </c>
      <c r="C24" s="379" t="s">
        <v>658</v>
      </c>
      <c r="D24" s="376">
        <v>11.971905659999999</v>
      </c>
      <c r="E24" s="376">
        <v>0</v>
      </c>
      <c r="F24" s="495"/>
      <c r="G24" s="495"/>
      <c r="H24" s="376">
        <v>11.971905659999999</v>
      </c>
      <c r="I24" s="376">
        <v>0</v>
      </c>
      <c r="J24" s="495"/>
      <c r="K24" s="495"/>
      <c r="L24" s="378"/>
      <c r="M24" s="378"/>
      <c r="N24" s="495"/>
      <c r="O24" s="495"/>
      <c r="P24" s="378"/>
      <c r="Q24" s="378"/>
      <c r="R24" s="495"/>
      <c r="S24" s="495"/>
      <c r="T24" s="378"/>
      <c r="U24" s="378"/>
      <c r="V24" s="495"/>
      <c r="W24" s="495"/>
      <c r="X24" s="380"/>
      <c r="Y24" s="380"/>
      <c r="Z24" s="495"/>
      <c r="AA24" s="495"/>
      <c r="AB24" s="380">
        <v>11.971905659999999</v>
      </c>
      <c r="AC24" s="380">
        <v>0</v>
      </c>
      <c r="AD24" s="495"/>
      <c r="AE24" s="495"/>
    </row>
    <row r="25" spans="2:31" x14ac:dyDescent="0.25">
      <c r="B25" s="378">
        <v>13</v>
      </c>
      <c r="C25" s="379" t="s">
        <v>657</v>
      </c>
      <c r="D25" s="376">
        <v>36.654552799999998</v>
      </c>
      <c r="E25" s="376">
        <v>0</v>
      </c>
      <c r="F25" s="495"/>
      <c r="G25" s="495"/>
      <c r="H25" s="376">
        <v>36.654552799999998</v>
      </c>
      <c r="I25" s="376">
        <v>0</v>
      </c>
      <c r="J25" s="495"/>
      <c r="K25" s="495"/>
      <c r="L25" s="378"/>
      <c r="M25" s="378"/>
      <c r="N25" s="495"/>
      <c r="O25" s="495"/>
      <c r="P25" s="378"/>
      <c r="Q25" s="378"/>
      <c r="R25" s="495"/>
      <c r="S25" s="495"/>
      <c r="T25" s="378"/>
      <c r="U25" s="378"/>
      <c r="V25" s="495"/>
      <c r="W25" s="495"/>
      <c r="X25" s="380"/>
      <c r="Y25" s="380"/>
      <c r="Z25" s="495"/>
      <c r="AA25" s="495"/>
      <c r="AB25" s="380">
        <v>36.654552799999998</v>
      </c>
      <c r="AC25" s="380">
        <v>0</v>
      </c>
      <c r="AD25" s="495"/>
      <c r="AE25" s="495"/>
    </row>
    <row r="26" spans="2:31" x14ac:dyDescent="0.25">
      <c r="B26" s="378">
        <v>14</v>
      </c>
      <c r="C26" s="379" t="s">
        <v>656</v>
      </c>
      <c r="D26" s="376">
        <v>23.966548670000002</v>
      </c>
      <c r="E26" s="376">
        <v>0</v>
      </c>
      <c r="F26" s="495"/>
      <c r="G26" s="495"/>
      <c r="H26" s="376">
        <v>23.966548670000002</v>
      </c>
      <c r="I26" s="376">
        <v>0</v>
      </c>
      <c r="J26" s="495"/>
      <c r="K26" s="495"/>
      <c r="L26" s="378"/>
      <c r="M26" s="378"/>
      <c r="N26" s="495"/>
      <c r="O26" s="495"/>
      <c r="P26" s="378"/>
      <c r="Q26" s="378"/>
      <c r="R26" s="495"/>
      <c r="S26" s="495"/>
      <c r="T26" s="378"/>
      <c r="U26" s="378"/>
      <c r="V26" s="495"/>
      <c r="W26" s="495"/>
      <c r="X26" s="380"/>
      <c r="Y26" s="380"/>
      <c r="Z26" s="495"/>
      <c r="AA26" s="495"/>
      <c r="AB26" s="380">
        <v>23.966548670000002</v>
      </c>
      <c r="AC26" s="380">
        <v>0</v>
      </c>
      <c r="AD26" s="495"/>
      <c r="AE26" s="495"/>
    </row>
    <row r="27" spans="2:31" x14ac:dyDescent="0.25">
      <c r="B27" s="378">
        <v>15</v>
      </c>
      <c r="C27" s="379" t="s">
        <v>655</v>
      </c>
      <c r="D27" s="376">
        <v>0.70134600000000002</v>
      </c>
      <c r="E27" s="376">
        <v>0</v>
      </c>
      <c r="F27" s="495"/>
      <c r="G27" s="495"/>
      <c r="H27" s="376">
        <v>0.70134600000000002</v>
      </c>
      <c r="I27" s="376">
        <v>0</v>
      </c>
      <c r="J27" s="495"/>
      <c r="K27" s="495"/>
      <c r="L27" s="378"/>
      <c r="M27" s="378"/>
      <c r="N27" s="495"/>
      <c r="O27" s="495"/>
      <c r="P27" s="378"/>
      <c r="Q27" s="378"/>
      <c r="R27" s="495"/>
      <c r="S27" s="495"/>
      <c r="T27" s="378"/>
      <c r="U27" s="378"/>
      <c r="V27" s="495"/>
      <c r="W27" s="495"/>
      <c r="X27" s="380"/>
      <c r="Y27" s="380"/>
      <c r="Z27" s="495"/>
      <c r="AA27" s="495"/>
      <c r="AB27" s="380">
        <v>0.70134600000000002</v>
      </c>
      <c r="AC27" s="380">
        <v>0</v>
      </c>
      <c r="AD27" s="495"/>
      <c r="AE27" s="495"/>
    </row>
    <row r="28" spans="2:31" x14ac:dyDescent="0.25">
      <c r="B28" s="378">
        <v>16</v>
      </c>
      <c r="C28" s="379" t="s">
        <v>654</v>
      </c>
      <c r="D28" s="376">
        <v>167.6925</v>
      </c>
      <c r="E28" s="376">
        <v>166.01557500000001</v>
      </c>
      <c r="F28" s="495"/>
      <c r="G28" s="495"/>
      <c r="H28" s="376">
        <v>167.6925</v>
      </c>
      <c r="I28" s="376">
        <v>0</v>
      </c>
      <c r="J28" s="495"/>
      <c r="K28" s="495"/>
      <c r="L28" s="378"/>
      <c r="M28" s="378"/>
      <c r="N28" s="495"/>
      <c r="O28" s="495"/>
      <c r="P28" s="378"/>
      <c r="Q28" s="378"/>
      <c r="R28" s="495"/>
      <c r="S28" s="495"/>
      <c r="T28" s="378"/>
      <c r="U28" s="378"/>
      <c r="V28" s="495"/>
      <c r="W28" s="495"/>
      <c r="X28" s="380"/>
      <c r="Y28" s="380"/>
      <c r="Z28" s="495"/>
      <c r="AA28" s="495"/>
      <c r="AB28" s="380">
        <v>167.6925</v>
      </c>
      <c r="AC28" s="380">
        <v>166.01557500000001</v>
      </c>
      <c r="AD28" s="495"/>
      <c r="AE28" s="495"/>
    </row>
    <row r="29" spans="2:31" x14ac:dyDescent="0.25">
      <c r="B29" s="378">
        <v>17</v>
      </c>
      <c r="C29" s="379" t="s">
        <v>653</v>
      </c>
      <c r="D29" s="376">
        <v>501.48750000000001</v>
      </c>
      <c r="E29" s="376">
        <v>0</v>
      </c>
      <c r="F29" s="495"/>
      <c r="G29" s="495"/>
      <c r="H29" s="376">
        <v>501.48750000000001</v>
      </c>
      <c r="I29" s="376">
        <v>0</v>
      </c>
      <c r="J29" s="495"/>
      <c r="K29" s="495"/>
      <c r="L29" s="378"/>
      <c r="M29" s="378"/>
      <c r="N29" s="495"/>
      <c r="O29" s="495"/>
      <c r="P29" s="378"/>
      <c r="Q29" s="378"/>
      <c r="R29" s="495"/>
      <c r="S29" s="495"/>
      <c r="T29" s="378"/>
      <c r="U29" s="378"/>
      <c r="V29" s="495"/>
      <c r="W29" s="495"/>
      <c r="X29" s="380"/>
      <c r="Y29" s="380"/>
      <c r="Z29" s="495"/>
      <c r="AA29" s="495"/>
      <c r="AB29" s="380">
        <v>501.48750000000001</v>
      </c>
      <c r="AC29" s="380">
        <v>0</v>
      </c>
      <c r="AD29" s="495"/>
      <c r="AE29" s="495"/>
    </row>
    <row r="30" spans="2:31" x14ac:dyDescent="0.25">
      <c r="B30" s="378">
        <v>18</v>
      </c>
      <c r="C30" s="379" t="s">
        <v>652</v>
      </c>
      <c r="D30" s="376">
        <v>1.2560209999999999E-2</v>
      </c>
      <c r="E30" s="376">
        <v>0</v>
      </c>
      <c r="F30" s="495"/>
      <c r="G30" s="495"/>
      <c r="H30" s="376">
        <v>1.2560209999999999E-2</v>
      </c>
      <c r="I30" s="376">
        <v>0</v>
      </c>
      <c r="J30" s="495"/>
      <c r="K30" s="495"/>
      <c r="L30" s="378"/>
      <c r="M30" s="378"/>
      <c r="N30" s="495"/>
      <c r="O30" s="495"/>
      <c r="P30" s="378"/>
      <c r="Q30" s="378"/>
      <c r="R30" s="495"/>
      <c r="S30" s="495"/>
      <c r="T30" s="378"/>
      <c r="U30" s="378"/>
      <c r="V30" s="495"/>
      <c r="W30" s="495"/>
      <c r="X30" s="380"/>
      <c r="Y30" s="380"/>
      <c r="Z30" s="495"/>
      <c r="AA30" s="495"/>
      <c r="AB30" s="380">
        <v>1.2560209999999999E-2</v>
      </c>
      <c r="AC30" s="380">
        <v>0</v>
      </c>
      <c r="AD30" s="495"/>
      <c r="AE30" s="495"/>
    </row>
    <row r="31" spans="2:31" x14ac:dyDescent="0.25">
      <c r="B31" s="378">
        <v>19</v>
      </c>
      <c r="C31" s="379" t="s">
        <v>651</v>
      </c>
      <c r="D31" s="376">
        <v>70.367158750000002</v>
      </c>
      <c r="E31" s="376">
        <v>0</v>
      </c>
      <c r="F31" s="495"/>
      <c r="G31" s="495"/>
      <c r="H31" s="376">
        <v>70.367158750000002</v>
      </c>
      <c r="I31" s="376">
        <v>0</v>
      </c>
      <c r="J31" s="495"/>
      <c r="K31" s="495"/>
      <c r="L31" s="378"/>
      <c r="M31" s="378"/>
      <c r="N31" s="495"/>
      <c r="O31" s="495"/>
      <c r="P31" s="378"/>
      <c r="Q31" s="378"/>
      <c r="R31" s="495"/>
      <c r="S31" s="495"/>
      <c r="T31" s="378"/>
      <c r="U31" s="378"/>
      <c r="V31" s="495"/>
      <c r="W31" s="495"/>
      <c r="X31" s="380"/>
      <c r="Y31" s="380"/>
      <c r="Z31" s="495"/>
      <c r="AA31" s="495"/>
      <c r="AB31" s="380">
        <v>70.367158750000002</v>
      </c>
      <c r="AC31" s="380">
        <v>0</v>
      </c>
      <c r="AD31" s="495"/>
      <c r="AE31" s="495"/>
    </row>
    <row r="32" spans="2:31" x14ac:dyDescent="0.25">
      <c r="B32" s="378">
        <v>20</v>
      </c>
      <c r="C32" s="379" t="s">
        <v>650</v>
      </c>
      <c r="D32" s="376">
        <v>963.63604939000015</v>
      </c>
      <c r="E32" s="376">
        <v>7.150712787899999</v>
      </c>
      <c r="F32" s="495"/>
      <c r="G32" s="495"/>
      <c r="H32" s="376">
        <v>963.63604939000015</v>
      </c>
      <c r="I32" s="376">
        <v>0</v>
      </c>
      <c r="J32" s="495"/>
      <c r="K32" s="495"/>
      <c r="L32" s="378"/>
      <c r="M32" s="378"/>
      <c r="N32" s="495"/>
      <c r="O32" s="495"/>
      <c r="P32" s="378"/>
      <c r="Q32" s="378"/>
      <c r="R32" s="495"/>
      <c r="S32" s="495"/>
      <c r="T32" s="378"/>
      <c r="U32" s="378"/>
      <c r="V32" s="495"/>
      <c r="W32" s="495"/>
      <c r="X32" s="380"/>
      <c r="Y32" s="380"/>
      <c r="Z32" s="495"/>
      <c r="AA32" s="495"/>
      <c r="AB32" s="380">
        <v>963.63604939000015</v>
      </c>
      <c r="AC32" s="380">
        <v>7.150712787899999</v>
      </c>
      <c r="AD32" s="495"/>
      <c r="AE32" s="495"/>
    </row>
    <row r="33" spans="2:31" x14ac:dyDescent="0.25">
      <c r="B33" s="378">
        <v>21</v>
      </c>
      <c r="C33" s="379" t="s">
        <v>649</v>
      </c>
      <c r="D33" s="376">
        <v>643.43276434999996</v>
      </c>
      <c r="E33" s="376">
        <v>0</v>
      </c>
      <c r="F33" s="495"/>
      <c r="G33" s="495"/>
      <c r="H33" s="376">
        <v>643.43276434999996</v>
      </c>
      <c r="I33" s="376">
        <v>0</v>
      </c>
      <c r="J33" s="495"/>
      <c r="K33" s="495"/>
      <c r="L33" s="378"/>
      <c r="M33" s="378"/>
      <c r="N33" s="495"/>
      <c r="O33" s="495"/>
      <c r="P33" s="378"/>
      <c r="Q33" s="378"/>
      <c r="R33" s="495"/>
      <c r="S33" s="495"/>
      <c r="T33" s="378"/>
      <c r="U33" s="378"/>
      <c r="V33" s="495"/>
      <c r="W33" s="495"/>
      <c r="X33" s="380"/>
      <c r="Y33" s="380"/>
      <c r="Z33" s="495"/>
      <c r="AA33" s="495"/>
      <c r="AB33" s="380">
        <v>643.43276434999996</v>
      </c>
      <c r="AC33" s="380">
        <v>0</v>
      </c>
      <c r="AD33" s="495"/>
      <c r="AE33" s="495"/>
    </row>
    <row r="34" spans="2:31" x14ac:dyDescent="0.25">
      <c r="B34" s="378">
        <v>22</v>
      </c>
      <c r="C34" s="379" t="s">
        <v>648</v>
      </c>
      <c r="D34" s="376">
        <v>7.0168938899999986</v>
      </c>
      <c r="E34" s="376">
        <v>0</v>
      </c>
      <c r="F34" s="495"/>
      <c r="G34" s="495"/>
      <c r="H34" s="376">
        <v>7.0168938899999986</v>
      </c>
      <c r="I34" s="376">
        <v>0</v>
      </c>
      <c r="J34" s="495"/>
      <c r="K34" s="495"/>
      <c r="L34" s="378"/>
      <c r="M34" s="378"/>
      <c r="N34" s="495"/>
      <c r="O34" s="495"/>
      <c r="P34" s="378"/>
      <c r="Q34" s="378"/>
      <c r="R34" s="495"/>
      <c r="S34" s="495"/>
      <c r="T34" s="378"/>
      <c r="U34" s="378"/>
      <c r="V34" s="495"/>
      <c r="W34" s="495"/>
      <c r="X34" s="380"/>
      <c r="Y34" s="380"/>
      <c r="Z34" s="495"/>
      <c r="AA34" s="495"/>
      <c r="AB34" s="380">
        <v>7.0168938899999986</v>
      </c>
      <c r="AC34" s="380">
        <v>0</v>
      </c>
      <c r="AD34" s="495"/>
      <c r="AE34" s="495"/>
    </row>
    <row r="35" spans="2:31" x14ac:dyDescent="0.25">
      <c r="B35" s="378">
        <v>23</v>
      </c>
      <c r="C35" s="379" t="s">
        <v>647</v>
      </c>
      <c r="D35" s="376">
        <v>81.341872590000008</v>
      </c>
      <c r="E35" s="376">
        <v>0</v>
      </c>
      <c r="F35" s="495"/>
      <c r="G35" s="495"/>
      <c r="H35" s="376">
        <v>81.341872590000008</v>
      </c>
      <c r="I35" s="376">
        <v>0</v>
      </c>
      <c r="J35" s="495"/>
      <c r="K35" s="495"/>
      <c r="L35" s="378"/>
      <c r="M35" s="378"/>
      <c r="N35" s="495"/>
      <c r="O35" s="495"/>
      <c r="P35" s="378"/>
      <c r="Q35" s="378"/>
      <c r="R35" s="495"/>
      <c r="S35" s="495"/>
      <c r="T35" s="378"/>
      <c r="U35" s="378"/>
      <c r="V35" s="495"/>
      <c r="W35" s="495"/>
      <c r="X35" s="380"/>
      <c r="Y35" s="380"/>
      <c r="Z35" s="495"/>
      <c r="AA35" s="495"/>
      <c r="AB35" s="380">
        <v>81.341872590000008</v>
      </c>
      <c r="AC35" s="380">
        <v>0</v>
      </c>
      <c r="AD35" s="495"/>
      <c r="AE35" s="495"/>
    </row>
    <row r="36" spans="2:31" x14ac:dyDescent="0.25">
      <c r="B36" s="378">
        <v>24</v>
      </c>
      <c r="C36" s="379" t="s">
        <v>646</v>
      </c>
      <c r="D36" s="376">
        <v>696.28507820000004</v>
      </c>
      <c r="E36" s="376">
        <v>0</v>
      </c>
      <c r="F36" s="495"/>
      <c r="G36" s="495"/>
      <c r="H36" s="376">
        <v>696.28507820000004</v>
      </c>
      <c r="I36" s="376">
        <v>0</v>
      </c>
      <c r="J36" s="495"/>
      <c r="K36" s="495"/>
      <c r="L36" s="378"/>
      <c r="M36" s="378"/>
      <c r="N36" s="495"/>
      <c r="O36" s="495"/>
      <c r="P36" s="378"/>
      <c r="Q36" s="378"/>
      <c r="R36" s="495"/>
      <c r="S36" s="495"/>
      <c r="T36" s="378"/>
      <c r="U36" s="378"/>
      <c r="V36" s="495"/>
      <c r="W36" s="495"/>
      <c r="X36" s="380"/>
      <c r="Y36" s="380"/>
      <c r="Z36" s="495"/>
      <c r="AA36" s="495"/>
      <c r="AB36" s="380">
        <v>696.28507820000004</v>
      </c>
      <c r="AC36" s="380">
        <v>0</v>
      </c>
      <c r="AD36" s="495"/>
      <c r="AE36" s="495"/>
    </row>
    <row r="37" spans="2:31" x14ac:dyDescent="0.25">
      <c r="B37" s="378">
        <v>25</v>
      </c>
      <c r="C37" s="379" t="s">
        <v>645</v>
      </c>
      <c r="D37" s="376">
        <v>5.4483039999999996E-2</v>
      </c>
      <c r="E37" s="376">
        <v>0</v>
      </c>
      <c r="F37" s="495"/>
      <c r="G37" s="495"/>
      <c r="H37" s="376">
        <v>5.4483039999999996E-2</v>
      </c>
      <c r="I37" s="376">
        <v>0</v>
      </c>
      <c r="J37" s="495"/>
      <c r="K37" s="495"/>
      <c r="L37" s="378"/>
      <c r="M37" s="378"/>
      <c r="N37" s="495"/>
      <c r="O37" s="495"/>
      <c r="P37" s="378"/>
      <c r="Q37" s="378"/>
      <c r="R37" s="495"/>
      <c r="S37" s="495"/>
      <c r="T37" s="378"/>
      <c r="U37" s="378"/>
      <c r="V37" s="495"/>
      <c r="W37" s="495"/>
      <c r="X37" s="380"/>
      <c r="Y37" s="380"/>
      <c r="Z37" s="495"/>
      <c r="AA37" s="495"/>
      <c r="AB37" s="380">
        <v>5.4483039999999996E-2</v>
      </c>
      <c r="AC37" s="380">
        <v>0</v>
      </c>
      <c r="AD37" s="495"/>
      <c r="AE37" s="495"/>
    </row>
    <row r="38" spans="2:31" x14ac:dyDescent="0.25">
      <c r="B38" s="378">
        <v>26</v>
      </c>
      <c r="C38" s="379" t="s">
        <v>644</v>
      </c>
      <c r="D38" s="376">
        <v>0.30619456</v>
      </c>
      <c r="E38" s="376">
        <v>0</v>
      </c>
      <c r="F38" s="495"/>
      <c r="G38" s="495"/>
      <c r="H38" s="376">
        <v>0.30619456</v>
      </c>
      <c r="I38" s="376">
        <v>0</v>
      </c>
      <c r="J38" s="495"/>
      <c r="K38" s="495"/>
      <c r="L38" s="378"/>
      <c r="M38" s="378"/>
      <c r="N38" s="495"/>
      <c r="O38" s="495"/>
      <c r="P38" s="378"/>
      <c r="Q38" s="378"/>
      <c r="R38" s="495"/>
      <c r="S38" s="495"/>
      <c r="T38" s="378"/>
      <c r="U38" s="378"/>
      <c r="V38" s="495"/>
      <c r="W38" s="495"/>
      <c r="X38" s="380"/>
      <c r="Y38" s="380"/>
      <c r="Z38" s="495"/>
      <c r="AA38" s="495"/>
      <c r="AB38" s="380">
        <v>0.30619456</v>
      </c>
      <c r="AC38" s="380">
        <v>0</v>
      </c>
      <c r="AD38" s="495"/>
      <c r="AE38" s="495"/>
    </row>
    <row r="39" spans="2:31" x14ac:dyDescent="0.25">
      <c r="B39" s="378">
        <v>27</v>
      </c>
      <c r="C39" s="379" t="s">
        <v>643</v>
      </c>
      <c r="D39" s="376">
        <v>5.7351419999999993E-2</v>
      </c>
      <c r="E39" s="376">
        <v>0</v>
      </c>
      <c r="F39" s="495"/>
      <c r="G39" s="495"/>
      <c r="H39" s="376">
        <v>5.7351419999999993E-2</v>
      </c>
      <c r="I39" s="376">
        <v>0</v>
      </c>
      <c r="J39" s="495"/>
      <c r="K39" s="495"/>
      <c r="L39" s="378"/>
      <c r="M39" s="378"/>
      <c r="N39" s="495"/>
      <c r="O39" s="495"/>
      <c r="P39" s="378"/>
      <c r="Q39" s="378"/>
      <c r="R39" s="495"/>
      <c r="S39" s="495"/>
      <c r="T39" s="378"/>
      <c r="U39" s="378"/>
      <c r="V39" s="495"/>
      <c r="W39" s="495"/>
      <c r="X39" s="380"/>
      <c r="Y39" s="380"/>
      <c r="Z39" s="495"/>
      <c r="AA39" s="495"/>
      <c r="AB39" s="380">
        <v>5.7351419999999993E-2</v>
      </c>
      <c r="AC39" s="380">
        <v>0</v>
      </c>
      <c r="AD39" s="495"/>
      <c r="AE39" s="495"/>
    </row>
    <row r="40" spans="2:31" x14ac:dyDescent="0.25">
      <c r="B40" s="378">
        <v>28</v>
      </c>
      <c r="C40" s="379" t="s">
        <v>642</v>
      </c>
      <c r="D40" s="376">
        <v>1.9910000000000001E-5</v>
      </c>
      <c r="E40" s="376">
        <v>0</v>
      </c>
      <c r="F40" s="495"/>
      <c r="G40" s="495"/>
      <c r="H40" s="376">
        <v>1.9910000000000001E-5</v>
      </c>
      <c r="I40" s="376">
        <v>0</v>
      </c>
      <c r="J40" s="495"/>
      <c r="K40" s="495"/>
      <c r="L40" s="378"/>
      <c r="M40" s="378"/>
      <c r="N40" s="495"/>
      <c r="O40" s="495"/>
      <c r="P40" s="378"/>
      <c r="Q40" s="378"/>
      <c r="R40" s="495"/>
      <c r="S40" s="495"/>
      <c r="T40" s="378"/>
      <c r="U40" s="378"/>
      <c r="V40" s="495"/>
      <c r="W40" s="495"/>
      <c r="X40" s="380"/>
      <c r="Y40" s="380"/>
      <c r="Z40" s="495"/>
      <c r="AA40" s="495"/>
      <c r="AB40" s="380">
        <v>1.9910000000000001E-5</v>
      </c>
      <c r="AC40" s="380">
        <v>0</v>
      </c>
      <c r="AD40" s="495"/>
      <c r="AE40" s="495"/>
    </row>
    <row r="41" spans="2:31" x14ac:dyDescent="0.25">
      <c r="B41" s="378">
        <v>29</v>
      </c>
      <c r="C41" s="379" t="s">
        <v>641</v>
      </c>
      <c r="D41" s="376">
        <v>2.3167019</v>
      </c>
      <c r="E41" s="376">
        <v>0</v>
      </c>
      <c r="F41" s="495"/>
      <c r="G41" s="495"/>
      <c r="H41" s="376">
        <v>2.3167019</v>
      </c>
      <c r="I41" s="376">
        <v>0</v>
      </c>
      <c r="J41" s="495"/>
      <c r="K41" s="495"/>
      <c r="L41" s="378"/>
      <c r="M41" s="378"/>
      <c r="N41" s="495"/>
      <c r="O41" s="495"/>
      <c r="P41" s="378"/>
      <c r="Q41" s="378"/>
      <c r="R41" s="495"/>
      <c r="S41" s="495"/>
      <c r="T41" s="378"/>
      <c r="U41" s="378"/>
      <c r="V41" s="495"/>
      <c r="W41" s="495"/>
      <c r="X41" s="380"/>
      <c r="Y41" s="380"/>
      <c r="Z41" s="495"/>
      <c r="AA41" s="495"/>
      <c r="AB41" s="380">
        <v>2.3167019</v>
      </c>
      <c r="AC41" s="380">
        <v>0</v>
      </c>
      <c r="AD41" s="495"/>
      <c r="AE41" s="495"/>
    </row>
    <row r="42" spans="2:31" x14ac:dyDescent="0.25">
      <c r="B42" s="378">
        <v>30</v>
      </c>
      <c r="C42" s="379" t="s">
        <v>640</v>
      </c>
      <c r="D42" s="376">
        <v>29.646500199999998</v>
      </c>
      <c r="E42" s="376">
        <v>0</v>
      </c>
      <c r="F42" s="495"/>
      <c r="G42" s="495"/>
      <c r="H42" s="376">
        <v>29.646500199999998</v>
      </c>
      <c r="I42" s="376">
        <v>0</v>
      </c>
      <c r="J42" s="495"/>
      <c r="K42" s="495"/>
      <c r="L42" s="378"/>
      <c r="M42" s="378"/>
      <c r="N42" s="495"/>
      <c r="O42" s="495"/>
      <c r="P42" s="378"/>
      <c r="Q42" s="378"/>
      <c r="R42" s="495"/>
      <c r="S42" s="495"/>
      <c r="T42" s="378"/>
      <c r="U42" s="378"/>
      <c r="V42" s="495"/>
      <c r="W42" s="495"/>
      <c r="X42" s="380"/>
      <c r="Y42" s="380"/>
      <c r="Z42" s="495"/>
      <c r="AA42" s="495"/>
      <c r="AB42" s="380">
        <v>29.646500199999998</v>
      </c>
      <c r="AC42" s="380">
        <v>0</v>
      </c>
      <c r="AD42" s="495"/>
      <c r="AE42" s="495"/>
    </row>
    <row r="43" spans="2:31" x14ac:dyDescent="0.25">
      <c r="B43" s="378">
        <v>31</v>
      </c>
      <c r="C43" s="379" t="s">
        <v>639</v>
      </c>
      <c r="D43" s="376">
        <v>0.74567989999999995</v>
      </c>
      <c r="E43" s="376">
        <v>0</v>
      </c>
      <c r="F43" s="495"/>
      <c r="G43" s="495"/>
      <c r="H43" s="376">
        <v>0.74567989999999995</v>
      </c>
      <c r="I43" s="376">
        <v>0</v>
      </c>
      <c r="J43" s="495"/>
      <c r="K43" s="495"/>
      <c r="L43" s="378"/>
      <c r="M43" s="378"/>
      <c r="N43" s="495"/>
      <c r="O43" s="495"/>
      <c r="P43" s="378"/>
      <c r="Q43" s="378"/>
      <c r="R43" s="495"/>
      <c r="S43" s="495"/>
      <c r="T43" s="378"/>
      <c r="U43" s="378"/>
      <c r="V43" s="495"/>
      <c r="W43" s="495"/>
      <c r="X43" s="380"/>
      <c r="Y43" s="380"/>
      <c r="Z43" s="495"/>
      <c r="AA43" s="495"/>
      <c r="AB43" s="380">
        <v>0.74567989999999995</v>
      </c>
      <c r="AC43" s="380">
        <v>0</v>
      </c>
      <c r="AD43" s="495"/>
      <c r="AE43" s="495"/>
    </row>
    <row r="44" spans="2:31" x14ac:dyDescent="0.25">
      <c r="B44" s="378">
        <v>32</v>
      </c>
      <c r="C44" s="379" t="s">
        <v>638</v>
      </c>
      <c r="D44" s="376">
        <v>270.10703668000002</v>
      </c>
      <c r="E44" s="376">
        <v>0</v>
      </c>
      <c r="F44" s="495"/>
      <c r="G44" s="495"/>
      <c r="H44" s="376">
        <v>270.10703668000002</v>
      </c>
      <c r="I44" s="376">
        <v>0</v>
      </c>
      <c r="J44" s="495"/>
      <c r="K44" s="495"/>
      <c r="L44" s="378"/>
      <c r="M44" s="378"/>
      <c r="N44" s="495"/>
      <c r="O44" s="495"/>
      <c r="P44" s="378"/>
      <c r="Q44" s="378"/>
      <c r="R44" s="495"/>
      <c r="S44" s="495"/>
      <c r="T44" s="378"/>
      <c r="U44" s="378"/>
      <c r="V44" s="495"/>
      <c r="W44" s="495"/>
      <c r="X44" s="380"/>
      <c r="Y44" s="380"/>
      <c r="Z44" s="495"/>
      <c r="AA44" s="495"/>
      <c r="AB44" s="380">
        <v>270.10703668000002</v>
      </c>
      <c r="AC44" s="380">
        <v>0</v>
      </c>
      <c r="AD44" s="495"/>
      <c r="AE44" s="495"/>
    </row>
    <row r="45" spans="2:31" x14ac:dyDescent="0.25">
      <c r="B45" s="378">
        <v>33</v>
      </c>
      <c r="C45" s="379" t="s">
        <v>637</v>
      </c>
      <c r="D45" s="376">
        <v>24.426936200000004</v>
      </c>
      <c r="E45" s="376">
        <v>0</v>
      </c>
      <c r="F45" s="495"/>
      <c r="G45" s="495"/>
      <c r="H45" s="376">
        <v>24.426936200000004</v>
      </c>
      <c r="I45" s="376">
        <v>0</v>
      </c>
      <c r="J45" s="495"/>
      <c r="K45" s="495"/>
      <c r="L45" s="378"/>
      <c r="M45" s="378"/>
      <c r="N45" s="495"/>
      <c r="O45" s="495"/>
      <c r="P45" s="378"/>
      <c r="Q45" s="378"/>
      <c r="R45" s="495"/>
      <c r="S45" s="495"/>
      <c r="T45" s="378"/>
      <c r="U45" s="378"/>
      <c r="V45" s="495"/>
      <c r="W45" s="495"/>
      <c r="X45" s="380"/>
      <c r="Y45" s="380"/>
      <c r="Z45" s="495"/>
      <c r="AA45" s="495"/>
      <c r="AB45" s="380">
        <v>24.426936200000004</v>
      </c>
      <c r="AC45" s="380">
        <v>0</v>
      </c>
      <c r="AD45" s="495"/>
      <c r="AE45" s="495"/>
    </row>
    <row r="46" spans="2:31" x14ac:dyDescent="0.25">
      <c r="B46" s="378">
        <v>34</v>
      </c>
      <c r="C46" s="379" t="s">
        <v>636</v>
      </c>
      <c r="D46" s="376">
        <v>0.13181850000000001</v>
      </c>
      <c r="E46" s="376">
        <v>6.5909250000000001E-3</v>
      </c>
      <c r="F46" s="495"/>
      <c r="G46" s="495"/>
      <c r="H46" s="376">
        <v>0.13181850000000001</v>
      </c>
      <c r="I46" s="376">
        <v>0</v>
      </c>
      <c r="J46" s="495"/>
      <c r="K46" s="495"/>
      <c r="L46" s="378"/>
      <c r="M46" s="378"/>
      <c r="N46" s="495"/>
      <c r="O46" s="495"/>
      <c r="P46" s="378"/>
      <c r="Q46" s="378"/>
      <c r="R46" s="495"/>
      <c r="S46" s="495"/>
      <c r="T46" s="378"/>
      <c r="U46" s="378"/>
      <c r="V46" s="495"/>
      <c r="W46" s="495"/>
      <c r="X46" s="380"/>
      <c r="Y46" s="380"/>
      <c r="Z46" s="495"/>
      <c r="AA46" s="495"/>
      <c r="AB46" s="380">
        <v>0.13181850000000001</v>
      </c>
      <c r="AC46" s="380">
        <v>6.5909250000000001E-3</v>
      </c>
      <c r="AD46" s="495"/>
      <c r="AE46" s="495"/>
    </row>
    <row r="47" spans="2:31" x14ac:dyDescent="0.25">
      <c r="B47" s="378">
        <v>35</v>
      </c>
      <c r="C47" s="379" t="s">
        <v>635</v>
      </c>
      <c r="D47" s="376">
        <v>1210.69669359</v>
      </c>
      <c r="E47" s="376">
        <v>60.534834679500001</v>
      </c>
      <c r="F47" s="495"/>
      <c r="G47" s="495"/>
      <c r="H47" s="376">
        <v>1210.69669359</v>
      </c>
      <c r="I47" s="376">
        <v>0</v>
      </c>
      <c r="J47" s="495"/>
      <c r="K47" s="495"/>
      <c r="L47" s="378"/>
      <c r="M47" s="378"/>
      <c r="N47" s="495"/>
      <c r="O47" s="495"/>
      <c r="P47" s="378"/>
      <c r="Q47" s="378"/>
      <c r="R47" s="495"/>
      <c r="S47" s="495"/>
      <c r="T47" s="378"/>
      <c r="U47" s="378"/>
      <c r="V47" s="495"/>
      <c r="W47" s="495"/>
      <c r="X47" s="380"/>
      <c r="Y47" s="380"/>
      <c r="Z47" s="495"/>
      <c r="AA47" s="495"/>
      <c r="AB47" s="380">
        <v>1210.69669359</v>
      </c>
      <c r="AC47" s="380">
        <v>60.534834679500001</v>
      </c>
      <c r="AD47" s="495"/>
      <c r="AE47" s="495"/>
    </row>
    <row r="48" spans="2:31" x14ac:dyDescent="0.25">
      <c r="B48" s="378">
        <v>36</v>
      </c>
      <c r="C48" s="379" t="s">
        <v>634</v>
      </c>
      <c r="D48" s="376">
        <v>491.04117181999993</v>
      </c>
      <c r="E48" s="376">
        <v>13.070496754699997</v>
      </c>
      <c r="F48" s="495"/>
      <c r="G48" s="495"/>
      <c r="H48" s="376">
        <v>491.04117181999993</v>
      </c>
      <c r="I48" s="376">
        <v>0</v>
      </c>
      <c r="J48" s="495"/>
      <c r="K48" s="495"/>
      <c r="L48" s="378"/>
      <c r="M48" s="378"/>
      <c r="N48" s="495"/>
      <c r="O48" s="495"/>
      <c r="P48" s="378"/>
      <c r="Q48" s="378"/>
      <c r="R48" s="495"/>
      <c r="S48" s="495"/>
      <c r="T48" s="378"/>
      <c r="U48" s="378"/>
      <c r="V48" s="495"/>
      <c r="W48" s="495"/>
      <c r="X48" s="380"/>
      <c r="Y48" s="380"/>
      <c r="Z48" s="495"/>
      <c r="AA48" s="495"/>
      <c r="AB48" s="380">
        <v>491.04117181999993</v>
      </c>
      <c r="AC48" s="380">
        <v>13.070496754699997</v>
      </c>
      <c r="AD48" s="495"/>
      <c r="AE48" s="495"/>
    </row>
    <row r="49" spans="2:31" x14ac:dyDescent="0.25">
      <c r="B49" s="378">
        <v>37</v>
      </c>
      <c r="C49" s="379" t="s">
        <v>633</v>
      </c>
      <c r="D49" s="376">
        <v>39.586884719999993</v>
      </c>
      <c r="E49" s="376">
        <v>0</v>
      </c>
      <c r="F49" s="495"/>
      <c r="G49" s="495"/>
      <c r="H49" s="376">
        <v>39.586884719999993</v>
      </c>
      <c r="I49" s="376">
        <v>0</v>
      </c>
      <c r="J49" s="495"/>
      <c r="K49" s="495"/>
      <c r="L49" s="378"/>
      <c r="M49" s="378"/>
      <c r="N49" s="495"/>
      <c r="O49" s="495"/>
      <c r="P49" s="378"/>
      <c r="Q49" s="378"/>
      <c r="R49" s="495"/>
      <c r="S49" s="495"/>
      <c r="T49" s="378"/>
      <c r="U49" s="378"/>
      <c r="V49" s="495"/>
      <c r="W49" s="495"/>
      <c r="X49" s="380"/>
      <c r="Y49" s="380"/>
      <c r="Z49" s="495"/>
      <c r="AA49" s="495"/>
      <c r="AB49" s="380">
        <v>39.586884719999993</v>
      </c>
      <c r="AC49" s="380">
        <v>0</v>
      </c>
      <c r="AD49" s="495"/>
      <c r="AE49" s="495"/>
    </row>
    <row r="50" spans="2:31" x14ac:dyDescent="0.25">
      <c r="B50" s="378">
        <v>38</v>
      </c>
      <c r="C50" s="379" t="s">
        <v>632</v>
      </c>
      <c r="D50" s="376">
        <v>1004.10225974</v>
      </c>
      <c r="E50" s="376">
        <v>0</v>
      </c>
      <c r="F50" s="495"/>
      <c r="G50" s="495"/>
      <c r="H50" s="376">
        <v>1004.10225974</v>
      </c>
      <c r="I50" s="376">
        <v>0</v>
      </c>
      <c r="J50" s="495"/>
      <c r="K50" s="495"/>
      <c r="L50" s="378"/>
      <c r="M50" s="378"/>
      <c r="N50" s="495"/>
      <c r="O50" s="495"/>
      <c r="P50" s="378"/>
      <c r="Q50" s="378"/>
      <c r="R50" s="495"/>
      <c r="S50" s="495"/>
      <c r="T50" s="378"/>
      <c r="U50" s="378"/>
      <c r="V50" s="495"/>
      <c r="W50" s="495"/>
      <c r="X50" s="380"/>
      <c r="Y50" s="380"/>
      <c r="Z50" s="495"/>
      <c r="AA50" s="495"/>
      <c r="AB50" s="380">
        <v>1004.10225974</v>
      </c>
      <c r="AC50" s="380">
        <v>0</v>
      </c>
      <c r="AD50" s="495"/>
      <c r="AE50" s="495"/>
    </row>
    <row r="51" spans="2:31" x14ac:dyDescent="0.25">
      <c r="B51" s="378">
        <v>39</v>
      </c>
      <c r="C51" s="379" t="s">
        <v>631</v>
      </c>
      <c r="D51" s="376">
        <v>218.37401824999998</v>
      </c>
      <c r="E51" s="376">
        <v>0</v>
      </c>
      <c r="F51" s="495"/>
      <c r="G51" s="495"/>
      <c r="H51" s="376">
        <v>218.37401824999998</v>
      </c>
      <c r="I51" s="376">
        <v>0</v>
      </c>
      <c r="J51" s="495"/>
      <c r="K51" s="495"/>
      <c r="L51" s="378"/>
      <c r="M51" s="378"/>
      <c r="N51" s="495"/>
      <c r="O51" s="495"/>
      <c r="P51" s="378"/>
      <c r="Q51" s="378"/>
      <c r="R51" s="495"/>
      <c r="S51" s="495"/>
      <c r="T51" s="378"/>
      <c r="U51" s="378"/>
      <c r="V51" s="495"/>
      <c r="W51" s="495"/>
      <c r="X51" s="380"/>
      <c r="Y51" s="380"/>
      <c r="Z51" s="495"/>
      <c r="AA51" s="495"/>
      <c r="AB51" s="380">
        <v>218.37401824999998</v>
      </c>
      <c r="AC51" s="380">
        <v>0</v>
      </c>
      <c r="AD51" s="495"/>
      <c r="AE51" s="495"/>
    </row>
    <row r="52" spans="2:31" x14ac:dyDescent="0.25">
      <c r="B52" s="378">
        <v>40</v>
      </c>
      <c r="C52" s="379" t="s">
        <v>630</v>
      </c>
      <c r="D52" s="376">
        <v>2584.2188662399999</v>
      </c>
      <c r="E52" s="376">
        <v>57.471860683599999</v>
      </c>
      <c r="F52" s="495"/>
      <c r="G52" s="495"/>
      <c r="H52" s="376">
        <v>2584.2188662399999</v>
      </c>
      <c r="I52" s="376">
        <v>0</v>
      </c>
      <c r="J52" s="495"/>
      <c r="K52" s="495"/>
      <c r="L52" s="378"/>
      <c r="M52" s="378"/>
      <c r="N52" s="495"/>
      <c r="O52" s="495"/>
      <c r="P52" s="378"/>
      <c r="Q52" s="378"/>
      <c r="R52" s="495"/>
      <c r="S52" s="495"/>
      <c r="T52" s="378"/>
      <c r="U52" s="378"/>
      <c r="V52" s="495"/>
      <c r="W52" s="495"/>
      <c r="X52" s="380"/>
      <c r="Y52" s="380"/>
      <c r="Z52" s="495"/>
      <c r="AA52" s="495"/>
      <c r="AB52" s="380">
        <v>2584.2188662399999</v>
      </c>
      <c r="AC52" s="380">
        <v>57.471860683599999</v>
      </c>
      <c r="AD52" s="495"/>
      <c r="AE52" s="495"/>
    </row>
    <row r="53" spans="2:31" x14ac:dyDescent="0.25">
      <c r="B53" s="378">
        <v>41</v>
      </c>
      <c r="C53" s="379" t="s">
        <v>629</v>
      </c>
      <c r="D53" s="376">
        <v>11625.585965910002</v>
      </c>
      <c r="E53" s="376">
        <v>383.05776102659996</v>
      </c>
      <c r="F53" s="495"/>
      <c r="G53" s="495"/>
      <c r="H53" s="376">
        <v>11625.585965910002</v>
      </c>
      <c r="I53" s="376">
        <v>0</v>
      </c>
      <c r="J53" s="495"/>
      <c r="K53" s="495"/>
      <c r="L53" s="378"/>
      <c r="M53" s="378"/>
      <c r="N53" s="495"/>
      <c r="O53" s="495"/>
      <c r="P53" s="378"/>
      <c r="Q53" s="378"/>
      <c r="R53" s="495"/>
      <c r="S53" s="495"/>
      <c r="T53" s="378"/>
      <c r="U53" s="378"/>
      <c r="V53" s="495"/>
      <c r="W53" s="495"/>
      <c r="X53" s="380"/>
      <c r="Y53" s="380"/>
      <c r="Z53" s="495"/>
      <c r="AA53" s="495"/>
      <c r="AB53" s="380">
        <v>11625.585965910002</v>
      </c>
      <c r="AC53" s="380">
        <v>383.05776102659996</v>
      </c>
      <c r="AD53" s="495"/>
      <c r="AE53" s="495"/>
    </row>
    <row r="54" spans="2:31" x14ac:dyDescent="0.25">
      <c r="B54" s="378">
        <v>42</v>
      </c>
      <c r="C54" s="379" t="s">
        <v>628</v>
      </c>
      <c r="D54" s="376">
        <v>98.580293830000002</v>
      </c>
      <c r="E54" s="376">
        <v>0</v>
      </c>
      <c r="F54" s="495"/>
      <c r="G54" s="495"/>
      <c r="H54" s="376">
        <v>98.580293830000002</v>
      </c>
      <c r="I54" s="376">
        <v>0</v>
      </c>
      <c r="J54" s="495"/>
      <c r="K54" s="495"/>
      <c r="L54" s="378"/>
      <c r="M54" s="378"/>
      <c r="N54" s="495"/>
      <c r="O54" s="495"/>
      <c r="P54" s="378"/>
      <c r="Q54" s="378"/>
      <c r="R54" s="495"/>
      <c r="S54" s="495"/>
      <c r="T54" s="378"/>
      <c r="U54" s="378"/>
      <c r="V54" s="495"/>
      <c r="W54" s="495"/>
      <c r="X54" s="380"/>
      <c r="Y54" s="380"/>
      <c r="Z54" s="495"/>
      <c r="AA54" s="495"/>
      <c r="AB54" s="380">
        <v>98.580293830000002</v>
      </c>
      <c r="AC54" s="380">
        <v>0</v>
      </c>
      <c r="AD54" s="495"/>
      <c r="AE54" s="495"/>
    </row>
    <row r="55" spans="2:31" x14ac:dyDescent="0.25">
      <c r="B55" s="378">
        <v>43</v>
      </c>
      <c r="C55" s="379" t="s">
        <v>627</v>
      </c>
      <c r="D55" s="376">
        <v>212.09796635999999</v>
      </c>
      <c r="E55" s="376">
        <v>23.330776299599997</v>
      </c>
      <c r="F55" s="495"/>
      <c r="G55" s="495"/>
      <c r="H55" s="376">
        <v>212.09796635999999</v>
      </c>
      <c r="I55" s="376">
        <v>0</v>
      </c>
      <c r="J55" s="495"/>
      <c r="K55" s="495"/>
      <c r="L55" s="378"/>
      <c r="M55" s="378"/>
      <c r="N55" s="495"/>
      <c r="O55" s="495"/>
      <c r="P55" s="378"/>
      <c r="Q55" s="378"/>
      <c r="R55" s="495"/>
      <c r="S55" s="495"/>
      <c r="T55" s="378"/>
      <c r="U55" s="378"/>
      <c r="V55" s="495"/>
      <c r="W55" s="495"/>
      <c r="X55" s="380"/>
      <c r="Y55" s="380"/>
      <c r="Z55" s="495"/>
      <c r="AA55" s="495"/>
      <c r="AB55" s="380">
        <v>212.09796635999999</v>
      </c>
      <c r="AC55" s="380">
        <v>23.330776299599997</v>
      </c>
      <c r="AD55" s="495"/>
      <c r="AE55" s="495"/>
    </row>
    <row r="56" spans="2:31" x14ac:dyDescent="0.25">
      <c r="B56" s="378">
        <v>44</v>
      </c>
      <c r="C56" s="379" t="s">
        <v>626</v>
      </c>
      <c r="D56" s="376">
        <v>14.007336479999999</v>
      </c>
      <c r="E56" s="376">
        <v>1E-3</v>
      </c>
      <c r="F56" s="495"/>
      <c r="G56" s="495"/>
      <c r="H56" s="376">
        <v>14.007336479999999</v>
      </c>
      <c r="I56" s="376">
        <v>0</v>
      </c>
      <c r="J56" s="495"/>
      <c r="K56" s="495"/>
      <c r="L56" s="378"/>
      <c r="M56" s="378"/>
      <c r="N56" s="495"/>
      <c r="O56" s="495"/>
      <c r="P56" s="378"/>
      <c r="Q56" s="378"/>
      <c r="R56" s="495"/>
      <c r="S56" s="495"/>
      <c r="T56" s="378"/>
      <c r="U56" s="378"/>
      <c r="V56" s="495"/>
      <c r="W56" s="495"/>
      <c r="X56" s="380"/>
      <c r="Y56" s="380"/>
      <c r="Z56" s="495"/>
      <c r="AA56" s="495"/>
      <c r="AB56" s="380">
        <v>14.007336479999999</v>
      </c>
      <c r="AC56" s="380">
        <v>1E-3</v>
      </c>
      <c r="AD56" s="495"/>
      <c r="AE56" s="495"/>
    </row>
    <row r="57" spans="2:31" x14ac:dyDescent="0.25">
      <c r="B57" s="363"/>
      <c r="C57" s="362"/>
      <c r="D57" s="361"/>
      <c r="E57" s="361"/>
      <c r="F57" s="361"/>
      <c r="G57" s="361"/>
      <c r="H57" s="361"/>
      <c r="I57" s="361"/>
      <c r="J57" s="360"/>
      <c r="K57" s="360"/>
      <c r="L57" s="360"/>
      <c r="M57" s="360"/>
      <c r="N57" s="360"/>
      <c r="O57" s="360"/>
      <c r="P57" s="360"/>
      <c r="Q57" s="360"/>
      <c r="R57" s="360"/>
      <c r="S57" s="360"/>
      <c r="T57" s="360"/>
      <c r="U57" s="360"/>
      <c r="V57" s="360"/>
      <c r="W57" s="360"/>
      <c r="X57" s="360"/>
      <c r="Y57" s="360"/>
      <c r="Z57" s="360"/>
      <c r="AA57" s="360"/>
      <c r="AB57" s="360"/>
      <c r="AC57" s="360"/>
      <c r="AD57" s="360"/>
      <c r="AE57" s="360"/>
    </row>
    <row r="58" spans="2:31" x14ac:dyDescent="0.25">
      <c r="B58" s="363"/>
      <c r="C58" s="362"/>
      <c r="D58" s="361"/>
      <c r="E58" s="361"/>
      <c r="F58" s="361"/>
      <c r="G58" s="361"/>
      <c r="H58" s="361"/>
      <c r="I58" s="361"/>
      <c r="J58" s="360"/>
      <c r="K58" s="360"/>
      <c r="L58" s="360"/>
      <c r="M58" s="360"/>
      <c r="N58" s="360"/>
      <c r="O58" s="360"/>
      <c r="P58" s="360"/>
      <c r="Q58" s="360"/>
      <c r="R58" s="360"/>
      <c r="S58" s="360"/>
      <c r="T58" s="360"/>
      <c r="U58" s="360"/>
      <c r="V58" s="360"/>
      <c r="W58" s="360"/>
      <c r="X58" s="360"/>
      <c r="Y58" s="360"/>
      <c r="Z58" s="360"/>
      <c r="AA58" s="360"/>
      <c r="AB58" s="360"/>
      <c r="AC58" s="360"/>
      <c r="AD58" s="360"/>
      <c r="AE58" s="360"/>
    </row>
  </sheetData>
  <mergeCells count="36">
    <mergeCell ref="D9:G9"/>
    <mergeCell ref="H9:K9"/>
    <mergeCell ref="L9:O9"/>
    <mergeCell ref="P9:S9"/>
    <mergeCell ref="P11:Q11"/>
    <mergeCell ref="R11:S11"/>
    <mergeCell ref="N11:O11"/>
    <mergeCell ref="D11:E11"/>
    <mergeCell ref="F11:G11"/>
    <mergeCell ref="D10:E10"/>
    <mergeCell ref="F10:G10"/>
    <mergeCell ref="H10:I10"/>
    <mergeCell ref="J10:K10"/>
    <mergeCell ref="L10:M10"/>
    <mergeCell ref="H11:I11"/>
    <mergeCell ref="V11:W11"/>
    <mergeCell ref="X11:Y11"/>
    <mergeCell ref="Z11:AA11"/>
    <mergeCell ref="AB11:AC11"/>
    <mergeCell ref="AD11:AE11"/>
    <mergeCell ref="X10:Y10"/>
    <mergeCell ref="Z10:AA10"/>
    <mergeCell ref="AB10:AC10"/>
    <mergeCell ref="AD10:AE10"/>
    <mergeCell ref="B9:C12"/>
    <mergeCell ref="J11:K11"/>
    <mergeCell ref="L11:M11"/>
    <mergeCell ref="X9:AA9"/>
    <mergeCell ref="AB9:AE9"/>
    <mergeCell ref="N10:O10"/>
    <mergeCell ref="P10:Q10"/>
    <mergeCell ref="R10:S10"/>
    <mergeCell ref="T9:W9"/>
    <mergeCell ref="T10:U10"/>
    <mergeCell ref="V10:W10"/>
    <mergeCell ref="T11:U11"/>
  </mergeCells>
  <pageMargins left="0.70866141732283472" right="0.70866141732283472" top="0.74803149606299213" bottom="0.74803149606299213" header="0.31496062992125984" footer="0.31496062992125984"/>
  <pageSetup scale="2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74AD-433E-4307-BC8E-843517C6F098}">
  <sheetPr>
    <tabColor theme="4" tint="0.249977111117893"/>
    <pageSetUpPr fitToPage="1"/>
  </sheetPr>
  <dimension ref="B7:AH47"/>
  <sheetViews>
    <sheetView zoomScale="85" zoomScaleNormal="85" workbookViewId="0"/>
  </sheetViews>
  <sheetFormatPr defaultColWidth="8.7109375" defaultRowHeight="15" x14ac:dyDescent="0.25"/>
  <cols>
    <col min="1" max="1" width="8.7109375" style="348"/>
    <col min="2" max="2" width="6.28515625" style="366" customWidth="1"/>
    <col min="3" max="3" width="92.5703125" style="348" bestFit="1" customWidth="1"/>
    <col min="4" max="12" width="15.42578125" style="365" customWidth="1"/>
    <col min="13" max="28" width="15.42578125" style="349" customWidth="1"/>
    <col min="29" max="34" width="15.42578125" style="365" customWidth="1"/>
    <col min="35" max="16384" width="8.7109375" style="348"/>
  </cols>
  <sheetData>
    <row r="7" spans="2:34" ht="18.75" x14ac:dyDescent="0.3">
      <c r="B7" s="188" t="s">
        <v>728</v>
      </c>
      <c r="C7" s="188"/>
    </row>
    <row r="8" spans="2:34" x14ac:dyDescent="0.25">
      <c r="B8" s="367"/>
    </row>
    <row r="10" spans="2:34" x14ac:dyDescent="0.25">
      <c r="B10" s="718" t="s">
        <v>687</v>
      </c>
      <c r="C10" s="719"/>
      <c r="D10" s="758" t="s">
        <v>621</v>
      </c>
      <c r="E10" s="759"/>
      <c r="F10" s="759"/>
      <c r="G10" s="759"/>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60"/>
    </row>
    <row r="11" spans="2:34" ht="14.65" customHeight="1" x14ac:dyDescent="0.25">
      <c r="B11" s="720"/>
      <c r="C11" s="721"/>
      <c r="D11" s="761" t="s">
        <v>619</v>
      </c>
      <c r="E11" s="762"/>
      <c r="F11" s="762"/>
      <c r="G11" s="762"/>
      <c r="H11" s="763"/>
      <c r="I11" s="761" t="s">
        <v>618</v>
      </c>
      <c r="J11" s="762"/>
      <c r="K11" s="762"/>
      <c r="L11" s="763"/>
      <c r="M11" s="764" t="s">
        <v>617</v>
      </c>
      <c r="N11" s="765"/>
      <c r="O11" s="765"/>
      <c r="P11" s="766"/>
      <c r="Q11" s="764" t="s">
        <v>616</v>
      </c>
      <c r="R11" s="765"/>
      <c r="S11" s="765"/>
      <c r="T11" s="766"/>
      <c r="U11" s="764" t="s">
        <v>615</v>
      </c>
      <c r="V11" s="765"/>
      <c r="W11" s="765"/>
      <c r="X11" s="766"/>
      <c r="Y11" s="764" t="s">
        <v>614</v>
      </c>
      <c r="Z11" s="765"/>
      <c r="AA11" s="765"/>
      <c r="AB11" s="766"/>
      <c r="AC11" s="761" t="s">
        <v>613</v>
      </c>
      <c r="AD11" s="762"/>
      <c r="AE11" s="762"/>
      <c r="AF11" s="762"/>
      <c r="AG11" s="763"/>
      <c r="AH11" s="475"/>
    </row>
    <row r="12" spans="2:34" ht="29.65" customHeight="1" x14ac:dyDescent="0.25">
      <c r="B12" s="720"/>
      <c r="C12" s="721"/>
      <c r="D12" s="755" t="s">
        <v>686</v>
      </c>
      <c r="E12" s="756"/>
      <c r="F12" s="756"/>
      <c r="G12" s="756"/>
      <c r="H12" s="757"/>
      <c r="I12" s="755" t="s">
        <v>686</v>
      </c>
      <c r="J12" s="756"/>
      <c r="K12" s="756"/>
      <c r="L12" s="757"/>
      <c r="M12" s="707" t="s">
        <v>686</v>
      </c>
      <c r="N12" s="708"/>
      <c r="O12" s="708"/>
      <c r="P12" s="709"/>
      <c r="Q12" s="707" t="s">
        <v>686</v>
      </c>
      <c r="R12" s="708"/>
      <c r="S12" s="708"/>
      <c r="T12" s="709"/>
      <c r="U12" s="707" t="s">
        <v>686</v>
      </c>
      <c r="V12" s="708"/>
      <c r="W12" s="708"/>
      <c r="X12" s="709"/>
      <c r="Y12" s="707" t="s">
        <v>686</v>
      </c>
      <c r="Z12" s="708"/>
      <c r="AA12" s="708"/>
      <c r="AB12" s="709"/>
      <c r="AC12" s="755" t="s">
        <v>686</v>
      </c>
      <c r="AD12" s="756"/>
      <c r="AE12" s="756"/>
      <c r="AF12" s="756"/>
      <c r="AG12" s="757"/>
      <c r="AH12" s="752" t="s">
        <v>685</v>
      </c>
    </row>
    <row r="13" spans="2:34" ht="42" customHeight="1" x14ac:dyDescent="0.25">
      <c r="B13" s="720"/>
      <c r="C13" s="721"/>
      <c r="D13" s="415"/>
      <c r="E13" s="755" t="s">
        <v>684</v>
      </c>
      <c r="F13" s="756"/>
      <c r="G13" s="756"/>
      <c r="H13" s="757"/>
      <c r="I13" s="415"/>
      <c r="J13" s="755" t="s">
        <v>684</v>
      </c>
      <c r="K13" s="756"/>
      <c r="L13" s="757"/>
      <c r="M13" s="382"/>
      <c r="N13" s="707" t="s">
        <v>684</v>
      </c>
      <c r="O13" s="708"/>
      <c r="P13" s="709"/>
      <c r="Q13" s="382"/>
      <c r="R13" s="707" t="s">
        <v>684</v>
      </c>
      <c r="S13" s="708"/>
      <c r="T13" s="709"/>
      <c r="U13" s="382"/>
      <c r="V13" s="707" t="s">
        <v>684</v>
      </c>
      <c r="W13" s="708"/>
      <c r="X13" s="709"/>
      <c r="Y13" s="382"/>
      <c r="Z13" s="707" t="s">
        <v>684</v>
      </c>
      <c r="AA13" s="708"/>
      <c r="AB13" s="709"/>
      <c r="AC13" s="415"/>
      <c r="AD13" s="755" t="s">
        <v>684</v>
      </c>
      <c r="AE13" s="756"/>
      <c r="AF13" s="756"/>
      <c r="AG13" s="757"/>
      <c r="AH13" s="753"/>
    </row>
    <row r="14" spans="2:34" ht="25.5" x14ac:dyDescent="0.25">
      <c r="B14" s="722"/>
      <c r="C14" s="723"/>
      <c r="D14" s="416"/>
      <c r="E14" s="416"/>
      <c r="F14" s="417" t="s">
        <v>610</v>
      </c>
      <c r="G14" s="417" t="s">
        <v>609</v>
      </c>
      <c r="H14" s="417" t="s">
        <v>608</v>
      </c>
      <c r="I14" s="416"/>
      <c r="J14" s="416"/>
      <c r="K14" s="417" t="s">
        <v>610</v>
      </c>
      <c r="L14" s="417" t="s">
        <v>608</v>
      </c>
      <c r="M14" s="385"/>
      <c r="N14" s="385"/>
      <c r="O14" s="386" t="s">
        <v>610</v>
      </c>
      <c r="P14" s="386" t="s">
        <v>608</v>
      </c>
      <c r="Q14" s="385"/>
      <c r="R14" s="385"/>
      <c r="S14" s="386" t="s">
        <v>610</v>
      </c>
      <c r="T14" s="386" t="s">
        <v>608</v>
      </c>
      <c r="U14" s="385"/>
      <c r="V14" s="385"/>
      <c r="W14" s="386" t="s">
        <v>610</v>
      </c>
      <c r="X14" s="386" t="s">
        <v>608</v>
      </c>
      <c r="Y14" s="385"/>
      <c r="Z14" s="385"/>
      <c r="AA14" s="386" t="s">
        <v>610</v>
      </c>
      <c r="AB14" s="386" t="s">
        <v>608</v>
      </c>
      <c r="AC14" s="416"/>
      <c r="AD14" s="416"/>
      <c r="AE14" s="417" t="s">
        <v>610</v>
      </c>
      <c r="AF14" s="417" t="s">
        <v>609</v>
      </c>
      <c r="AG14" s="417" t="s">
        <v>608</v>
      </c>
      <c r="AH14" s="754"/>
    </row>
    <row r="15" spans="2:34" x14ac:dyDescent="0.25">
      <c r="B15" s="387"/>
      <c r="C15" s="388" t="s">
        <v>607</v>
      </c>
      <c r="D15" s="496"/>
      <c r="E15" s="497"/>
      <c r="F15" s="497"/>
      <c r="G15" s="498"/>
      <c r="H15" s="498"/>
      <c r="I15" s="498"/>
      <c r="J15" s="497"/>
      <c r="K15" s="497"/>
      <c r="L15" s="498"/>
      <c r="M15" s="488"/>
      <c r="N15" s="491"/>
      <c r="O15" s="491"/>
      <c r="P15" s="488"/>
      <c r="Q15" s="488"/>
      <c r="R15" s="491"/>
      <c r="S15" s="491"/>
      <c r="T15" s="488"/>
      <c r="U15" s="499"/>
      <c r="V15" s="491"/>
      <c r="W15" s="491"/>
      <c r="X15" s="488"/>
      <c r="Y15" s="488"/>
      <c r="Z15" s="491"/>
      <c r="AA15" s="491"/>
      <c r="AB15" s="488"/>
      <c r="AC15" s="498"/>
      <c r="AD15" s="497"/>
      <c r="AE15" s="497"/>
      <c r="AF15" s="498"/>
      <c r="AG15" s="498"/>
      <c r="AH15" s="498"/>
    </row>
    <row r="16" spans="2:34" x14ac:dyDescent="0.25">
      <c r="B16" s="389">
        <v>1</v>
      </c>
      <c r="C16" s="390" t="s">
        <v>606</v>
      </c>
      <c r="D16" s="418">
        <v>34.54852569174578</v>
      </c>
      <c r="E16" s="418">
        <v>3.7038488127450968</v>
      </c>
      <c r="F16" s="419">
        <v>2.8489115149489264E-3</v>
      </c>
      <c r="G16" s="418">
        <v>0</v>
      </c>
      <c r="H16" s="419">
        <v>1.4530296537277095E-3</v>
      </c>
      <c r="I16" s="418">
        <v>0</v>
      </c>
      <c r="J16" s="418">
        <v>0</v>
      </c>
      <c r="K16" s="418">
        <v>0</v>
      </c>
      <c r="L16" s="418">
        <v>0</v>
      </c>
      <c r="M16" s="390"/>
      <c r="N16" s="390"/>
      <c r="O16" s="390"/>
      <c r="P16" s="390"/>
      <c r="Q16" s="390"/>
      <c r="R16" s="390"/>
      <c r="S16" s="390"/>
      <c r="T16" s="390"/>
      <c r="U16" s="390"/>
      <c r="V16" s="390"/>
      <c r="W16" s="390"/>
      <c r="X16" s="390"/>
      <c r="Y16" s="390"/>
      <c r="Z16" s="390"/>
      <c r="AA16" s="390"/>
      <c r="AB16" s="390"/>
      <c r="AC16" s="418">
        <v>34.54852569174578</v>
      </c>
      <c r="AD16" s="418">
        <v>3.7038488127450968</v>
      </c>
      <c r="AE16" s="419">
        <v>2.8489115149489264E-3</v>
      </c>
      <c r="AF16" s="418">
        <v>0</v>
      </c>
      <c r="AG16" s="419">
        <v>1.4530296537277095E-3</v>
      </c>
      <c r="AH16" s="418">
        <v>47.722091696337607</v>
      </c>
    </row>
    <row r="17" spans="2:34" x14ac:dyDescent="0.25">
      <c r="B17" s="389">
        <v>2</v>
      </c>
      <c r="C17" s="395" t="s">
        <v>683</v>
      </c>
      <c r="D17" s="418">
        <v>2.0659434151836171</v>
      </c>
      <c r="E17" s="419">
        <v>0</v>
      </c>
      <c r="F17" s="420">
        <v>0</v>
      </c>
      <c r="G17" s="418">
        <v>0</v>
      </c>
      <c r="H17" s="419">
        <v>0</v>
      </c>
      <c r="I17" s="418">
        <v>0</v>
      </c>
      <c r="J17" s="418">
        <v>0</v>
      </c>
      <c r="K17" s="418">
        <v>0</v>
      </c>
      <c r="L17" s="418">
        <v>0</v>
      </c>
      <c r="M17" s="393"/>
      <c r="N17" s="393"/>
      <c r="O17" s="393"/>
      <c r="P17" s="393"/>
      <c r="Q17" s="393"/>
      <c r="R17" s="393"/>
      <c r="S17" s="393"/>
      <c r="T17" s="393"/>
      <c r="U17" s="421"/>
      <c r="V17" s="393"/>
      <c r="W17" s="393"/>
      <c r="X17" s="393"/>
      <c r="Y17" s="393"/>
      <c r="Z17" s="393"/>
      <c r="AA17" s="393"/>
      <c r="AB17" s="393"/>
      <c r="AC17" s="418">
        <v>2.0659434151836171</v>
      </c>
      <c r="AD17" s="418">
        <v>0</v>
      </c>
      <c r="AE17" s="418">
        <v>0</v>
      </c>
      <c r="AF17" s="418">
        <v>0</v>
      </c>
      <c r="AG17" s="418">
        <v>0</v>
      </c>
      <c r="AH17" s="418">
        <v>15.501407746580847</v>
      </c>
    </row>
    <row r="18" spans="2:34" x14ac:dyDescent="0.25">
      <c r="B18" s="389">
        <v>3</v>
      </c>
      <c r="C18" s="397" t="s">
        <v>604</v>
      </c>
      <c r="D18" s="418">
        <v>1.4657533302044337</v>
      </c>
      <c r="E18" s="419">
        <v>0</v>
      </c>
      <c r="F18" s="420">
        <v>0</v>
      </c>
      <c r="G18" s="418">
        <v>0</v>
      </c>
      <c r="H18" s="419">
        <v>0</v>
      </c>
      <c r="I18" s="418">
        <v>0</v>
      </c>
      <c r="J18" s="418">
        <v>0</v>
      </c>
      <c r="K18" s="418">
        <v>0</v>
      </c>
      <c r="L18" s="418">
        <v>0</v>
      </c>
      <c r="M18" s="393"/>
      <c r="N18" s="393"/>
      <c r="O18" s="393"/>
      <c r="P18" s="393"/>
      <c r="Q18" s="393"/>
      <c r="R18" s="393"/>
      <c r="S18" s="393"/>
      <c r="T18" s="393"/>
      <c r="U18" s="397"/>
      <c r="V18" s="393"/>
      <c r="W18" s="393"/>
      <c r="X18" s="393"/>
      <c r="Y18" s="393"/>
      <c r="Z18" s="393"/>
      <c r="AA18" s="393"/>
      <c r="AB18" s="393"/>
      <c r="AC18" s="418">
        <v>1.4657533302044337</v>
      </c>
      <c r="AD18" s="418">
        <v>0</v>
      </c>
      <c r="AE18" s="418">
        <v>0</v>
      </c>
      <c r="AF18" s="418">
        <v>0</v>
      </c>
      <c r="AG18" s="418">
        <v>0</v>
      </c>
      <c r="AH18" s="418">
        <v>7.4629537186119368</v>
      </c>
    </row>
    <row r="19" spans="2:34" x14ac:dyDescent="0.25">
      <c r="B19" s="389">
        <v>4</v>
      </c>
      <c r="C19" s="399" t="s">
        <v>584</v>
      </c>
      <c r="D19" s="418">
        <v>0.10533506273090056</v>
      </c>
      <c r="E19" s="419">
        <v>0</v>
      </c>
      <c r="F19" s="420">
        <v>0</v>
      </c>
      <c r="G19" s="418">
        <v>0</v>
      </c>
      <c r="H19" s="419">
        <v>0</v>
      </c>
      <c r="I19" s="418">
        <v>0</v>
      </c>
      <c r="J19" s="418">
        <v>0</v>
      </c>
      <c r="K19" s="418">
        <v>0</v>
      </c>
      <c r="L19" s="418">
        <v>0</v>
      </c>
      <c r="M19" s="393"/>
      <c r="N19" s="393"/>
      <c r="O19" s="393"/>
      <c r="P19" s="393"/>
      <c r="Q19" s="393"/>
      <c r="R19" s="393"/>
      <c r="S19" s="393"/>
      <c r="T19" s="393"/>
      <c r="U19" s="399"/>
      <c r="V19" s="393"/>
      <c r="W19" s="393"/>
      <c r="X19" s="393"/>
      <c r="Y19" s="393"/>
      <c r="Z19" s="393"/>
      <c r="AA19" s="393"/>
      <c r="AB19" s="393"/>
      <c r="AC19" s="418">
        <v>0.10533506273090056</v>
      </c>
      <c r="AD19" s="418">
        <v>0</v>
      </c>
      <c r="AE19" s="418">
        <v>0</v>
      </c>
      <c r="AF19" s="418">
        <v>0</v>
      </c>
      <c r="AG19" s="418">
        <v>0</v>
      </c>
      <c r="AH19" s="418">
        <v>0.44710620987351074</v>
      </c>
    </row>
    <row r="20" spans="2:34" s="353" customFormat="1" x14ac:dyDescent="0.25">
      <c r="B20" s="403">
        <v>5</v>
      </c>
      <c r="C20" s="405" t="s">
        <v>598</v>
      </c>
      <c r="D20" s="418">
        <v>1.3604182674735332</v>
      </c>
      <c r="E20" s="419">
        <v>0</v>
      </c>
      <c r="F20" s="420">
        <v>0</v>
      </c>
      <c r="G20" s="418">
        <v>0</v>
      </c>
      <c r="H20" s="419">
        <v>0</v>
      </c>
      <c r="I20" s="418">
        <v>0</v>
      </c>
      <c r="J20" s="418">
        <v>0</v>
      </c>
      <c r="K20" s="418">
        <v>0</v>
      </c>
      <c r="L20" s="418">
        <v>0</v>
      </c>
      <c r="M20" s="401"/>
      <c r="N20" s="401"/>
      <c r="O20" s="401"/>
      <c r="P20" s="401"/>
      <c r="Q20" s="401"/>
      <c r="R20" s="401"/>
      <c r="S20" s="401"/>
      <c r="T20" s="401"/>
      <c r="U20" s="406"/>
      <c r="V20" s="406"/>
      <c r="W20" s="406"/>
      <c r="X20" s="406"/>
      <c r="Y20" s="406"/>
      <c r="Z20" s="401"/>
      <c r="AA20" s="401"/>
      <c r="AB20" s="401"/>
      <c r="AC20" s="418">
        <v>1.3604182674735332</v>
      </c>
      <c r="AD20" s="418">
        <v>0</v>
      </c>
      <c r="AE20" s="418">
        <v>0</v>
      </c>
      <c r="AF20" s="418">
        <v>0</v>
      </c>
      <c r="AG20" s="418">
        <v>0</v>
      </c>
      <c r="AH20" s="418">
        <v>6.8806198891528183</v>
      </c>
    </row>
    <row r="21" spans="2:34" x14ac:dyDescent="0.25">
      <c r="B21" s="389">
        <v>6</v>
      </c>
      <c r="C21" s="399" t="s">
        <v>582</v>
      </c>
      <c r="D21" s="418">
        <v>0</v>
      </c>
      <c r="E21" s="419">
        <v>0</v>
      </c>
      <c r="F21" s="498"/>
      <c r="G21" s="418">
        <v>0</v>
      </c>
      <c r="H21" s="419">
        <v>0</v>
      </c>
      <c r="I21" s="418">
        <v>0</v>
      </c>
      <c r="J21" s="418">
        <v>0</v>
      </c>
      <c r="K21" s="498"/>
      <c r="L21" s="418">
        <v>0</v>
      </c>
      <c r="M21" s="393"/>
      <c r="N21" s="393"/>
      <c r="O21" s="498"/>
      <c r="P21" s="393"/>
      <c r="Q21" s="393"/>
      <c r="R21" s="393"/>
      <c r="S21" s="498"/>
      <c r="T21" s="393"/>
      <c r="U21" s="397"/>
      <c r="V21" s="397"/>
      <c r="W21" s="498"/>
      <c r="X21" s="399"/>
      <c r="Y21" s="399"/>
      <c r="Z21" s="393"/>
      <c r="AA21" s="498"/>
      <c r="AB21" s="393"/>
      <c r="AC21" s="418">
        <v>0</v>
      </c>
      <c r="AD21" s="418">
        <v>0</v>
      </c>
      <c r="AE21" s="498"/>
      <c r="AF21" s="418">
        <v>0</v>
      </c>
      <c r="AG21" s="418">
        <v>0</v>
      </c>
      <c r="AH21" s="418">
        <v>0.13522761958560786</v>
      </c>
    </row>
    <row r="22" spans="2:34" x14ac:dyDescent="0.25">
      <c r="B22" s="389">
        <v>7</v>
      </c>
      <c r="C22" s="397" t="s">
        <v>603</v>
      </c>
      <c r="D22" s="418">
        <v>0.60019008497918336</v>
      </c>
      <c r="E22" s="419">
        <v>0</v>
      </c>
      <c r="F22" s="420">
        <v>0</v>
      </c>
      <c r="G22" s="418">
        <v>0</v>
      </c>
      <c r="H22" s="419">
        <v>0</v>
      </c>
      <c r="I22" s="418">
        <v>0</v>
      </c>
      <c r="J22" s="418">
        <v>0</v>
      </c>
      <c r="K22" s="420">
        <v>0</v>
      </c>
      <c r="L22" s="418">
        <v>0</v>
      </c>
      <c r="M22" s="393"/>
      <c r="N22" s="393"/>
      <c r="O22" s="420"/>
      <c r="P22" s="393"/>
      <c r="Q22" s="393"/>
      <c r="R22" s="393"/>
      <c r="S22" s="420"/>
      <c r="T22" s="393"/>
      <c r="U22" s="397"/>
      <c r="V22" s="397"/>
      <c r="W22" s="420"/>
      <c r="X22" s="397"/>
      <c r="Y22" s="397"/>
      <c r="Z22" s="393"/>
      <c r="AA22" s="420"/>
      <c r="AB22" s="393"/>
      <c r="AC22" s="418">
        <v>0.60019008497918336</v>
      </c>
      <c r="AD22" s="418">
        <v>0</v>
      </c>
      <c r="AE22" s="420">
        <v>0</v>
      </c>
      <c r="AF22" s="418">
        <v>0</v>
      </c>
      <c r="AG22" s="418">
        <v>0</v>
      </c>
      <c r="AH22" s="418">
        <v>8.0384540279689087</v>
      </c>
    </row>
    <row r="23" spans="2:34" x14ac:dyDescent="0.25">
      <c r="B23" s="389">
        <v>8</v>
      </c>
      <c r="C23" s="399" t="s">
        <v>602</v>
      </c>
      <c r="D23" s="418">
        <v>0.33090387578338537</v>
      </c>
      <c r="E23" s="419">
        <v>0</v>
      </c>
      <c r="F23" s="420">
        <v>0</v>
      </c>
      <c r="G23" s="418">
        <v>0</v>
      </c>
      <c r="H23" s="419">
        <v>0</v>
      </c>
      <c r="I23" s="418">
        <v>0</v>
      </c>
      <c r="J23" s="418">
        <v>0</v>
      </c>
      <c r="K23" s="420">
        <v>0</v>
      </c>
      <c r="L23" s="418">
        <v>0</v>
      </c>
      <c r="M23" s="393"/>
      <c r="N23" s="393"/>
      <c r="O23" s="420"/>
      <c r="P23" s="393"/>
      <c r="Q23" s="393"/>
      <c r="R23" s="393"/>
      <c r="S23" s="420"/>
      <c r="T23" s="393"/>
      <c r="U23" s="399"/>
      <c r="V23" s="393"/>
      <c r="W23" s="420"/>
      <c r="X23" s="393"/>
      <c r="Y23" s="393"/>
      <c r="Z23" s="393"/>
      <c r="AA23" s="420"/>
      <c r="AB23" s="393"/>
      <c r="AC23" s="418">
        <v>0.33090387578338537</v>
      </c>
      <c r="AD23" s="418">
        <v>0</v>
      </c>
      <c r="AE23" s="420">
        <v>0</v>
      </c>
      <c r="AF23" s="418">
        <v>0</v>
      </c>
      <c r="AG23" s="418">
        <v>0</v>
      </c>
      <c r="AH23" s="418">
        <v>4.4856117563550839</v>
      </c>
    </row>
    <row r="24" spans="2:34" x14ac:dyDescent="0.25">
      <c r="B24" s="389">
        <v>9</v>
      </c>
      <c r="C24" s="402" t="s">
        <v>584</v>
      </c>
      <c r="D24" s="418">
        <v>0.33090387578338537</v>
      </c>
      <c r="E24" s="419">
        <v>0</v>
      </c>
      <c r="F24" s="420">
        <v>0</v>
      </c>
      <c r="G24" s="418">
        <v>0</v>
      </c>
      <c r="H24" s="419">
        <v>0</v>
      </c>
      <c r="I24" s="418">
        <v>0</v>
      </c>
      <c r="J24" s="418">
        <v>0</v>
      </c>
      <c r="K24" s="420">
        <v>0</v>
      </c>
      <c r="L24" s="418">
        <v>0</v>
      </c>
      <c r="M24" s="393"/>
      <c r="N24" s="393"/>
      <c r="O24" s="420"/>
      <c r="P24" s="393"/>
      <c r="Q24" s="393"/>
      <c r="R24" s="393"/>
      <c r="S24" s="420"/>
      <c r="T24" s="393"/>
      <c r="U24" s="402"/>
      <c r="V24" s="393"/>
      <c r="W24" s="420"/>
      <c r="X24" s="393"/>
      <c r="Y24" s="393"/>
      <c r="Z24" s="393"/>
      <c r="AA24" s="420"/>
      <c r="AB24" s="393"/>
      <c r="AC24" s="418">
        <v>0.33090387578338537</v>
      </c>
      <c r="AD24" s="418">
        <v>0</v>
      </c>
      <c r="AE24" s="420">
        <v>0</v>
      </c>
      <c r="AF24" s="418">
        <v>0</v>
      </c>
      <c r="AG24" s="418">
        <v>0</v>
      </c>
      <c r="AH24" s="418">
        <v>4.4818132090360407</v>
      </c>
    </row>
    <row r="25" spans="2:34" s="353" customFormat="1" x14ac:dyDescent="0.25">
      <c r="B25" s="403">
        <v>10</v>
      </c>
      <c r="C25" s="402" t="s">
        <v>598</v>
      </c>
      <c r="D25" s="418">
        <v>0</v>
      </c>
      <c r="E25" s="418">
        <v>0</v>
      </c>
      <c r="F25" s="420">
        <v>0</v>
      </c>
      <c r="G25" s="418">
        <v>0</v>
      </c>
      <c r="H25" s="419">
        <v>0</v>
      </c>
      <c r="I25" s="418">
        <v>0</v>
      </c>
      <c r="J25" s="418">
        <v>0</v>
      </c>
      <c r="K25" s="422">
        <v>0</v>
      </c>
      <c r="L25" s="418">
        <v>0</v>
      </c>
      <c r="M25" s="401"/>
      <c r="N25" s="401"/>
      <c r="O25" s="422"/>
      <c r="P25" s="401"/>
      <c r="Q25" s="401"/>
      <c r="R25" s="401"/>
      <c r="S25" s="422"/>
      <c r="T25" s="401"/>
      <c r="U25" s="423"/>
      <c r="V25" s="401"/>
      <c r="W25" s="422"/>
      <c r="X25" s="401"/>
      <c r="Y25" s="401"/>
      <c r="Z25" s="401"/>
      <c r="AA25" s="422"/>
      <c r="AB25" s="401"/>
      <c r="AC25" s="418">
        <v>0</v>
      </c>
      <c r="AD25" s="418">
        <v>0</v>
      </c>
      <c r="AE25" s="422">
        <v>0</v>
      </c>
      <c r="AF25" s="418">
        <v>0</v>
      </c>
      <c r="AG25" s="418">
        <v>0</v>
      </c>
      <c r="AH25" s="418">
        <v>0</v>
      </c>
    </row>
    <row r="26" spans="2:34" x14ac:dyDescent="0.25">
      <c r="B26" s="389">
        <v>11</v>
      </c>
      <c r="C26" s="402" t="s">
        <v>582</v>
      </c>
      <c r="D26" s="418">
        <v>0</v>
      </c>
      <c r="E26" s="418">
        <v>0</v>
      </c>
      <c r="F26" s="498"/>
      <c r="G26" s="418">
        <v>0</v>
      </c>
      <c r="H26" s="419">
        <v>0</v>
      </c>
      <c r="I26" s="418">
        <v>0</v>
      </c>
      <c r="J26" s="418">
        <v>0</v>
      </c>
      <c r="K26" s="498"/>
      <c r="L26" s="418">
        <v>0</v>
      </c>
      <c r="M26" s="393"/>
      <c r="N26" s="393"/>
      <c r="O26" s="498"/>
      <c r="P26" s="393"/>
      <c r="Q26" s="393"/>
      <c r="R26" s="393"/>
      <c r="S26" s="498"/>
      <c r="T26" s="393"/>
      <c r="U26" s="402"/>
      <c r="V26" s="393"/>
      <c r="W26" s="498"/>
      <c r="X26" s="393"/>
      <c r="Y26" s="393"/>
      <c r="Z26" s="393"/>
      <c r="AA26" s="498"/>
      <c r="AB26" s="393"/>
      <c r="AC26" s="418">
        <v>0</v>
      </c>
      <c r="AD26" s="418">
        <v>0</v>
      </c>
      <c r="AE26" s="498"/>
      <c r="AF26" s="418">
        <v>0</v>
      </c>
      <c r="AG26" s="418">
        <v>0</v>
      </c>
      <c r="AH26" s="419">
        <v>3.7985473190431203E-3</v>
      </c>
    </row>
    <row r="27" spans="2:34" x14ac:dyDescent="0.25">
      <c r="B27" s="389">
        <v>12</v>
      </c>
      <c r="C27" s="399" t="s">
        <v>601</v>
      </c>
      <c r="D27" s="418">
        <v>0</v>
      </c>
      <c r="E27" s="418">
        <v>0</v>
      </c>
      <c r="F27" s="420">
        <v>0</v>
      </c>
      <c r="G27" s="418">
        <v>0</v>
      </c>
      <c r="H27" s="419">
        <v>0</v>
      </c>
      <c r="I27" s="418">
        <v>0</v>
      </c>
      <c r="J27" s="418">
        <v>0</v>
      </c>
      <c r="K27" s="420">
        <v>0</v>
      </c>
      <c r="L27" s="418">
        <v>0</v>
      </c>
      <c r="M27" s="393"/>
      <c r="N27" s="393"/>
      <c r="O27" s="420"/>
      <c r="P27" s="393"/>
      <c r="Q27" s="393"/>
      <c r="R27" s="393"/>
      <c r="S27" s="420"/>
      <c r="T27" s="393"/>
      <c r="U27" s="399"/>
      <c r="V27" s="393"/>
      <c r="W27" s="420"/>
      <c r="X27" s="393"/>
      <c r="Y27" s="393"/>
      <c r="Z27" s="393"/>
      <c r="AA27" s="420"/>
      <c r="AB27" s="393"/>
      <c r="AC27" s="418">
        <v>0</v>
      </c>
      <c r="AD27" s="418">
        <v>0</v>
      </c>
      <c r="AE27" s="420">
        <v>0</v>
      </c>
      <c r="AF27" s="418">
        <v>0</v>
      </c>
      <c r="AG27" s="418">
        <v>0</v>
      </c>
      <c r="AH27" s="418">
        <v>1.228487560155322</v>
      </c>
    </row>
    <row r="28" spans="2:34" s="353" customFormat="1" x14ac:dyDescent="0.25">
      <c r="B28" s="389">
        <v>13</v>
      </c>
      <c r="C28" s="402" t="s">
        <v>584</v>
      </c>
      <c r="D28" s="418">
        <v>0</v>
      </c>
      <c r="E28" s="418">
        <v>0</v>
      </c>
      <c r="F28" s="420">
        <v>0</v>
      </c>
      <c r="G28" s="418">
        <v>0</v>
      </c>
      <c r="H28" s="419">
        <v>0</v>
      </c>
      <c r="I28" s="418">
        <v>0</v>
      </c>
      <c r="J28" s="418">
        <v>0</v>
      </c>
      <c r="K28" s="420">
        <v>0</v>
      </c>
      <c r="L28" s="418">
        <v>0</v>
      </c>
      <c r="M28" s="393"/>
      <c r="N28" s="393"/>
      <c r="O28" s="420"/>
      <c r="P28" s="393"/>
      <c r="Q28" s="393"/>
      <c r="R28" s="393"/>
      <c r="S28" s="420"/>
      <c r="T28" s="393"/>
      <c r="U28" s="402"/>
      <c r="V28" s="393"/>
      <c r="W28" s="420"/>
      <c r="X28" s="393"/>
      <c r="Y28" s="393"/>
      <c r="Z28" s="393"/>
      <c r="AA28" s="420"/>
      <c r="AB28" s="393"/>
      <c r="AC28" s="418">
        <v>0</v>
      </c>
      <c r="AD28" s="418">
        <v>0</v>
      </c>
      <c r="AE28" s="420">
        <v>0</v>
      </c>
      <c r="AF28" s="418">
        <v>0</v>
      </c>
      <c r="AG28" s="418">
        <v>0</v>
      </c>
      <c r="AH28" s="418">
        <v>1.2100245506667475</v>
      </c>
    </row>
    <row r="29" spans="2:34" s="353" customFormat="1" x14ac:dyDescent="0.25">
      <c r="B29" s="403">
        <v>14</v>
      </c>
      <c r="C29" s="402" t="s">
        <v>598</v>
      </c>
      <c r="D29" s="418">
        <v>0</v>
      </c>
      <c r="E29" s="418">
        <v>0</v>
      </c>
      <c r="F29" s="420">
        <v>0</v>
      </c>
      <c r="G29" s="418">
        <v>0</v>
      </c>
      <c r="H29" s="419">
        <v>0</v>
      </c>
      <c r="I29" s="418">
        <v>0</v>
      </c>
      <c r="J29" s="418">
        <v>0</v>
      </c>
      <c r="K29" s="422">
        <v>0</v>
      </c>
      <c r="L29" s="418">
        <v>0</v>
      </c>
      <c r="M29" s="401"/>
      <c r="N29" s="401"/>
      <c r="O29" s="422"/>
      <c r="P29" s="401"/>
      <c r="Q29" s="401"/>
      <c r="R29" s="401"/>
      <c r="S29" s="422"/>
      <c r="T29" s="401"/>
      <c r="U29" s="423"/>
      <c r="V29" s="401"/>
      <c r="W29" s="422"/>
      <c r="X29" s="401"/>
      <c r="Y29" s="401"/>
      <c r="Z29" s="401"/>
      <c r="AA29" s="422"/>
      <c r="AB29" s="401"/>
      <c r="AC29" s="418">
        <v>0</v>
      </c>
      <c r="AD29" s="418">
        <v>0</v>
      </c>
      <c r="AE29" s="422">
        <v>0</v>
      </c>
      <c r="AF29" s="418">
        <v>0</v>
      </c>
      <c r="AG29" s="418">
        <v>0</v>
      </c>
      <c r="AH29" s="418">
        <v>0</v>
      </c>
    </row>
    <row r="30" spans="2:34" x14ac:dyDescent="0.25">
      <c r="B30" s="389">
        <v>15</v>
      </c>
      <c r="C30" s="402" t="s">
        <v>582</v>
      </c>
      <c r="D30" s="418">
        <v>0</v>
      </c>
      <c r="E30" s="418">
        <v>0</v>
      </c>
      <c r="F30" s="498"/>
      <c r="G30" s="418">
        <v>0</v>
      </c>
      <c r="H30" s="419">
        <v>0</v>
      </c>
      <c r="I30" s="418">
        <v>0</v>
      </c>
      <c r="J30" s="418">
        <v>0</v>
      </c>
      <c r="K30" s="498"/>
      <c r="L30" s="418">
        <v>0</v>
      </c>
      <c r="M30" s="393"/>
      <c r="N30" s="393"/>
      <c r="O30" s="498"/>
      <c r="P30" s="393"/>
      <c r="Q30" s="393"/>
      <c r="R30" s="393"/>
      <c r="S30" s="498"/>
      <c r="T30" s="393"/>
      <c r="U30" s="402"/>
      <c r="V30" s="393"/>
      <c r="W30" s="498"/>
      <c r="X30" s="393"/>
      <c r="Y30" s="393"/>
      <c r="Z30" s="393"/>
      <c r="AA30" s="498"/>
      <c r="AB30" s="393"/>
      <c r="AC30" s="418">
        <v>0</v>
      </c>
      <c r="AD30" s="418">
        <v>0</v>
      </c>
      <c r="AE30" s="498"/>
      <c r="AF30" s="418">
        <v>0</v>
      </c>
      <c r="AG30" s="418">
        <v>0</v>
      </c>
      <c r="AH30" s="418">
        <v>1.8463009488574388E-2</v>
      </c>
    </row>
    <row r="31" spans="2:34" x14ac:dyDescent="0.25">
      <c r="B31" s="389">
        <v>16</v>
      </c>
      <c r="C31" s="399" t="s">
        <v>600</v>
      </c>
      <c r="D31" s="418">
        <v>0.26928620919579804</v>
      </c>
      <c r="E31" s="418">
        <v>0</v>
      </c>
      <c r="F31" s="420">
        <v>0</v>
      </c>
      <c r="G31" s="418">
        <v>0</v>
      </c>
      <c r="H31" s="419">
        <v>0</v>
      </c>
      <c r="I31" s="418">
        <v>0</v>
      </c>
      <c r="J31" s="418">
        <v>0</v>
      </c>
      <c r="K31" s="420">
        <v>0</v>
      </c>
      <c r="L31" s="418">
        <v>0</v>
      </c>
      <c r="M31" s="393"/>
      <c r="N31" s="393"/>
      <c r="O31" s="420"/>
      <c r="P31" s="393"/>
      <c r="Q31" s="393"/>
      <c r="R31" s="393"/>
      <c r="S31" s="420"/>
      <c r="T31" s="393"/>
      <c r="U31" s="399"/>
      <c r="V31" s="393"/>
      <c r="W31" s="420"/>
      <c r="X31" s="393"/>
      <c r="Y31" s="393"/>
      <c r="Z31" s="393"/>
      <c r="AA31" s="420"/>
      <c r="AB31" s="393"/>
      <c r="AC31" s="418">
        <v>0.26928620919579804</v>
      </c>
      <c r="AD31" s="418">
        <v>0</v>
      </c>
      <c r="AE31" s="420">
        <v>0</v>
      </c>
      <c r="AF31" s="418">
        <v>0</v>
      </c>
      <c r="AG31" s="418">
        <v>0</v>
      </c>
      <c r="AH31" s="418">
        <v>2.3243547114585028</v>
      </c>
    </row>
    <row r="32" spans="2:34" x14ac:dyDescent="0.25">
      <c r="B32" s="389">
        <v>17</v>
      </c>
      <c r="C32" s="402" t="s">
        <v>584</v>
      </c>
      <c r="D32" s="418">
        <v>0.26928620919579804</v>
      </c>
      <c r="E32" s="418">
        <v>0</v>
      </c>
      <c r="F32" s="420">
        <v>0</v>
      </c>
      <c r="G32" s="418">
        <v>0</v>
      </c>
      <c r="H32" s="419">
        <v>0</v>
      </c>
      <c r="I32" s="418">
        <v>0</v>
      </c>
      <c r="J32" s="418">
        <v>0</v>
      </c>
      <c r="K32" s="420">
        <v>0</v>
      </c>
      <c r="L32" s="418">
        <v>0</v>
      </c>
      <c r="M32" s="393"/>
      <c r="N32" s="393"/>
      <c r="O32" s="420"/>
      <c r="P32" s="393"/>
      <c r="Q32" s="393"/>
      <c r="R32" s="393"/>
      <c r="S32" s="420"/>
      <c r="T32" s="393"/>
      <c r="U32" s="402"/>
      <c r="V32" s="393"/>
      <c r="W32" s="420"/>
      <c r="X32" s="393"/>
      <c r="Y32" s="393"/>
      <c r="Z32" s="393"/>
      <c r="AA32" s="420"/>
      <c r="AB32" s="393"/>
      <c r="AC32" s="418">
        <v>0.26928620919579804</v>
      </c>
      <c r="AD32" s="418">
        <v>0</v>
      </c>
      <c r="AE32" s="420">
        <v>0</v>
      </c>
      <c r="AF32" s="418">
        <v>0</v>
      </c>
      <c r="AG32" s="418">
        <v>0</v>
      </c>
      <c r="AH32" s="418">
        <v>2.3237267931294499</v>
      </c>
    </row>
    <row r="33" spans="2:34" s="353" customFormat="1" x14ac:dyDescent="0.25">
      <c r="B33" s="403">
        <v>18</v>
      </c>
      <c r="C33" s="402" t="s">
        <v>598</v>
      </c>
      <c r="D33" s="418">
        <v>0</v>
      </c>
      <c r="E33" s="418">
        <v>0</v>
      </c>
      <c r="F33" s="420">
        <v>0</v>
      </c>
      <c r="G33" s="418">
        <v>0</v>
      </c>
      <c r="H33" s="419">
        <v>0</v>
      </c>
      <c r="I33" s="418">
        <v>0</v>
      </c>
      <c r="J33" s="418">
        <v>0</v>
      </c>
      <c r="K33" s="422">
        <v>0</v>
      </c>
      <c r="L33" s="418">
        <v>0</v>
      </c>
      <c r="M33" s="401"/>
      <c r="N33" s="401"/>
      <c r="O33" s="422"/>
      <c r="P33" s="401"/>
      <c r="Q33" s="401"/>
      <c r="R33" s="401"/>
      <c r="S33" s="422"/>
      <c r="T33" s="401"/>
      <c r="U33" s="423"/>
      <c r="V33" s="401"/>
      <c r="W33" s="422"/>
      <c r="X33" s="401"/>
      <c r="Y33" s="401"/>
      <c r="Z33" s="401"/>
      <c r="AA33" s="422"/>
      <c r="AB33" s="401"/>
      <c r="AC33" s="418">
        <v>0</v>
      </c>
      <c r="AD33" s="418">
        <v>0</v>
      </c>
      <c r="AE33" s="422">
        <v>0</v>
      </c>
      <c r="AF33" s="418">
        <v>0</v>
      </c>
      <c r="AG33" s="418">
        <v>0</v>
      </c>
      <c r="AH33" s="418">
        <v>0</v>
      </c>
    </row>
    <row r="34" spans="2:34" x14ac:dyDescent="0.25">
      <c r="B34" s="389">
        <v>19</v>
      </c>
      <c r="C34" s="402" t="s">
        <v>582</v>
      </c>
      <c r="D34" s="418">
        <v>0</v>
      </c>
      <c r="E34" s="418">
        <v>0</v>
      </c>
      <c r="F34" s="498"/>
      <c r="G34" s="418">
        <v>0</v>
      </c>
      <c r="H34" s="419">
        <v>0</v>
      </c>
      <c r="I34" s="418">
        <v>0</v>
      </c>
      <c r="J34" s="418">
        <v>0</v>
      </c>
      <c r="K34" s="498"/>
      <c r="L34" s="418">
        <v>0</v>
      </c>
      <c r="M34" s="393"/>
      <c r="N34" s="393"/>
      <c r="O34" s="498"/>
      <c r="P34" s="393"/>
      <c r="Q34" s="393"/>
      <c r="R34" s="393"/>
      <c r="S34" s="498"/>
      <c r="T34" s="393"/>
      <c r="U34" s="402"/>
      <c r="V34" s="393"/>
      <c r="W34" s="498"/>
      <c r="X34" s="393"/>
      <c r="Y34" s="393"/>
      <c r="Z34" s="393"/>
      <c r="AA34" s="498"/>
      <c r="AB34" s="393"/>
      <c r="AC34" s="418">
        <v>0</v>
      </c>
      <c r="AD34" s="418">
        <v>0</v>
      </c>
      <c r="AE34" s="498"/>
      <c r="AF34" s="418">
        <v>0</v>
      </c>
      <c r="AG34" s="418">
        <v>0</v>
      </c>
      <c r="AH34" s="419">
        <v>6.2791832905319733E-4</v>
      </c>
    </row>
    <row r="35" spans="2:34" x14ac:dyDescent="0.25">
      <c r="B35" s="389">
        <v>20</v>
      </c>
      <c r="C35" s="395" t="s">
        <v>599</v>
      </c>
      <c r="D35" s="418">
        <v>1.3173177635259543</v>
      </c>
      <c r="E35" s="418">
        <v>0.14055354936227837</v>
      </c>
      <c r="F35" s="420">
        <v>0</v>
      </c>
      <c r="G35" s="418">
        <v>0</v>
      </c>
      <c r="H35" s="419">
        <v>1.4530296537277095E-3</v>
      </c>
      <c r="I35" s="418">
        <v>0</v>
      </c>
      <c r="J35" s="418">
        <v>0</v>
      </c>
      <c r="K35" s="420">
        <v>0</v>
      </c>
      <c r="L35" s="418">
        <v>0</v>
      </c>
      <c r="M35" s="393"/>
      <c r="N35" s="393"/>
      <c r="O35" s="420"/>
      <c r="P35" s="393"/>
      <c r="Q35" s="393"/>
      <c r="R35" s="393"/>
      <c r="S35" s="420"/>
      <c r="T35" s="393"/>
      <c r="U35" s="421"/>
      <c r="V35" s="393"/>
      <c r="W35" s="420"/>
      <c r="X35" s="393"/>
      <c r="Y35" s="393"/>
      <c r="Z35" s="393"/>
      <c r="AA35" s="420"/>
      <c r="AB35" s="393"/>
      <c r="AC35" s="418">
        <v>1.3173177635259543</v>
      </c>
      <c r="AD35" s="418">
        <v>0.14055354936227837</v>
      </c>
      <c r="AE35" s="420">
        <v>0</v>
      </c>
      <c r="AF35" s="418">
        <v>0</v>
      </c>
      <c r="AG35" s="419">
        <v>1.4530296537277095E-3</v>
      </c>
      <c r="AH35" s="418">
        <v>3.7867583611179354</v>
      </c>
    </row>
    <row r="36" spans="2:34" ht="17.100000000000001" customHeight="1" x14ac:dyDescent="0.25">
      <c r="B36" s="389">
        <v>21</v>
      </c>
      <c r="C36" s="399" t="s">
        <v>584</v>
      </c>
      <c r="D36" s="418">
        <v>1.3173177635259543</v>
      </c>
      <c r="E36" s="418">
        <v>0.14055354936227837</v>
      </c>
      <c r="F36" s="420">
        <v>0</v>
      </c>
      <c r="G36" s="418">
        <v>0</v>
      </c>
      <c r="H36" s="419">
        <v>1.4530296537277095E-3</v>
      </c>
      <c r="I36" s="418">
        <v>0</v>
      </c>
      <c r="J36" s="418">
        <v>0</v>
      </c>
      <c r="K36" s="420">
        <v>0</v>
      </c>
      <c r="L36" s="418">
        <v>0</v>
      </c>
      <c r="M36" s="393"/>
      <c r="N36" s="393"/>
      <c r="O36" s="420"/>
      <c r="P36" s="393"/>
      <c r="Q36" s="393"/>
      <c r="R36" s="393"/>
      <c r="S36" s="420"/>
      <c r="T36" s="393"/>
      <c r="U36" s="399"/>
      <c r="V36" s="393"/>
      <c r="W36" s="420"/>
      <c r="X36" s="393"/>
      <c r="Y36" s="393"/>
      <c r="Z36" s="393"/>
      <c r="AA36" s="420"/>
      <c r="AB36" s="393"/>
      <c r="AC36" s="418">
        <v>1.3173177635259543</v>
      </c>
      <c r="AD36" s="418">
        <v>0.14055354936227837</v>
      </c>
      <c r="AE36" s="420">
        <v>0</v>
      </c>
      <c r="AF36" s="418">
        <v>0</v>
      </c>
      <c r="AG36" s="419">
        <v>1.4530296537277095E-3</v>
      </c>
      <c r="AH36" s="418">
        <v>3.7826860879307111</v>
      </c>
    </row>
    <row r="37" spans="2:34" ht="12" customHeight="1" x14ac:dyDescent="0.25">
      <c r="B37" s="389">
        <v>22</v>
      </c>
      <c r="C37" s="405" t="s">
        <v>598</v>
      </c>
      <c r="D37" s="418">
        <v>0</v>
      </c>
      <c r="E37" s="418">
        <v>0</v>
      </c>
      <c r="F37" s="420">
        <v>0</v>
      </c>
      <c r="G37" s="418">
        <v>0</v>
      </c>
      <c r="H37" s="419">
        <v>0</v>
      </c>
      <c r="I37" s="418">
        <v>0</v>
      </c>
      <c r="J37" s="418">
        <v>0</v>
      </c>
      <c r="K37" s="422">
        <v>0</v>
      </c>
      <c r="L37" s="418">
        <v>0</v>
      </c>
      <c r="M37" s="401"/>
      <c r="N37" s="401"/>
      <c r="O37" s="422"/>
      <c r="P37" s="401"/>
      <c r="Q37" s="401"/>
      <c r="R37" s="401"/>
      <c r="S37" s="422"/>
      <c r="T37" s="401"/>
      <c r="U37" s="399"/>
      <c r="V37" s="401"/>
      <c r="W37" s="422"/>
      <c r="X37" s="401"/>
      <c r="Y37" s="401"/>
      <c r="Z37" s="401"/>
      <c r="AA37" s="422"/>
      <c r="AB37" s="401"/>
      <c r="AC37" s="418">
        <v>0</v>
      </c>
      <c r="AD37" s="418">
        <v>0</v>
      </c>
      <c r="AE37" s="422">
        <v>0</v>
      </c>
      <c r="AF37" s="418">
        <v>0</v>
      </c>
      <c r="AG37" s="418">
        <v>0</v>
      </c>
      <c r="AH37" s="418">
        <v>0</v>
      </c>
    </row>
    <row r="38" spans="2:34" x14ac:dyDescent="0.25">
      <c r="B38" s="389">
        <v>23</v>
      </c>
      <c r="C38" s="399" t="s">
        <v>582</v>
      </c>
      <c r="D38" s="418">
        <v>0</v>
      </c>
      <c r="E38" s="418">
        <v>0</v>
      </c>
      <c r="F38" s="498"/>
      <c r="G38" s="418">
        <v>0</v>
      </c>
      <c r="H38" s="419">
        <v>0</v>
      </c>
      <c r="I38" s="418">
        <v>0</v>
      </c>
      <c r="J38" s="418">
        <v>0</v>
      </c>
      <c r="K38" s="498"/>
      <c r="L38" s="418">
        <v>0</v>
      </c>
      <c r="M38" s="393"/>
      <c r="N38" s="393"/>
      <c r="O38" s="498"/>
      <c r="P38" s="393"/>
      <c r="Q38" s="393"/>
      <c r="R38" s="393"/>
      <c r="S38" s="498"/>
      <c r="T38" s="393"/>
      <c r="U38" s="399"/>
      <c r="V38" s="393"/>
      <c r="W38" s="498"/>
      <c r="X38" s="393"/>
      <c r="Y38" s="393"/>
      <c r="Z38" s="393"/>
      <c r="AA38" s="498"/>
      <c r="AB38" s="393"/>
      <c r="AC38" s="418">
        <v>0</v>
      </c>
      <c r="AD38" s="418">
        <v>0</v>
      </c>
      <c r="AE38" s="498"/>
      <c r="AF38" s="418">
        <v>0</v>
      </c>
      <c r="AG38" s="418">
        <v>0</v>
      </c>
      <c r="AH38" s="419">
        <v>4.0722731872243892E-3</v>
      </c>
    </row>
    <row r="39" spans="2:34" x14ac:dyDescent="0.25">
      <c r="B39" s="389">
        <v>24</v>
      </c>
      <c r="C39" s="395" t="s">
        <v>597</v>
      </c>
      <c r="D39" s="418">
        <v>31.150162982279745</v>
      </c>
      <c r="E39" s="418">
        <v>3.5604463518678702</v>
      </c>
      <c r="F39" s="420">
        <v>0</v>
      </c>
      <c r="G39" s="418">
        <v>0</v>
      </c>
      <c r="H39" s="419">
        <v>0</v>
      </c>
      <c r="I39" s="418">
        <v>0</v>
      </c>
      <c r="J39" s="418">
        <v>0</v>
      </c>
      <c r="K39" s="418">
        <v>0</v>
      </c>
      <c r="L39" s="418">
        <v>0</v>
      </c>
      <c r="M39" s="488"/>
      <c r="N39" s="488"/>
      <c r="O39" s="488"/>
      <c r="P39" s="488"/>
      <c r="Q39" s="401"/>
      <c r="R39" s="401"/>
      <c r="S39" s="401"/>
      <c r="T39" s="401"/>
      <c r="U39" s="500"/>
      <c r="V39" s="488"/>
      <c r="W39" s="488"/>
      <c r="X39" s="488"/>
      <c r="Y39" s="488"/>
      <c r="Z39" s="488"/>
      <c r="AA39" s="488"/>
      <c r="AB39" s="488"/>
      <c r="AC39" s="418">
        <v>31.150162982279745</v>
      </c>
      <c r="AD39" s="418">
        <v>3.5604463518678702</v>
      </c>
      <c r="AE39" s="418">
        <v>0</v>
      </c>
      <c r="AF39" s="418">
        <v>0</v>
      </c>
      <c r="AG39" s="418">
        <v>0</v>
      </c>
      <c r="AH39" s="418">
        <v>28.42128209342032</v>
      </c>
    </row>
    <row r="40" spans="2:34" x14ac:dyDescent="0.25">
      <c r="B40" s="389">
        <v>25</v>
      </c>
      <c r="C40" s="399" t="s">
        <v>596</v>
      </c>
      <c r="D40" s="418">
        <v>30.458083095177678</v>
      </c>
      <c r="E40" s="418">
        <v>3.551106110729306</v>
      </c>
      <c r="F40" s="420">
        <v>0</v>
      </c>
      <c r="G40" s="418">
        <v>0</v>
      </c>
      <c r="H40" s="419">
        <v>0</v>
      </c>
      <c r="I40" s="418">
        <v>0</v>
      </c>
      <c r="J40" s="418">
        <v>0</v>
      </c>
      <c r="K40" s="418">
        <v>0</v>
      </c>
      <c r="L40" s="418">
        <v>0</v>
      </c>
      <c r="M40" s="488"/>
      <c r="N40" s="488"/>
      <c r="O40" s="488"/>
      <c r="P40" s="488"/>
      <c r="Q40" s="401"/>
      <c r="R40" s="401"/>
      <c r="S40" s="401"/>
      <c r="T40" s="401"/>
      <c r="U40" s="501"/>
      <c r="V40" s="488"/>
      <c r="W40" s="488"/>
      <c r="X40" s="488"/>
      <c r="Y40" s="488"/>
      <c r="Z40" s="488"/>
      <c r="AA40" s="488"/>
      <c r="AB40" s="488"/>
      <c r="AC40" s="418">
        <v>30.458083095177678</v>
      </c>
      <c r="AD40" s="418">
        <v>3.551106110729306</v>
      </c>
      <c r="AE40" s="418">
        <v>0</v>
      </c>
      <c r="AF40" s="418">
        <v>0</v>
      </c>
      <c r="AG40" s="418">
        <v>0</v>
      </c>
      <c r="AH40" s="418">
        <v>25.500502842322671</v>
      </c>
    </row>
    <row r="41" spans="2:34" x14ac:dyDescent="0.25">
      <c r="B41" s="389">
        <v>26</v>
      </c>
      <c r="C41" s="399" t="s">
        <v>586</v>
      </c>
      <c r="D41" s="418">
        <v>0</v>
      </c>
      <c r="E41" s="418">
        <v>0</v>
      </c>
      <c r="F41" s="420">
        <v>0</v>
      </c>
      <c r="G41" s="418">
        <v>0</v>
      </c>
      <c r="H41" s="418">
        <v>0</v>
      </c>
      <c r="I41" s="418">
        <v>0</v>
      </c>
      <c r="J41" s="418">
        <v>0</v>
      </c>
      <c r="K41" s="418">
        <v>0</v>
      </c>
      <c r="L41" s="418">
        <v>0</v>
      </c>
      <c r="M41" s="488"/>
      <c r="N41" s="488"/>
      <c r="O41" s="488"/>
      <c r="P41" s="488"/>
      <c r="Q41" s="401"/>
      <c r="R41" s="401"/>
      <c r="S41" s="401"/>
      <c r="T41" s="401"/>
      <c r="U41" s="502"/>
      <c r="V41" s="488"/>
      <c r="W41" s="488"/>
      <c r="X41" s="488"/>
      <c r="Y41" s="488"/>
      <c r="Z41" s="488"/>
      <c r="AA41" s="488"/>
      <c r="AB41" s="488"/>
      <c r="AC41" s="418">
        <v>0</v>
      </c>
      <c r="AD41" s="418">
        <v>0</v>
      </c>
      <c r="AE41" s="418">
        <v>0</v>
      </c>
      <c r="AF41" s="418">
        <v>0</v>
      </c>
      <c r="AG41" s="418">
        <v>0</v>
      </c>
      <c r="AH41" s="418">
        <v>0</v>
      </c>
    </row>
    <row r="42" spans="2:34" x14ac:dyDescent="0.25">
      <c r="B42" s="389">
        <v>27</v>
      </c>
      <c r="C42" s="399" t="s">
        <v>595</v>
      </c>
      <c r="D42" s="418">
        <v>0.60863781809530015</v>
      </c>
      <c r="E42" s="418">
        <v>0</v>
      </c>
      <c r="F42" s="420">
        <v>0</v>
      </c>
      <c r="G42" s="418">
        <v>0</v>
      </c>
      <c r="H42" s="418">
        <v>0</v>
      </c>
      <c r="I42" s="498"/>
      <c r="J42" s="498"/>
      <c r="K42" s="498"/>
      <c r="L42" s="498"/>
      <c r="M42" s="488"/>
      <c r="N42" s="488"/>
      <c r="O42" s="488"/>
      <c r="P42" s="488"/>
      <c r="Q42" s="488"/>
      <c r="R42" s="488"/>
      <c r="S42" s="488"/>
      <c r="T42" s="488"/>
      <c r="U42" s="501"/>
      <c r="V42" s="488"/>
      <c r="W42" s="488"/>
      <c r="X42" s="488"/>
      <c r="Y42" s="488"/>
      <c r="Z42" s="488"/>
      <c r="AA42" s="488"/>
      <c r="AB42" s="488"/>
      <c r="AC42" s="498"/>
      <c r="AD42" s="498"/>
      <c r="AE42" s="498"/>
      <c r="AF42" s="498"/>
      <c r="AG42" s="498"/>
      <c r="AH42" s="503">
        <v>1.0234345439912598</v>
      </c>
    </row>
    <row r="43" spans="2:34" x14ac:dyDescent="0.25">
      <c r="B43" s="389">
        <v>28</v>
      </c>
      <c r="C43" s="395" t="s">
        <v>594</v>
      </c>
      <c r="D43" s="419">
        <v>2.8489115149489264E-3</v>
      </c>
      <c r="E43" s="419">
        <v>2.8489115149489264E-3</v>
      </c>
      <c r="F43" s="419">
        <v>2.8489115149489264E-3</v>
      </c>
      <c r="G43" s="418">
        <v>0</v>
      </c>
      <c r="H43" s="418">
        <v>0</v>
      </c>
      <c r="I43" s="418">
        <v>0</v>
      </c>
      <c r="J43" s="418">
        <v>0</v>
      </c>
      <c r="K43" s="418">
        <v>0</v>
      </c>
      <c r="L43" s="418">
        <v>0</v>
      </c>
      <c r="M43" s="401"/>
      <c r="N43" s="401"/>
      <c r="O43" s="401"/>
      <c r="P43" s="401"/>
      <c r="Q43" s="401"/>
      <c r="R43" s="401"/>
      <c r="S43" s="401"/>
      <c r="T43" s="401"/>
      <c r="U43" s="421"/>
      <c r="V43" s="393"/>
      <c r="W43" s="393"/>
      <c r="X43" s="393"/>
      <c r="Y43" s="401"/>
      <c r="Z43" s="401"/>
      <c r="AA43" s="401"/>
      <c r="AB43" s="401"/>
      <c r="AC43" s="419">
        <v>2.8489115149489264E-3</v>
      </c>
      <c r="AD43" s="419">
        <v>2.8489115149489264E-3</v>
      </c>
      <c r="AE43" s="419">
        <v>0</v>
      </c>
      <c r="AF43" s="418">
        <v>0</v>
      </c>
      <c r="AG43" s="418">
        <v>0</v>
      </c>
      <c r="AH43" s="419">
        <v>2.385201851261056E-3</v>
      </c>
    </row>
    <row r="44" spans="2:34" x14ac:dyDescent="0.25">
      <c r="B44" s="389">
        <v>29</v>
      </c>
      <c r="C44" s="399" t="s">
        <v>593</v>
      </c>
      <c r="D44" s="419">
        <v>2.8489115149489264E-3</v>
      </c>
      <c r="E44" s="419">
        <v>2.8489115149489264E-3</v>
      </c>
      <c r="F44" s="419">
        <v>2.8489115149489264E-3</v>
      </c>
      <c r="G44" s="418">
        <v>0</v>
      </c>
      <c r="H44" s="418">
        <v>0</v>
      </c>
      <c r="I44" s="418">
        <v>0</v>
      </c>
      <c r="J44" s="418">
        <v>0</v>
      </c>
      <c r="K44" s="418">
        <v>0</v>
      </c>
      <c r="L44" s="418">
        <v>0</v>
      </c>
      <c r="M44" s="401"/>
      <c r="N44" s="401"/>
      <c r="O44" s="401"/>
      <c r="P44" s="401"/>
      <c r="Q44" s="401"/>
      <c r="R44" s="401"/>
      <c r="S44" s="401"/>
      <c r="T44" s="401"/>
      <c r="U44" s="421"/>
      <c r="V44" s="393"/>
      <c r="W44" s="393"/>
      <c r="X44" s="393"/>
      <c r="Y44" s="401"/>
      <c r="Z44" s="401"/>
      <c r="AA44" s="401"/>
      <c r="AB44" s="401"/>
      <c r="AC44" s="419">
        <v>2.8489115149489264E-3</v>
      </c>
      <c r="AD44" s="419">
        <v>2.8489115149489264E-3</v>
      </c>
      <c r="AE44" s="419">
        <v>0</v>
      </c>
      <c r="AF44" s="418">
        <v>0</v>
      </c>
      <c r="AG44" s="418">
        <v>0</v>
      </c>
      <c r="AH44" s="419">
        <v>2.385201851261056E-3</v>
      </c>
    </row>
    <row r="45" spans="2:34" x14ac:dyDescent="0.25">
      <c r="B45" s="389">
        <v>30</v>
      </c>
      <c r="C45" s="399" t="s">
        <v>592</v>
      </c>
      <c r="D45" s="418">
        <v>0</v>
      </c>
      <c r="E45" s="418">
        <v>0</v>
      </c>
      <c r="F45" s="420">
        <v>0</v>
      </c>
      <c r="G45" s="418">
        <v>0</v>
      </c>
      <c r="H45" s="418">
        <v>0</v>
      </c>
      <c r="I45" s="418">
        <v>0</v>
      </c>
      <c r="J45" s="418">
        <v>0</v>
      </c>
      <c r="K45" s="418">
        <v>0</v>
      </c>
      <c r="L45" s="418">
        <v>0</v>
      </c>
      <c r="M45" s="401"/>
      <c r="N45" s="401"/>
      <c r="O45" s="401"/>
      <c r="P45" s="401"/>
      <c r="Q45" s="401"/>
      <c r="R45" s="401"/>
      <c r="S45" s="401"/>
      <c r="T45" s="401"/>
      <c r="U45" s="390"/>
      <c r="V45" s="393"/>
      <c r="W45" s="393"/>
      <c r="X45" s="393"/>
      <c r="Y45" s="401"/>
      <c r="Z45" s="401"/>
      <c r="AA45" s="401"/>
      <c r="AB45" s="401"/>
      <c r="AC45" s="418">
        <v>0</v>
      </c>
      <c r="AD45" s="418">
        <v>0</v>
      </c>
      <c r="AE45" s="418">
        <v>0</v>
      </c>
      <c r="AF45" s="418">
        <v>0</v>
      </c>
      <c r="AG45" s="418">
        <v>0</v>
      </c>
      <c r="AH45" s="418">
        <v>0</v>
      </c>
    </row>
    <row r="46" spans="2:34" x14ac:dyDescent="0.25">
      <c r="B46" s="389">
        <v>31</v>
      </c>
      <c r="C46" s="395" t="s">
        <v>591</v>
      </c>
      <c r="D46" s="418">
        <v>1.2252619241512528E-2</v>
      </c>
      <c r="E46" s="418">
        <v>0</v>
      </c>
      <c r="F46" s="420">
        <v>0</v>
      </c>
      <c r="G46" s="418">
        <v>0</v>
      </c>
      <c r="H46" s="418">
        <v>0</v>
      </c>
      <c r="I46" s="418">
        <v>0</v>
      </c>
      <c r="J46" s="418">
        <v>0</v>
      </c>
      <c r="K46" s="418">
        <v>0</v>
      </c>
      <c r="L46" s="418">
        <v>0</v>
      </c>
      <c r="M46" s="401"/>
      <c r="N46" s="401"/>
      <c r="O46" s="401"/>
      <c r="P46" s="401"/>
      <c r="Q46" s="401"/>
      <c r="R46" s="401"/>
      <c r="S46" s="401"/>
      <c r="T46" s="401"/>
      <c r="U46" s="390"/>
      <c r="V46" s="393"/>
      <c r="W46" s="393"/>
      <c r="X46" s="393"/>
      <c r="Y46" s="401"/>
      <c r="Z46" s="401"/>
      <c r="AA46" s="401"/>
      <c r="AB46" s="401"/>
      <c r="AC46" s="418">
        <v>1.2252619241512528E-2</v>
      </c>
      <c r="AD46" s="418">
        <v>0</v>
      </c>
      <c r="AE46" s="418">
        <v>0</v>
      </c>
      <c r="AF46" s="418">
        <v>0</v>
      </c>
      <c r="AG46" s="418">
        <v>0</v>
      </c>
      <c r="AH46" s="418">
        <v>1.02582933672394E-2</v>
      </c>
    </row>
    <row r="47" spans="2:34" x14ac:dyDescent="0.25">
      <c r="B47" s="468">
        <v>32</v>
      </c>
      <c r="C47" s="469" t="s">
        <v>577</v>
      </c>
      <c r="D47" s="476">
        <v>34.54852569174578</v>
      </c>
      <c r="E47" s="476">
        <v>3.7038488127450968</v>
      </c>
      <c r="F47" s="477">
        <v>2.8489115149489264E-3</v>
      </c>
      <c r="G47" s="477">
        <v>0</v>
      </c>
      <c r="H47" s="477">
        <v>1.4530296537277095E-3</v>
      </c>
      <c r="I47" s="476">
        <v>0</v>
      </c>
      <c r="J47" s="476">
        <v>0</v>
      </c>
      <c r="K47" s="476">
        <v>0</v>
      </c>
      <c r="L47" s="476">
        <v>0</v>
      </c>
      <c r="M47" s="478"/>
      <c r="N47" s="478"/>
      <c r="O47" s="478"/>
      <c r="P47" s="478"/>
      <c r="Q47" s="478"/>
      <c r="R47" s="478"/>
      <c r="S47" s="478"/>
      <c r="T47" s="478"/>
      <c r="U47" s="478"/>
      <c r="V47" s="478"/>
      <c r="W47" s="478"/>
      <c r="X47" s="478"/>
      <c r="Y47" s="478"/>
      <c r="Z47" s="478"/>
      <c r="AA47" s="478"/>
      <c r="AB47" s="478"/>
      <c r="AC47" s="476">
        <v>34.54852569174578</v>
      </c>
      <c r="AD47" s="476">
        <v>3.7038488127450968</v>
      </c>
      <c r="AE47" s="477">
        <v>2.8489115149489264E-3</v>
      </c>
      <c r="AF47" s="476">
        <v>0</v>
      </c>
      <c r="AG47" s="477">
        <v>1.4530296537277095E-3</v>
      </c>
      <c r="AH47" s="476">
        <v>83.723269000996567</v>
      </c>
    </row>
  </sheetData>
  <mergeCells count="24">
    <mergeCell ref="I12:L12"/>
    <mergeCell ref="M12:P12"/>
    <mergeCell ref="B10:C14"/>
    <mergeCell ref="D10:AH10"/>
    <mergeCell ref="D11:H11"/>
    <mergeCell ref="I11:L11"/>
    <mergeCell ref="M11:P11"/>
    <mergeCell ref="Q11:T11"/>
    <mergeCell ref="U11:X11"/>
    <mergeCell ref="Y11:AB11"/>
    <mergeCell ref="AC11:AG11"/>
    <mergeCell ref="D12:H12"/>
    <mergeCell ref="E13:H13"/>
    <mergeCell ref="J13:L13"/>
    <mergeCell ref="N13:P13"/>
    <mergeCell ref="R13:T13"/>
    <mergeCell ref="AH12:AH14"/>
    <mergeCell ref="Z13:AB13"/>
    <mergeCell ref="AD13:AG13"/>
    <mergeCell ref="V13:X13"/>
    <mergeCell ref="Q12:T12"/>
    <mergeCell ref="U12:X12"/>
    <mergeCell ref="Y12:AB12"/>
    <mergeCell ref="AC12:AG12"/>
  </mergeCells>
  <pageMargins left="0.70866141732283472" right="0.70866141732283472" top="0.74803149606299213" bottom="0.74803149606299213" header="0.31496062992125984" footer="0.31496062992125984"/>
  <pageSetup paperSize="9" scale="1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568E-F5F3-41CD-9335-8B1D2E33D1DB}">
  <sheetPr>
    <tabColor theme="4" tint="0.249977111117893"/>
    <pageSetUpPr fitToPage="1"/>
  </sheetPr>
  <dimension ref="B7:AH47"/>
  <sheetViews>
    <sheetView zoomScale="80" zoomScaleNormal="80" workbookViewId="0"/>
  </sheetViews>
  <sheetFormatPr defaultColWidth="8.7109375" defaultRowHeight="15" x14ac:dyDescent="0.25"/>
  <cols>
    <col min="1" max="1" width="8.7109375" style="348"/>
    <col min="2" max="2" width="6.28515625" style="366" customWidth="1"/>
    <col min="3" max="3" width="97.85546875" style="348" bestFit="1" customWidth="1"/>
    <col min="4" max="4" width="15.42578125" style="368" customWidth="1"/>
    <col min="5" max="12" width="15.42578125" style="348" customWidth="1"/>
    <col min="13" max="28" width="15.42578125" style="349" customWidth="1"/>
    <col min="29" max="33" width="15.42578125" style="368" customWidth="1"/>
    <col min="34" max="34" width="15.42578125" style="365" customWidth="1"/>
    <col min="35" max="16384" width="8.7109375" style="348"/>
  </cols>
  <sheetData>
    <row r="7" spans="2:34" ht="18.75" x14ac:dyDescent="0.3">
      <c r="B7" s="188" t="s">
        <v>688</v>
      </c>
    </row>
    <row r="8" spans="2:34" x14ac:dyDescent="0.25">
      <c r="B8" s="367"/>
    </row>
    <row r="10" spans="2:34" ht="28.9" customHeight="1" x14ac:dyDescent="0.25">
      <c r="B10" s="718" t="s">
        <v>687</v>
      </c>
      <c r="C10" s="719"/>
      <c r="D10" s="758" t="s">
        <v>621</v>
      </c>
      <c r="E10" s="759"/>
      <c r="F10" s="759"/>
      <c r="G10" s="759"/>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60"/>
    </row>
    <row r="11" spans="2:34" ht="14.65" customHeight="1" x14ac:dyDescent="0.25">
      <c r="B11" s="720"/>
      <c r="C11" s="721"/>
      <c r="D11" s="764" t="s">
        <v>619</v>
      </c>
      <c r="E11" s="765"/>
      <c r="F11" s="765"/>
      <c r="G11" s="765"/>
      <c r="H11" s="766"/>
      <c r="I11" s="764" t="s">
        <v>618</v>
      </c>
      <c r="J11" s="765"/>
      <c r="K11" s="765"/>
      <c r="L11" s="766"/>
      <c r="M11" s="764" t="s">
        <v>617</v>
      </c>
      <c r="N11" s="765"/>
      <c r="O11" s="765"/>
      <c r="P11" s="766"/>
      <c r="Q11" s="764" t="s">
        <v>616</v>
      </c>
      <c r="R11" s="765"/>
      <c r="S11" s="765"/>
      <c r="T11" s="766"/>
      <c r="U11" s="764" t="s">
        <v>615</v>
      </c>
      <c r="V11" s="765"/>
      <c r="W11" s="765"/>
      <c r="X11" s="766"/>
      <c r="Y11" s="764" t="s">
        <v>614</v>
      </c>
      <c r="Z11" s="765"/>
      <c r="AA11" s="765"/>
      <c r="AB11" s="766"/>
      <c r="AC11" s="764" t="s">
        <v>613</v>
      </c>
      <c r="AD11" s="765"/>
      <c r="AE11" s="765"/>
      <c r="AF11" s="765"/>
      <c r="AG11" s="766"/>
      <c r="AH11" s="479"/>
    </row>
    <row r="12" spans="2:34" ht="29.65" customHeight="1" x14ac:dyDescent="0.25">
      <c r="B12" s="720"/>
      <c r="C12" s="721"/>
      <c r="D12" s="707" t="s">
        <v>686</v>
      </c>
      <c r="E12" s="708"/>
      <c r="F12" s="708"/>
      <c r="G12" s="708"/>
      <c r="H12" s="709"/>
      <c r="I12" s="707" t="s">
        <v>686</v>
      </c>
      <c r="J12" s="708"/>
      <c r="K12" s="708"/>
      <c r="L12" s="709"/>
      <c r="M12" s="707" t="s">
        <v>686</v>
      </c>
      <c r="N12" s="708"/>
      <c r="O12" s="708"/>
      <c r="P12" s="709"/>
      <c r="Q12" s="707" t="s">
        <v>686</v>
      </c>
      <c r="R12" s="708"/>
      <c r="S12" s="708"/>
      <c r="T12" s="709"/>
      <c r="U12" s="707" t="s">
        <v>686</v>
      </c>
      <c r="V12" s="708"/>
      <c r="W12" s="708"/>
      <c r="X12" s="709"/>
      <c r="Y12" s="707" t="s">
        <v>686</v>
      </c>
      <c r="Z12" s="708"/>
      <c r="AA12" s="708"/>
      <c r="AB12" s="709"/>
      <c r="AC12" s="707" t="s">
        <v>686</v>
      </c>
      <c r="AD12" s="708"/>
      <c r="AE12" s="708"/>
      <c r="AF12" s="708"/>
      <c r="AG12" s="709"/>
      <c r="AH12" s="752" t="s">
        <v>685</v>
      </c>
    </row>
    <row r="13" spans="2:34" ht="42" customHeight="1" x14ac:dyDescent="0.25">
      <c r="B13" s="720"/>
      <c r="C13" s="721"/>
      <c r="D13" s="382"/>
      <c r="E13" s="707" t="s">
        <v>684</v>
      </c>
      <c r="F13" s="708"/>
      <c r="G13" s="708"/>
      <c r="H13" s="709"/>
      <c r="I13" s="382"/>
      <c r="J13" s="707" t="s">
        <v>684</v>
      </c>
      <c r="K13" s="708"/>
      <c r="L13" s="709"/>
      <c r="M13" s="382"/>
      <c r="N13" s="707" t="s">
        <v>684</v>
      </c>
      <c r="O13" s="708"/>
      <c r="P13" s="709"/>
      <c r="Q13" s="382"/>
      <c r="R13" s="707" t="s">
        <v>684</v>
      </c>
      <c r="S13" s="708"/>
      <c r="T13" s="709"/>
      <c r="U13" s="382"/>
      <c r="V13" s="707" t="s">
        <v>684</v>
      </c>
      <c r="W13" s="708"/>
      <c r="X13" s="709"/>
      <c r="Y13" s="382"/>
      <c r="Z13" s="707" t="s">
        <v>684</v>
      </c>
      <c r="AA13" s="708"/>
      <c r="AB13" s="709"/>
      <c r="AC13" s="382"/>
      <c r="AD13" s="707" t="s">
        <v>684</v>
      </c>
      <c r="AE13" s="708"/>
      <c r="AF13" s="708"/>
      <c r="AG13" s="709"/>
      <c r="AH13" s="753"/>
    </row>
    <row r="14" spans="2:34" ht="25.5" x14ac:dyDescent="0.25">
      <c r="B14" s="722"/>
      <c r="C14" s="723"/>
      <c r="D14" s="385"/>
      <c r="E14" s="385"/>
      <c r="F14" s="386" t="s">
        <v>610</v>
      </c>
      <c r="G14" s="386" t="s">
        <v>609</v>
      </c>
      <c r="H14" s="386" t="s">
        <v>608</v>
      </c>
      <c r="I14" s="385"/>
      <c r="J14" s="385"/>
      <c r="K14" s="386" t="s">
        <v>610</v>
      </c>
      <c r="L14" s="386" t="s">
        <v>608</v>
      </c>
      <c r="M14" s="385"/>
      <c r="N14" s="385"/>
      <c r="O14" s="386" t="s">
        <v>610</v>
      </c>
      <c r="P14" s="386" t="s">
        <v>608</v>
      </c>
      <c r="Q14" s="385"/>
      <c r="R14" s="385"/>
      <c r="S14" s="386" t="s">
        <v>610</v>
      </c>
      <c r="T14" s="386" t="s">
        <v>608</v>
      </c>
      <c r="U14" s="385"/>
      <c r="V14" s="385"/>
      <c r="W14" s="386" t="s">
        <v>610</v>
      </c>
      <c r="X14" s="386" t="s">
        <v>608</v>
      </c>
      <c r="Y14" s="385"/>
      <c r="Z14" s="385"/>
      <c r="AA14" s="386" t="s">
        <v>610</v>
      </c>
      <c r="AB14" s="386" t="s">
        <v>608</v>
      </c>
      <c r="AC14" s="385"/>
      <c r="AD14" s="385"/>
      <c r="AE14" s="386" t="s">
        <v>610</v>
      </c>
      <c r="AF14" s="386" t="s">
        <v>609</v>
      </c>
      <c r="AG14" s="386" t="s">
        <v>608</v>
      </c>
      <c r="AH14" s="754"/>
    </row>
    <row r="15" spans="2:34" x14ac:dyDescent="0.25">
      <c r="B15" s="387"/>
      <c r="C15" s="388" t="s">
        <v>607</v>
      </c>
      <c r="D15" s="504"/>
      <c r="E15" s="491"/>
      <c r="F15" s="491"/>
      <c r="G15" s="488"/>
      <c r="H15" s="488"/>
      <c r="I15" s="488"/>
      <c r="J15" s="491"/>
      <c r="K15" s="491"/>
      <c r="L15" s="488"/>
      <c r="M15" s="488"/>
      <c r="N15" s="491"/>
      <c r="O15" s="491"/>
      <c r="P15" s="488"/>
      <c r="Q15" s="488"/>
      <c r="R15" s="491"/>
      <c r="S15" s="491"/>
      <c r="T15" s="488"/>
      <c r="U15" s="499"/>
      <c r="V15" s="491"/>
      <c r="W15" s="491"/>
      <c r="X15" s="488"/>
      <c r="Y15" s="488"/>
      <c r="Z15" s="491"/>
      <c r="AA15" s="491"/>
      <c r="AB15" s="488"/>
      <c r="AC15" s="504"/>
      <c r="AD15" s="505"/>
      <c r="AE15" s="505"/>
      <c r="AF15" s="504"/>
      <c r="AG15" s="504"/>
      <c r="AH15" s="498"/>
    </row>
    <row r="16" spans="2:34" x14ac:dyDescent="0.25">
      <c r="B16" s="389">
        <v>1</v>
      </c>
      <c r="C16" s="390" t="s">
        <v>606</v>
      </c>
      <c r="D16" s="418">
        <v>34.507071152018376</v>
      </c>
      <c r="E16" s="418">
        <v>3.6732346507349716</v>
      </c>
      <c r="F16" s="419">
        <v>2.8489115149489264E-3</v>
      </c>
      <c r="G16" s="419">
        <v>2.0359777435275104E-3</v>
      </c>
      <c r="H16" s="418">
        <v>1.0085176212459367E-2</v>
      </c>
      <c r="I16" s="418">
        <v>0</v>
      </c>
      <c r="J16" s="418">
        <v>0</v>
      </c>
      <c r="K16" s="418">
        <v>0</v>
      </c>
      <c r="L16" s="418">
        <v>0</v>
      </c>
      <c r="M16" s="390"/>
      <c r="N16" s="390"/>
      <c r="O16" s="390"/>
      <c r="P16" s="390"/>
      <c r="Q16" s="390"/>
      <c r="R16" s="390"/>
      <c r="S16" s="390"/>
      <c r="T16" s="390"/>
      <c r="U16" s="390"/>
      <c r="V16" s="390"/>
      <c r="W16" s="390"/>
      <c r="X16" s="390"/>
      <c r="Y16" s="390"/>
      <c r="Z16" s="390"/>
      <c r="AA16" s="390"/>
      <c r="AB16" s="390"/>
      <c r="AC16" s="425">
        <v>34.507071152018376</v>
      </c>
      <c r="AD16" s="425">
        <v>3.6732346507349716</v>
      </c>
      <c r="AE16" s="426">
        <v>2.8489115149489264E-3</v>
      </c>
      <c r="AF16" s="426">
        <v>2.0359777435275104E-3</v>
      </c>
      <c r="AG16" s="425">
        <v>1.0085176212459367E-2</v>
      </c>
      <c r="AH16" s="418">
        <v>56.999794998173769</v>
      </c>
    </row>
    <row r="17" spans="2:34" x14ac:dyDescent="0.25">
      <c r="B17" s="389">
        <v>2</v>
      </c>
      <c r="C17" s="395" t="s">
        <v>683</v>
      </c>
      <c r="D17" s="418">
        <v>1.9485474506509222</v>
      </c>
      <c r="E17" s="419">
        <v>0</v>
      </c>
      <c r="F17" s="418">
        <v>0</v>
      </c>
      <c r="G17" s="418">
        <v>0</v>
      </c>
      <c r="H17" s="418">
        <v>0</v>
      </c>
      <c r="I17" s="418">
        <v>0</v>
      </c>
      <c r="J17" s="418">
        <v>0</v>
      </c>
      <c r="K17" s="418">
        <v>0</v>
      </c>
      <c r="L17" s="418">
        <v>0</v>
      </c>
      <c r="M17" s="393"/>
      <c r="N17" s="393"/>
      <c r="O17" s="393"/>
      <c r="P17" s="393"/>
      <c r="Q17" s="393"/>
      <c r="R17" s="393"/>
      <c r="S17" s="393"/>
      <c r="T17" s="393"/>
      <c r="U17" s="421"/>
      <c r="V17" s="393"/>
      <c r="W17" s="393"/>
      <c r="X17" s="393"/>
      <c r="Y17" s="393"/>
      <c r="Z17" s="393"/>
      <c r="AA17" s="393"/>
      <c r="AB17" s="393"/>
      <c r="AC17" s="425">
        <v>1.9485474506509222</v>
      </c>
      <c r="AD17" s="425">
        <v>0</v>
      </c>
      <c r="AE17" s="425">
        <v>0</v>
      </c>
      <c r="AF17" s="427">
        <v>0</v>
      </c>
      <c r="AG17" s="425">
        <v>0</v>
      </c>
      <c r="AH17" s="418">
        <v>18.515053140598621</v>
      </c>
    </row>
    <row r="18" spans="2:34" x14ac:dyDescent="0.25">
      <c r="B18" s="389">
        <v>3</v>
      </c>
      <c r="C18" s="397" t="s">
        <v>604</v>
      </c>
      <c r="D18" s="418">
        <v>1.4657533302044337</v>
      </c>
      <c r="E18" s="419">
        <v>0</v>
      </c>
      <c r="F18" s="418">
        <v>0</v>
      </c>
      <c r="G18" s="418">
        <v>0</v>
      </c>
      <c r="H18" s="418">
        <v>0</v>
      </c>
      <c r="I18" s="418">
        <v>0</v>
      </c>
      <c r="J18" s="418">
        <v>0</v>
      </c>
      <c r="K18" s="418">
        <v>0</v>
      </c>
      <c r="L18" s="418">
        <v>0</v>
      </c>
      <c r="M18" s="393"/>
      <c r="N18" s="393"/>
      <c r="O18" s="393"/>
      <c r="P18" s="393"/>
      <c r="Q18" s="393"/>
      <c r="R18" s="393"/>
      <c r="S18" s="393"/>
      <c r="T18" s="393"/>
      <c r="U18" s="397"/>
      <c r="V18" s="393"/>
      <c r="W18" s="393"/>
      <c r="X18" s="393"/>
      <c r="Y18" s="393"/>
      <c r="Z18" s="393"/>
      <c r="AA18" s="393"/>
      <c r="AB18" s="393"/>
      <c r="AC18" s="425">
        <v>1.4657533302044337</v>
      </c>
      <c r="AD18" s="425">
        <v>0</v>
      </c>
      <c r="AE18" s="425">
        <v>0</v>
      </c>
      <c r="AF18" s="427">
        <v>0</v>
      </c>
      <c r="AG18" s="425">
        <v>0</v>
      </c>
      <c r="AH18" s="418">
        <v>8.9138345977903768</v>
      </c>
    </row>
    <row r="19" spans="2:34" x14ac:dyDescent="0.25">
      <c r="B19" s="389">
        <v>4</v>
      </c>
      <c r="C19" s="399" t="s">
        <v>584</v>
      </c>
      <c r="D19" s="418">
        <v>0.10533506273090056</v>
      </c>
      <c r="E19" s="419">
        <v>0</v>
      </c>
      <c r="F19" s="418">
        <v>0</v>
      </c>
      <c r="G19" s="418">
        <v>0</v>
      </c>
      <c r="H19" s="418">
        <v>0</v>
      </c>
      <c r="I19" s="418">
        <v>0</v>
      </c>
      <c r="J19" s="418">
        <v>0</v>
      </c>
      <c r="K19" s="418">
        <v>0</v>
      </c>
      <c r="L19" s="418">
        <v>0</v>
      </c>
      <c r="M19" s="393"/>
      <c r="N19" s="393"/>
      <c r="O19" s="393"/>
      <c r="P19" s="393"/>
      <c r="Q19" s="393"/>
      <c r="R19" s="393"/>
      <c r="S19" s="393"/>
      <c r="T19" s="393"/>
      <c r="U19" s="399"/>
      <c r="V19" s="393"/>
      <c r="W19" s="393"/>
      <c r="X19" s="393"/>
      <c r="Y19" s="393"/>
      <c r="Z19" s="393"/>
      <c r="AA19" s="393"/>
      <c r="AB19" s="393"/>
      <c r="AC19" s="425">
        <v>0.10533506273090056</v>
      </c>
      <c r="AD19" s="425">
        <v>0</v>
      </c>
      <c r="AE19" s="425">
        <v>0</v>
      </c>
      <c r="AF19" s="427">
        <v>0</v>
      </c>
      <c r="AG19" s="425">
        <v>0</v>
      </c>
      <c r="AH19" s="418">
        <v>0.53402861021610226</v>
      </c>
    </row>
    <row r="20" spans="2:34" s="353" customFormat="1" x14ac:dyDescent="0.25">
      <c r="B20" s="403">
        <v>5</v>
      </c>
      <c r="C20" s="405" t="s">
        <v>598</v>
      </c>
      <c r="D20" s="418">
        <v>1.3604182674735332</v>
      </c>
      <c r="E20" s="419">
        <v>0</v>
      </c>
      <c r="F20" s="418">
        <v>0</v>
      </c>
      <c r="G20" s="418">
        <v>0</v>
      </c>
      <c r="H20" s="418">
        <v>0</v>
      </c>
      <c r="I20" s="418">
        <v>0</v>
      </c>
      <c r="J20" s="418">
        <v>0</v>
      </c>
      <c r="K20" s="418">
        <v>0</v>
      </c>
      <c r="L20" s="418">
        <v>0</v>
      </c>
      <c r="M20" s="401"/>
      <c r="N20" s="401"/>
      <c r="O20" s="401"/>
      <c r="P20" s="401"/>
      <c r="Q20" s="401"/>
      <c r="R20" s="401"/>
      <c r="S20" s="401"/>
      <c r="T20" s="401"/>
      <c r="U20" s="406"/>
      <c r="V20" s="406"/>
      <c r="W20" s="406"/>
      <c r="X20" s="406"/>
      <c r="Y20" s="406"/>
      <c r="Z20" s="401"/>
      <c r="AA20" s="401"/>
      <c r="AB20" s="401"/>
      <c r="AC20" s="425">
        <v>1.3604182674735332</v>
      </c>
      <c r="AD20" s="425">
        <v>0</v>
      </c>
      <c r="AE20" s="425">
        <v>0</v>
      </c>
      <c r="AF20" s="427">
        <v>0</v>
      </c>
      <c r="AG20" s="425">
        <v>0</v>
      </c>
      <c r="AH20" s="418">
        <v>8.21828862065923</v>
      </c>
    </row>
    <row r="21" spans="2:34" x14ac:dyDescent="0.25">
      <c r="B21" s="389">
        <v>6</v>
      </c>
      <c r="C21" s="399" t="s">
        <v>582</v>
      </c>
      <c r="D21" s="418">
        <v>0</v>
      </c>
      <c r="E21" s="419">
        <v>0</v>
      </c>
      <c r="F21" s="488"/>
      <c r="G21" s="418">
        <v>0</v>
      </c>
      <c r="H21" s="418">
        <v>0</v>
      </c>
      <c r="I21" s="418">
        <v>0</v>
      </c>
      <c r="J21" s="418">
        <v>0</v>
      </c>
      <c r="K21" s="488"/>
      <c r="L21" s="418">
        <v>0</v>
      </c>
      <c r="M21" s="393"/>
      <c r="N21" s="393"/>
      <c r="O21" s="488"/>
      <c r="P21" s="393"/>
      <c r="Q21" s="393"/>
      <c r="R21" s="393"/>
      <c r="S21" s="488"/>
      <c r="T21" s="393"/>
      <c r="U21" s="397"/>
      <c r="V21" s="397"/>
      <c r="W21" s="488"/>
      <c r="X21" s="399"/>
      <c r="Y21" s="399"/>
      <c r="Z21" s="393"/>
      <c r="AA21" s="488"/>
      <c r="AB21" s="393"/>
      <c r="AC21" s="425">
        <v>0</v>
      </c>
      <c r="AD21" s="425">
        <v>0</v>
      </c>
      <c r="AE21" s="488"/>
      <c r="AF21" s="427">
        <v>0</v>
      </c>
      <c r="AG21" s="425">
        <v>0</v>
      </c>
      <c r="AH21" s="418">
        <v>0.16151736691504273</v>
      </c>
    </row>
    <row r="22" spans="2:34" x14ac:dyDescent="0.25">
      <c r="B22" s="389">
        <v>7</v>
      </c>
      <c r="C22" s="397" t="s">
        <v>603</v>
      </c>
      <c r="D22" s="418">
        <v>0.48279412044648867</v>
      </c>
      <c r="E22" s="419">
        <v>0</v>
      </c>
      <c r="F22" s="418">
        <v>0</v>
      </c>
      <c r="G22" s="418">
        <v>0</v>
      </c>
      <c r="H22" s="418">
        <v>0</v>
      </c>
      <c r="I22" s="418">
        <v>0</v>
      </c>
      <c r="J22" s="418">
        <v>0</v>
      </c>
      <c r="K22" s="418">
        <v>0</v>
      </c>
      <c r="L22" s="418">
        <v>0</v>
      </c>
      <c r="M22" s="393"/>
      <c r="N22" s="393"/>
      <c r="O22" s="418"/>
      <c r="P22" s="393"/>
      <c r="Q22" s="393"/>
      <c r="R22" s="393"/>
      <c r="S22" s="418"/>
      <c r="T22" s="393"/>
      <c r="U22" s="397"/>
      <c r="V22" s="397"/>
      <c r="W22" s="418"/>
      <c r="X22" s="397"/>
      <c r="Y22" s="397"/>
      <c r="Z22" s="393"/>
      <c r="AA22" s="418"/>
      <c r="AB22" s="393"/>
      <c r="AC22" s="425">
        <v>0.48279412044648867</v>
      </c>
      <c r="AD22" s="425">
        <v>0</v>
      </c>
      <c r="AE22" s="418">
        <v>0</v>
      </c>
      <c r="AF22" s="427">
        <v>0</v>
      </c>
      <c r="AG22" s="425">
        <v>0</v>
      </c>
      <c r="AH22" s="418">
        <v>9.6012185428082439</v>
      </c>
    </row>
    <row r="23" spans="2:34" x14ac:dyDescent="0.25">
      <c r="B23" s="389">
        <v>8</v>
      </c>
      <c r="C23" s="399" t="s">
        <v>602</v>
      </c>
      <c r="D23" s="418">
        <v>0.41277040665337772</v>
      </c>
      <c r="E23" s="419">
        <v>0</v>
      </c>
      <c r="F23" s="418">
        <v>0</v>
      </c>
      <c r="G23" s="418">
        <v>0</v>
      </c>
      <c r="H23" s="418">
        <v>0</v>
      </c>
      <c r="I23" s="418">
        <v>0</v>
      </c>
      <c r="J23" s="418">
        <v>0</v>
      </c>
      <c r="K23" s="418">
        <v>0</v>
      </c>
      <c r="L23" s="418">
        <v>0</v>
      </c>
      <c r="M23" s="393"/>
      <c r="N23" s="393"/>
      <c r="O23" s="418"/>
      <c r="P23" s="393"/>
      <c r="Q23" s="393"/>
      <c r="R23" s="393"/>
      <c r="S23" s="418"/>
      <c r="T23" s="393"/>
      <c r="U23" s="399"/>
      <c r="V23" s="393"/>
      <c r="W23" s="418"/>
      <c r="X23" s="393"/>
      <c r="Y23" s="393"/>
      <c r="Z23" s="393"/>
      <c r="AA23" s="418"/>
      <c r="AB23" s="393"/>
      <c r="AC23" s="425">
        <v>0.41277040665337772</v>
      </c>
      <c r="AD23" s="425">
        <v>0</v>
      </c>
      <c r="AE23" s="418">
        <v>0</v>
      </c>
      <c r="AF23" s="427">
        <v>0</v>
      </c>
      <c r="AG23" s="425">
        <v>0</v>
      </c>
      <c r="AH23" s="418">
        <v>5.3576643744067027</v>
      </c>
    </row>
    <row r="24" spans="2:34" x14ac:dyDescent="0.25">
      <c r="B24" s="389">
        <v>9</v>
      </c>
      <c r="C24" s="402" t="s">
        <v>584</v>
      </c>
      <c r="D24" s="418">
        <v>0.41277040665337772</v>
      </c>
      <c r="E24" s="419">
        <v>0</v>
      </c>
      <c r="F24" s="418">
        <v>0</v>
      </c>
      <c r="G24" s="418">
        <v>0</v>
      </c>
      <c r="H24" s="418">
        <v>0</v>
      </c>
      <c r="I24" s="418">
        <v>0</v>
      </c>
      <c r="J24" s="418">
        <v>0</v>
      </c>
      <c r="K24" s="418">
        <v>0</v>
      </c>
      <c r="L24" s="418">
        <v>0</v>
      </c>
      <c r="M24" s="393"/>
      <c r="N24" s="393"/>
      <c r="O24" s="418"/>
      <c r="P24" s="393"/>
      <c r="Q24" s="393"/>
      <c r="R24" s="393"/>
      <c r="S24" s="418"/>
      <c r="T24" s="393"/>
      <c r="U24" s="402"/>
      <c r="V24" s="393"/>
      <c r="W24" s="418"/>
      <c r="X24" s="393"/>
      <c r="Y24" s="393"/>
      <c r="Z24" s="393"/>
      <c r="AA24" s="418"/>
      <c r="AB24" s="393"/>
      <c r="AC24" s="425">
        <v>0.41277040665337772</v>
      </c>
      <c r="AD24" s="425">
        <v>0</v>
      </c>
      <c r="AE24" s="418">
        <v>0</v>
      </c>
      <c r="AF24" s="427">
        <v>0</v>
      </c>
      <c r="AG24" s="425">
        <v>0</v>
      </c>
      <c r="AH24" s="418">
        <v>5.3531273474076766</v>
      </c>
    </row>
    <row r="25" spans="2:34" s="353" customFormat="1" x14ac:dyDescent="0.25">
      <c r="B25" s="403">
        <v>10</v>
      </c>
      <c r="C25" s="402" t="s">
        <v>598</v>
      </c>
      <c r="D25" s="418">
        <v>0</v>
      </c>
      <c r="E25" s="418">
        <v>0</v>
      </c>
      <c r="F25" s="418">
        <v>0</v>
      </c>
      <c r="G25" s="418">
        <v>0</v>
      </c>
      <c r="H25" s="418">
        <v>0</v>
      </c>
      <c r="I25" s="418">
        <v>0</v>
      </c>
      <c r="J25" s="418">
        <v>0</v>
      </c>
      <c r="K25" s="418">
        <v>0</v>
      </c>
      <c r="L25" s="418">
        <v>0</v>
      </c>
      <c r="M25" s="401"/>
      <c r="N25" s="401"/>
      <c r="O25" s="418"/>
      <c r="P25" s="401"/>
      <c r="Q25" s="401"/>
      <c r="R25" s="401"/>
      <c r="S25" s="418"/>
      <c r="T25" s="401"/>
      <c r="U25" s="423"/>
      <c r="V25" s="401"/>
      <c r="W25" s="418"/>
      <c r="X25" s="401"/>
      <c r="Y25" s="401"/>
      <c r="Z25" s="401"/>
      <c r="AA25" s="418"/>
      <c r="AB25" s="401"/>
      <c r="AC25" s="425">
        <v>0</v>
      </c>
      <c r="AD25" s="425">
        <v>0</v>
      </c>
      <c r="AE25" s="418">
        <v>0</v>
      </c>
      <c r="AF25" s="427">
        <v>0</v>
      </c>
      <c r="AG25" s="425">
        <v>0</v>
      </c>
      <c r="AH25" s="418">
        <v>0</v>
      </c>
    </row>
    <row r="26" spans="2:34" x14ac:dyDescent="0.25">
      <c r="B26" s="389">
        <v>11</v>
      </c>
      <c r="C26" s="402" t="s">
        <v>582</v>
      </c>
      <c r="D26" s="418">
        <v>0</v>
      </c>
      <c r="E26" s="418">
        <v>0</v>
      </c>
      <c r="F26" s="488"/>
      <c r="G26" s="418">
        <v>0</v>
      </c>
      <c r="H26" s="418">
        <v>0</v>
      </c>
      <c r="I26" s="418">
        <v>0</v>
      </c>
      <c r="J26" s="418">
        <v>0</v>
      </c>
      <c r="K26" s="488"/>
      <c r="L26" s="418">
        <v>0</v>
      </c>
      <c r="M26" s="393"/>
      <c r="N26" s="393"/>
      <c r="O26" s="488"/>
      <c r="P26" s="393"/>
      <c r="Q26" s="393"/>
      <c r="R26" s="393"/>
      <c r="S26" s="488"/>
      <c r="T26" s="393"/>
      <c r="U26" s="402"/>
      <c r="V26" s="393"/>
      <c r="W26" s="488"/>
      <c r="X26" s="393"/>
      <c r="Y26" s="393"/>
      <c r="Z26" s="393"/>
      <c r="AA26" s="488"/>
      <c r="AB26" s="393"/>
      <c r="AC26" s="425">
        <v>0</v>
      </c>
      <c r="AD26" s="425">
        <v>0</v>
      </c>
      <c r="AE26" s="488"/>
      <c r="AF26" s="427">
        <v>0</v>
      </c>
      <c r="AG26" s="425">
        <v>0</v>
      </c>
      <c r="AH26" s="419">
        <v>4.5370269990268842E-3</v>
      </c>
    </row>
    <row r="27" spans="2:34" x14ac:dyDescent="0.25">
      <c r="B27" s="389">
        <v>12</v>
      </c>
      <c r="C27" s="399" t="s">
        <v>601</v>
      </c>
      <c r="D27" s="418">
        <v>5.8294803348138469E-2</v>
      </c>
      <c r="E27" s="418">
        <v>0</v>
      </c>
      <c r="F27" s="418">
        <v>0</v>
      </c>
      <c r="G27" s="418">
        <v>0</v>
      </c>
      <c r="H27" s="418">
        <v>0</v>
      </c>
      <c r="I27" s="418">
        <v>0</v>
      </c>
      <c r="J27" s="418">
        <v>0</v>
      </c>
      <c r="K27" s="418">
        <v>0</v>
      </c>
      <c r="L27" s="418">
        <v>0</v>
      </c>
      <c r="M27" s="393"/>
      <c r="N27" s="393"/>
      <c r="O27" s="418"/>
      <c r="P27" s="393"/>
      <c r="Q27" s="393"/>
      <c r="R27" s="393"/>
      <c r="S27" s="418"/>
      <c r="T27" s="393"/>
      <c r="U27" s="399"/>
      <c r="V27" s="393"/>
      <c r="W27" s="418"/>
      <c r="X27" s="393"/>
      <c r="Y27" s="393"/>
      <c r="Z27" s="393"/>
      <c r="AA27" s="418"/>
      <c r="AB27" s="393"/>
      <c r="AC27" s="425">
        <v>5.8294803348138469E-2</v>
      </c>
      <c r="AD27" s="425">
        <v>0</v>
      </c>
      <c r="AE27" s="418">
        <v>0</v>
      </c>
      <c r="AF27" s="427">
        <v>0</v>
      </c>
      <c r="AG27" s="425">
        <v>0</v>
      </c>
      <c r="AH27" s="418">
        <v>1.4673191513110879</v>
      </c>
    </row>
    <row r="28" spans="2:34" s="353" customFormat="1" x14ac:dyDescent="0.25">
      <c r="B28" s="389">
        <v>13</v>
      </c>
      <c r="C28" s="402" t="s">
        <v>584</v>
      </c>
      <c r="D28" s="418">
        <v>5.8294803348138469E-2</v>
      </c>
      <c r="E28" s="418">
        <v>0</v>
      </c>
      <c r="F28" s="418">
        <v>0</v>
      </c>
      <c r="G28" s="418">
        <v>0</v>
      </c>
      <c r="H28" s="418">
        <v>0</v>
      </c>
      <c r="I28" s="418">
        <v>0</v>
      </c>
      <c r="J28" s="418">
        <v>0</v>
      </c>
      <c r="K28" s="418">
        <v>0</v>
      </c>
      <c r="L28" s="418">
        <v>0</v>
      </c>
      <c r="M28" s="393"/>
      <c r="N28" s="393"/>
      <c r="O28" s="418"/>
      <c r="P28" s="393"/>
      <c r="Q28" s="393"/>
      <c r="R28" s="393"/>
      <c r="S28" s="418"/>
      <c r="T28" s="393"/>
      <c r="U28" s="402"/>
      <c r="V28" s="393"/>
      <c r="W28" s="418"/>
      <c r="X28" s="393"/>
      <c r="Y28" s="393"/>
      <c r="Z28" s="393"/>
      <c r="AA28" s="418"/>
      <c r="AB28" s="393"/>
      <c r="AC28" s="425">
        <v>5.8294803348138469E-2</v>
      </c>
      <c r="AD28" s="425">
        <v>0</v>
      </c>
      <c r="AE28" s="418">
        <v>0</v>
      </c>
      <c r="AF28" s="427">
        <v>0</v>
      </c>
      <c r="AG28" s="425">
        <v>0</v>
      </c>
      <c r="AH28" s="418">
        <v>1.4452667282405618</v>
      </c>
    </row>
    <row r="29" spans="2:34" s="353" customFormat="1" x14ac:dyDescent="0.25">
      <c r="B29" s="403">
        <v>14</v>
      </c>
      <c r="C29" s="402" t="s">
        <v>598</v>
      </c>
      <c r="D29" s="418">
        <v>0</v>
      </c>
      <c r="E29" s="418">
        <v>0</v>
      </c>
      <c r="F29" s="418">
        <v>0</v>
      </c>
      <c r="G29" s="418">
        <v>0</v>
      </c>
      <c r="H29" s="418">
        <v>0</v>
      </c>
      <c r="I29" s="418">
        <v>0</v>
      </c>
      <c r="J29" s="418">
        <v>0</v>
      </c>
      <c r="K29" s="418">
        <v>0</v>
      </c>
      <c r="L29" s="418">
        <v>0</v>
      </c>
      <c r="M29" s="401"/>
      <c r="N29" s="401"/>
      <c r="O29" s="418"/>
      <c r="P29" s="401"/>
      <c r="Q29" s="401"/>
      <c r="R29" s="401"/>
      <c r="S29" s="418"/>
      <c r="T29" s="401"/>
      <c r="U29" s="423"/>
      <c r="V29" s="401"/>
      <c r="W29" s="418"/>
      <c r="X29" s="401"/>
      <c r="Y29" s="401"/>
      <c r="Z29" s="401"/>
      <c r="AA29" s="418"/>
      <c r="AB29" s="401"/>
      <c r="AC29" s="425">
        <v>0</v>
      </c>
      <c r="AD29" s="425">
        <v>0</v>
      </c>
      <c r="AE29" s="418">
        <v>0</v>
      </c>
      <c r="AF29" s="427">
        <v>0</v>
      </c>
      <c r="AG29" s="425">
        <v>0</v>
      </c>
      <c r="AH29" s="418">
        <v>0</v>
      </c>
    </row>
    <row r="30" spans="2:34" x14ac:dyDescent="0.25">
      <c r="B30" s="389">
        <v>15</v>
      </c>
      <c r="C30" s="402" t="s">
        <v>582</v>
      </c>
      <c r="D30" s="418">
        <v>0</v>
      </c>
      <c r="E30" s="418">
        <v>0</v>
      </c>
      <c r="F30" s="488"/>
      <c r="G30" s="418">
        <v>0</v>
      </c>
      <c r="H30" s="418">
        <v>0</v>
      </c>
      <c r="I30" s="418">
        <v>0</v>
      </c>
      <c r="J30" s="418">
        <v>0</v>
      </c>
      <c r="K30" s="488"/>
      <c r="L30" s="418">
        <v>0</v>
      </c>
      <c r="M30" s="393"/>
      <c r="N30" s="393"/>
      <c r="O30" s="488"/>
      <c r="P30" s="393"/>
      <c r="Q30" s="393"/>
      <c r="R30" s="393"/>
      <c r="S30" s="488"/>
      <c r="T30" s="393"/>
      <c r="U30" s="402"/>
      <c r="V30" s="393"/>
      <c r="W30" s="488"/>
      <c r="X30" s="393"/>
      <c r="Y30" s="393"/>
      <c r="Z30" s="393"/>
      <c r="AA30" s="488"/>
      <c r="AB30" s="393"/>
      <c r="AC30" s="425">
        <v>0</v>
      </c>
      <c r="AD30" s="425">
        <v>0</v>
      </c>
      <c r="AE30" s="488"/>
      <c r="AF30" s="427">
        <v>0</v>
      </c>
      <c r="AG30" s="425">
        <v>0</v>
      </c>
      <c r="AH30" s="418">
        <v>2.205242307052609E-2</v>
      </c>
    </row>
    <row r="31" spans="2:34" x14ac:dyDescent="0.25">
      <c r="B31" s="389">
        <v>16</v>
      </c>
      <c r="C31" s="399" t="s">
        <v>600</v>
      </c>
      <c r="D31" s="418">
        <v>1.1728910444972537E-2</v>
      </c>
      <c r="E31" s="418">
        <v>0</v>
      </c>
      <c r="F31" s="418">
        <v>0</v>
      </c>
      <c r="G31" s="418">
        <v>0</v>
      </c>
      <c r="H31" s="418">
        <v>0</v>
      </c>
      <c r="I31" s="418">
        <v>0</v>
      </c>
      <c r="J31" s="418">
        <v>0</v>
      </c>
      <c r="K31" s="418">
        <v>0</v>
      </c>
      <c r="L31" s="418">
        <v>0</v>
      </c>
      <c r="M31" s="393"/>
      <c r="N31" s="393"/>
      <c r="O31" s="418"/>
      <c r="P31" s="393"/>
      <c r="Q31" s="393"/>
      <c r="R31" s="393"/>
      <c r="S31" s="418"/>
      <c r="T31" s="393"/>
      <c r="U31" s="399"/>
      <c r="V31" s="393"/>
      <c r="W31" s="418"/>
      <c r="X31" s="393"/>
      <c r="Y31" s="393"/>
      <c r="Z31" s="393"/>
      <c r="AA31" s="418"/>
      <c r="AB31" s="393"/>
      <c r="AC31" s="425">
        <v>1.1728910444972537E-2</v>
      </c>
      <c r="AD31" s="425">
        <v>0</v>
      </c>
      <c r="AE31" s="418">
        <v>0</v>
      </c>
      <c r="AF31" s="427">
        <v>0</v>
      </c>
      <c r="AG31" s="425">
        <v>0</v>
      </c>
      <c r="AH31" s="418">
        <v>2.7762350170904528</v>
      </c>
    </row>
    <row r="32" spans="2:34" x14ac:dyDescent="0.25">
      <c r="B32" s="389">
        <v>17</v>
      </c>
      <c r="C32" s="402" t="s">
        <v>584</v>
      </c>
      <c r="D32" s="418">
        <v>1.1728910444972537E-2</v>
      </c>
      <c r="E32" s="418">
        <v>0</v>
      </c>
      <c r="F32" s="418">
        <v>0</v>
      </c>
      <c r="G32" s="418">
        <v>0</v>
      </c>
      <c r="H32" s="418">
        <v>0</v>
      </c>
      <c r="I32" s="418">
        <v>0</v>
      </c>
      <c r="J32" s="418">
        <v>0</v>
      </c>
      <c r="K32" s="418">
        <v>0</v>
      </c>
      <c r="L32" s="418">
        <v>0</v>
      </c>
      <c r="M32" s="393"/>
      <c r="N32" s="393"/>
      <c r="O32" s="418"/>
      <c r="P32" s="393"/>
      <c r="Q32" s="393"/>
      <c r="R32" s="393"/>
      <c r="S32" s="418"/>
      <c r="T32" s="393"/>
      <c r="U32" s="402"/>
      <c r="V32" s="393"/>
      <c r="W32" s="418"/>
      <c r="X32" s="393"/>
      <c r="Y32" s="393"/>
      <c r="Z32" s="393"/>
      <c r="AA32" s="418"/>
      <c r="AB32" s="393"/>
      <c r="AC32" s="425">
        <v>1.1728910444972537E-2</v>
      </c>
      <c r="AD32" s="425">
        <v>0</v>
      </c>
      <c r="AE32" s="418">
        <v>0</v>
      </c>
      <c r="AF32" s="427">
        <v>0</v>
      </c>
      <c r="AG32" s="425">
        <v>0</v>
      </c>
      <c r="AH32" s="418">
        <v>2.7754850244820113</v>
      </c>
    </row>
    <row r="33" spans="2:34" s="353" customFormat="1" x14ac:dyDescent="0.25">
      <c r="B33" s="403">
        <v>18</v>
      </c>
      <c r="C33" s="402" t="s">
        <v>598</v>
      </c>
      <c r="D33" s="418">
        <v>0</v>
      </c>
      <c r="E33" s="418">
        <v>0</v>
      </c>
      <c r="F33" s="418">
        <v>0</v>
      </c>
      <c r="G33" s="418">
        <v>0</v>
      </c>
      <c r="H33" s="418">
        <v>0</v>
      </c>
      <c r="I33" s="418">
        <v>0</v>
      </c>
      <c r="J33" s="418">
        <v>0</v>
      </c>
      <c r="K33" s="418">
        <v>0</v>
      </c>
      <c r="L33" s="418">
        <v>0</v>
      </c>
      <c r="M33" s="401"/>
      <c r="N33" s="401"/>
      <c r="O33" s="418"/>
      <c r="P33" s="401"/>
      <c r="Q33" s="401"/>
      <c r="R33" s="401"/>
      <c r="S33" s="418"/>
      <c r="T33" s="401"/>
      <c r="U33" s="423"/>
      <c r="V33" s="401"/>
      <c r="W33" s="418"/>
      <c r="X33" s="401"/>
      <c r="Y33" s="401"/>
      <c r="Z33" s="401"/>
      <c r="AA33" s="418"/>
      <c r="AB33" s="401"/>
      <c r="AC33" s="425">
        <v>0</v>
      </c>
      <c r="AD33" s="425">
        <v>0</v>
      </c>
      <c r="AE33" s="418">
        <v>0</v>
      </c>
      <c r="AF33" s="427">
        <v>0</v>
      </c>
      <c r="AG33" s="425">
        <v>0</v>
      </c>
      <c r="AH33" s="418">
        <v>0</v>
      </c>
    </row>
    <row r="34" spans="2:34" x14ac:dyDescent="0.25">
      <c r="B34" s="389">
        <v>19</v>
      </c>
      <c r="C34" s="402" t="s">
        <v>582</v>
      </c>
      <c r="D34" s="418">
        <v>0</v>
      </c>
      <c r="E34" s="418">
        <v>0</v>
      </c>
      <c r="F34" s="488"/>
      <c r="G34" s="418">
        <v>0</v>
      </c>
      <c r="H34" s="418">
        <v>0</v>
      </c>
      <c r="I34" s="418">
        <v>0</v>
      </c>
      <c r="J34" s="418">
        <v>0</v>
      </c>
      <c r="K34" s="488"/>
      <c r="L34" s="418">
        <v>0</v>
      </c>
      <c r="M34" s="393"/>
      <c r="N34" s="393"/>
      <c r="O34" s="488"/>
      <c r="P34" s="393"/>
      <c r="Q34" s="393"/>
      <c r="R34" s="393"/>
      <c r="S34" s="488"/>
      <c r="T34" s="393"/>
      <c r="U34" s="402"/>
      <c r="V34" s="393"/>
      <c r="W34" s="488"/>
      <c r="X34" s="393"/>
      <c r="Y34" s="393"/>
      <c r="Z34" s="393"/>
      <c r="AA34" s="488"/>
      <c r="AB34" s="393"/>
      <c r="AC34" s="425">
        <v>0</v>
      </c>
      <c r="AD34" s="425">
        <v>0</v>
      </c>
      <c r="AE34" s="488"/>
      <c r="AF34" s="427">
        <v>0</v>
      </c>
      <c r="AG34" s="425">
        <v>0</v>
      </c>
      <c r="AH34" s="419">
        <v>7.4999260844165459E-4</v>
      </c>
    </row>
    <row r="35" spans="2:34" x14ac:dyDescent="0.25">
      <c r="B35" s="389">
        <v>20</v>
      </c>
      <c r="C35" s="395" t="s">
        <v>599</v>
      </c>
      <c r="D35" s="418">
        <v>1.3930155288806467</v>
      </c>
      <c r="E35" s="418">
        <v>0.10993938735215342</v>
      </c>
      <c r="F35" s="418">
        <v>0</v>
      </c>
      <c r="G35" s="419">
        <v>2.0359777435275104E-3</v>
      </c>
      <c r="H35" s="418">
        <v>1.0085176212459367E-2</v>
      </c>
      <c r="I35" s="418">
        <v>0</v>
      </c>
      <c r="J35" s="418">
        <v>0</v>
      </c>
      <c r="K35" s="418">
        <v>0</v>
      </c>
      <c r="L35" s="418">
        <v>0</v>
      </c>
      <c r="M35" s="393"/>
      <c r="N35" s="393"/>
      <c r="O35" s="418"/>
      <c r="P35" s="393"/>
      <c r="Q35" s="393"/>
      <c r="R35" s="393"/>
      <c r="S35" s="418"/>
      <c r="T35" s="393"/>
      <c r="U35" s="421"/>
      <c r="V35" s="393"/>
      <c r="W35" s="418"/>
      <c r="X35" s="393"/>
      <c r="Y35" s="393"/>
      <c r="Z35" s="393"/>
      <c r="AA35" s="418"/>
      <c r="AB35" s="393"/>
      <c r="AC35" s="425">
        <v>1.3930155288806467</v>
      </c>
      <c r="AD35" s="425">
        <v>0.10993938735215342</v>
      </c>
      <c r="AE35" s="418">
        <v>0</v>
      </c>
      <c r="AF35" s="428">
        <v>2.0359777435275104E-3</v>
      </c>
      <c r="AG35" s="425">
        <v>1.0085176212459367E-2</v>
      </c>
      <c r="AH35" s="418">
        <v>4.5229461370803152</v>
      </c>
    </row>
    <row r="36" spans="2:34" ht="17.100000000000001" customHeight="1" x14ac:dyDescent="0.25">
      <c r="B36" s="389">
        <v>21</v>
      </c>
      <c r="C36" s="399" t="s">
        <v>584</v>
      </c>
      <c r="D36" s="418">
        <v>1.3930155288806467</v>
      </c>
      <c r="E36" s="418">
        <v>0.10993938735215342</v>
      </c>
      <c r="F36" s="418">
        <v>0</v>
      </c>
      <c r="G36" s="419">
        <v>2.0359777435275104E-3</v>
      </c>
      <c r="H36" s="418">
        <v>1.0085176212459367E-2</v>
      </c>
      <c r="I36" s="418">
        <v>0</v>
      </c>
      <c r="J36" s="418">
        <v>0</v>
      </c>
      <c r="K36" s="418">
        <v>0</v>
      </c>
      <c r="L36" s="418">
        <v>0</v>
      </c>
      <c r="M36" s="393"/>
      <c r="N36" s="393"/>
      <c r="O36" s="418"/>
      <c r="P36" s="393"/>
      <c r="Q36" s="393"/>
      <c r="R36" s="393"/>
      <c r="S36" s="418"/>
      <c r="T36" s="393"/>
      <c r="U36" s="399"/>
      <c r="V36" s="393"/>
      <c r="W36" s="418"/>
      <c r="X36" s="393"/>
      <c r="Y36" s="393"/>
      <c r="Z36" s="393"/>
      <c r="AA36" s="418"/>
      <c r="AB36" s="393"/>
      <c r="AC36" s="425">
        <v>1.3930155288806467</v>
      </c>
      <c r="AD36" s="425">
        <v>0.10993938735215342</v>
      </c>
      <c r="AE36" s="418">
        <v>0</v>
      </c>
      <c r="AF36" s="428">
        <v>2.0359777435275104E-3</v>
      </c>
      <c r="AG36" s="425">
        <v>1.0085176212459367E-2</v>
      </c>
      <c r="AH36" s="418">
        <v>4.5180821688719366</v>
      </c>
    </row>
    <row r="37" spans="2:34" ht="12" customHeight="1" x14ac:dyDescent="0.25">
      <c r="B37" s="389">
        <v>22</v>
      </c>
      <c r="C37" s="405" t="s">
        <v>598</v>
      </c>
      <c r="D37" s="418">
        <v>0</v>
      </c>
      <c r="E37" s="418">
        <v>0</v>
      </c>
      <c r="F37" s="418">
        <v>0</v>
      </c>
      <c r="G37" s="418">
        <v>0</v>
      </c>
      <c r="H37" s="418">
        <v>0</v>
      </c>
      <c r="I37" s="418">
        <v>0</v>
      </c>
      <c r="J37" s="418">
        <v>0</v>
      </c>
      <c r="K37" s="418">
        <v>0</v>
      </c>
      <c r="L37" s="418">
        <v>0</v>
      </c>
      <c r="M37" s="401"/>
      <c r="N37" s="401"/>
      <c r="O37" s="418"/>
      <c r="P37" s="401"/>
      <c r="Q37" s="401"/>
      <c r="R37" s="401"/>
      <c r="S37" s="418"/>
      <c r="T37" s="401"/>
      <c r="U37" s="399"/>
      <c r="V37" s="401"/>
      <c r="W37" s="418"/>
      <c r="X37" s="401"/>
      <c r="Y37" s="401"/>
      <c r="Z37" s="401"/>
      <c r="AA37" s="418"/>
      <c r="AB37" s="401"/>
      <c r="AC37" s="425">
        <v>0</v>
      </c>
      <c r="AD37" s="425">
        <v>0</v>
      </c>
      <c r="AE37" s="418">
        <v>0</v>
      </c>
      <c r="AF37" s="427">
        <v>0</v>
      </c>
      <c r="AG37" s="425">
        <v>0</v>
      </c>
      <c r="AH37" s="418">
        <v>0</v>
      </c>
    </row>
    <row r="38" spans="2:34" x14ac:dyDescent="0.25">
      <c r="B38" s="389">
        <v>23</v>
      </c>
      <c r="C38" s="399" t="s">
        <v>582</v>
      </c>
      <c r="D38" s="418">
        <v>0</v>
      </c>
      <c r="E38" s="418">
        <v>0</v>
      </c>
      <c r="F38" s="488"/>
      <c r="G38" s="418">
        <v>0</v>
      </c>
      <c r="H38" s="418">
        <v>0</v>
      </c>
      <c r="I38" s="418">
        <v>0</v>
      </c>
      <c r="J38" s="418">
        <v>0</v>
      </c>
      <c r="K38" s="488"/>
      <c r="L38" s="418">
        <v>0</v>
      </c>
      <c r="M38" s="393"/>
      <c r="N38" s="393"/>
      <c r="O38" s="488"/>
      <c r="P38" s="393"/>
      <c r="Q38" s="393"/>
      <c r="R38" s="393"/>
      <c r="S38" s="488"/>
      <c r="T38" s="393"/>
      <c r="U38" s="399"/>
      <c r="V38" s="393"/>
      <c r="W38" s="488"/>
      <c r="X38" s="393"/>
      <c r="Y38" s="393"/>
      <c r="Z38" s="393"/>
      <c r="AA38" s="488"/>
      <c r="AB38" s="393"/>
      <c r="AC38" s="425">
        <v>0</v>
      </c>
      <c r="AD38" s="425">
        <v>0</v>
      </c>
      <c r="AE38" s="488"/>
      <c r="AF38" s="427">
        <v>0</v>
      </c>
      <c r="AG38" s="425">
        <v>0</v>
      </c>
      <c r="AH38" s="419">
        <v>4.8639682083793413E-3</v>
      </c>
    </row>
    <row r="39" spans="2:34" x14ac:dyDescent="0.25">
      <c r="B39" s="389">
        <v>24</v>
      </c>
      <c r="C39" s="395" t="s">
        <v>597</v>
      </c>
      <c r="D39" s="418">
        <v>31.150406641730349</v>
      </c>
      <c r="E39" s="418">
        <v>3.5604463518678702</v>
      </c>
      <c r="F39" s="418">
        <v>0</v>
      </c>
      <c r="G39" s="418">
        <v>0</v>
      </c>
      <c r="H39" s="418">
        <v>0</v>
      </c>
      <c r="I39" s="418">
        <v>0</v>
      </c>
      <c r="J39" s="418">
        <v>0</v>
      </c>
      <c r="K39" s="418">
        <v>0</v>
      </c>
      <c r="L39" s="418">
        <v>0</v>
      </c>
      <c r="M39" s="488"/>
      <c r="N39" s="488"/>
      <c r="O39" s="488"/>
      <c r="P39" s="488"/>
      <c r="Q39" s="401"/>
      <c r="R39" s="401"/>
      <c r="S39" s="401"/>
      <c r="T39" s="401"/>
      <c r="U39" s="500"/>
      <c r="V39" s="488"/>
      <c r="W39" s="488"/>
      <c r="X39" s="488"/>
      <c r="Y39" s="488"/>
      <c r="Z39" s="488"/>
      <c r="AA39" s="488"/>
      <c r="AB39" s="488"/>
      <c r="AC39" s="425">
        <v>31.150406641730349</v>
      </c>
      <c r="AD39" s="425">
        <v>3.5604463518678702</v>
      </c>
      <c r="AE39" s="425">
        <v>0</v>
      </c>
      <c r="AF39" s="427">
        <v>0</v>
      </c>
      <c r="AG39" s="425">
        <v>0</v>
      </c>
      <c r="AH39" s="418">
        <v>33.946694189738366</v>
      </c>
    </row>
    <row r="40" spans="2:34" x14ac:dyDescent="0.25">
      <c r="B40" s="389">
        <v>25</v>
      </c>
      <c r="C40" s="399" t="s">
        <v>596</v>
      </c>
      <c r="D40" s="418">
        <v>30.458083095177678</v>
      </c>
      <c r="E40" s="418">
        <v>3.551106110729306</v>
      </c>
      <c r="F40" s="418">
        <v>0</v>
      </c>
      <c r="G40" s="418">
        <v>0</v>
      </c>
      <c r="H40" s="418">
        <v>0</v>
      </c>
      <c r="I40" s="418">
        <v>0</v>
      </c>
      <c r="J40" s="418">
        <v>0</v>
      </c>
      <c r="K40" s="418">
        <v>0</v>
      </c>
      <c r="L40" s="418">
        <v>0</v>
      </c>
      <c r="M40" s="488"/>
      <c r="N40" s="488"/>
      <c r="O40" s="488"/>
      <c r="P40" s="488"/>
      <c r="Q40" s="401"/>
      <c r="R40" s="401"/>
      <c r="S40" s="401"/>
      <c r="T40" s="401"/>
      <c r="U40" s="501"/>
      <c r="V40" s="488"/>
      <c r="W40" s="488"/>
      <c r="X40" s="488"/>
      <c r="Y40" s="488"/>
      <c r="Z40" s="488"/>
      <c r="AA40" s="488"/>
      <c r="AB40" s="488"/>
      <c r="AC40" s="425">
        <v>30.458083095177678</v>
      </c>
      <c r="AD40" s="425">
        <v>3.551106110729306</v>
      </c>
      <c r="AE40" s="425">
        <v>0</v>
      </c>
      <c r="AF40" s="427">
        <v>0</v>
      </c>
      <c r="AG40" s="425">
        <v>0</v>
      </c>
      <c r="AH40" s="418">
        <v>30.458083095177678</v>
      </c>
    </row>
    <row r="41" spans="2:34" x14ac:dyDescent="0.25">
      <c r="B41" s="389">
        <v>26</v>
      </c>
      <c r="C41" s="399" t="s">
        <v>586</v>
      </c>
      <c r="D41" s="418">
        <v>0</v>
      </c>
      <c r="E41" s="418">
        <v>0</v>
      </c>
      <c r="F41" s="418">
        <v>0</v>
      </c>
      <c r="G41" s="418">
        <v>0</v>
      </c>
      <c r="H41" s="418">
        <v>0</v>
      </c>
      <c r="I41" s="418">
        <v>0</v>
      </c>
      <c r="J41" s="418">
        <v>0</v>
      </c>
      <c r="K41" s="418">
        <v>0</v>
      </c>
      <c r="L41" s="418">
        <v>0</v>
      </c>
      <c r="M41" s="488"/>
      <c r="N41" s="488"/>
      <c r="O41" s="488"/>
      <c r="P41" s="488"/>
      <c r="Q41" s="401"/>
      <c r="R41" s="401"/>
      <c r="S41" s="401"/>
      <c r="T41" s="401"/>
      <c r="U41" s="502"/>
      <c r="V41" s="488"/>
      <c r="W41" s="488"/>
      <c r="X41" s="488"/>
      <c r="Y41" s="488"/>
      <c r="Z41" s="488"/>
      <c r="AA41" s="488"/>
      <c r="AB41" s="488"/>
      <c r="AC41" s="425">
        <v>0</v>
      </c>
      <c r="AD41" s="425">
        <v>0</v>
      </c>
      <c r="AE41" s="425">
        <v>0</v>
      </c>
      <c r="AF41" s="427">
        <v>0</v>
      </c>
      <c r="AG41" s="425">
        <v>0</v>
      </c>
      <c r="AH41" s="418">
        <v>0</v>
      </c>
    </row>
    <row r="42" spans="2:34" x14ac:dyDescent="0.25">
      <c r="B42" s="389">
        <v>27</v>
      </c>
      <c r="C42" s="399" t="s">
        <v>595</v>
      </c>
      <c r="D42" s="418">
        <v>0.60863781809530015</v>
      </c>
      <c r="E42" s="418">
        <v>0</v>
      </c>
      <c r="F42" s="418">
        <v>0</v>
      </c>
      <c r="G42" s="418">
        <v>0</v>
      </c>
      <c r="H42" s="418">
        <v>0</v>
      </c>
      <c r="I42" s="488"/>
      <c r="J42" s="488"/>
      <c r="K42" s="488"/>
      <c r="L42" s="488"/>
      <c r="M42" s="488"/>
      <c r="N42" s="488"/>
      <c r="O42" s="488"/>
      <c r="P42" s="488"/>
      <c r="Q42" s="488"/>
      <c r="R42" s="488"/>
      <c r="S42" s="488"/>
      <c r="T42" s="488"/>
      <c r="U42" s="501"/>
      <c r="V42" s="488"/>
      <c r="W42" s="488"/>
      <c r="X42" s="488"/>
      <c r="Y42" s="488"/>
      <c r="Z42" s="488"/>
      <c r="AA42" s="488"/>
      <c r="AB42" s="488"/>
      <c r="AC42" s="504"/>
      <c r="AD42" s="504"/>
      <c r="AE42" s="504"/>
      <c r="AF42" s="504"/>
      <c r="AG42" s="504"/>
      <c r="AH42" s="498"/>
    </row>
    <row r="43" spans="2:34" x14ac:dyDescent="0.25">
      <c r="B43" s="389">
        <v>28</v>
      </c>
      <c r="C43" s="395" t="s">
        <v>594</v>
      </c>
      <c r="D43" s="419">
        <v>2.8489115149489264E-3</v>
      </c>
      <c r="E43" s="419">
        <v>2.8489115149489264E-3</v>
      </c>
      <c r="F43" s="419">
        <v>2.8489115149489264E-3</v>
      </c>
      <c r="G43" s="418">
        <v>0</v>
      </c>
      <c r="H43" s="418">
        <v>0</v>
      </c>
      <c r="I43" s="418">
        <v>0</v>
      </c>
      <c r="J43" s="418">
        <v>0</v>
      </c>
      <c r="K43" s="418">
        <v>0</v>
      </c>
      <c r="L43" s="418">
        <v>0</v>
      </c>
      <c r="M43" s="401"/>
      <c r="N43" s="401"/>
      <c r="O43" s="401"/>
      <c r="P43" s="401"/>
      <c r="Q43" s="401"/>
      <c r="R43" s="401"/>
      <c r="S43" s="401"/>
      <c r="T43" s="401"/>
      <c r="U43" s="421"/>
      <c r="V43" s="393"/>
      <c r="W43" s="393"/>
      <c r="X43" s="393"/>
      <c r="Y43" s="401"/>
      <c r="Z43" s="401"/>
      <c r="AA43" s="401"/>
      <c r="AB43" s="401"/>
      <c r="AC43" s="426">
        <v>2.8489115149489264E-3</v>
      </c>
      <c r="AD43" s="426">
        <v>2.8489115149489264E-3</v>
      </c>
      <c r="AE43" s="426">
        <v>2.8489115149489264E-3</v>
      </c>
      <c r="AF43" s="427">
        <v>0</v>
      </c>
      <c r="AG43" s="425">
        <v>0</v>
      </c>
      <c r="AH43" s="419">
        <v>2.8489115149489264E-3</v>
      </c>
    </row>
    <row r="44" spans="2:34" x14ac:dyDescent="0.25">
      <c r="B44" s="389">
        <v>29</v>
      </c>
      <c r="C44" s="399" t="s">
        <v>593</v>
      </c>
      <c r="D44" s="419">
        <v>2.8489115149489264E-3</v>
      </c>
      <c r="E44" s="419">
        <v>2.8489115149489264E-3</v>
      </c>
      <c r="F44" s="419">
        <v>2.8489115149489264E-3</v>
      </c>
      <c r="G44" s="418">
        <v>0</v>
      </c>
      <c r="H44" s="418">
        <v>0</v>
      </c>
      <c r="I44" s="418">
        <v>0</v>
      </c>
      <c r="J44" s="418">
        <v>0</v>
      </c>
      <c r="K44" s="418">
        <v>0</v>
      </c>
      <c r="L44" s="418">
        <v>0</v>
      </c>
      <c r="M44" s="401"/>
      <c r="N44" s="401"/>
      <c r="O44" s="401"/>
      <c r="P44" s="401"/>
      <c r="Q44" s="401"/>
      <c r="R44" s="401"/>
      <c r="S44" s="401"/>
      <c r="T44" s="401"/>
      <c r="U44" s="421"/>
      <c r="V44" s="393"/>
      <c r="W44" s="393"/>
      <c r="X44" s="393"/>
      <c r="Y44" s="401"/>
      <c r="Z44" s="401"/>
      <c r="AA44" s="401"/>
      <c r="AB44" s="401"/>
      <c r="AC44" s="426">
        <v>2.8489115149489264E-3</v>
      </c>
      <c r="AD44" s="426">
        <v>2.8489115149489264E-3</v>
      </c>
      <c r="AE44" s="426">
        <v>2.8489115149489264E-3</v>
      </c>
      <c r="AF44" s="427">
        <v>0</v>
      </c>
      <c r="AG44" s="425">
        <v>0</v>
      </c>
      <c r="AH44" s="419">
        <v>2.8489115149489264E-3</v>
      </c>
    </row>
    <row r="45" spans="2:34" x14ac:dyDescent="0.25">
      <c r="B45" s="389">
        <v>30</v>
      </c>
      <c r="C45" s="399" t="s">
        <v>592</v>
      </c>
      <c r="D45" s="418">
        <v>0</v>
      </c>
      <c r="E45" s="418">
        <v>0</v>
      </c>
      <c r="F45" s="418">
        <v>0</v>
      </c>
      <c r="G45" s="418">
        <v>0</v>
      </c>
      <c r="H45" s="418">
        <v>0</v>
      </c>
      <c r="I45" s="418">
        <v>0</v>
      </c>
      <c r="J45" s="418">
        <v>0</v>
      </c>
      <c r="K45" s="418">
        <v>0</v>
      </c>
      <c r="L45" s="418">
        <v>0</v>
      </c>
      <c r="M45" s="401"/>
      <c r="N45" s="401"/>
      <c r="O45" s="401"/>
      <c r="P45" s="401"/>
      <c r="Q45" s="401"/>
      <c r="R45" s="401"/>
      <c r="S45" s="401"/>
      <c r="T45" s="401"/>
      <c r="U45" s="390"/>
      <c r="V45" s="393"/>
      <c r="W45" s="393"/>
      <c r="X45" s="393"/>
      <c r="Y45" s="401"/>
      <c r="Z45" s="401"/>
      <c r="AA45" s="401"/>
      <c r="AB45" s="401"/>
      <c r="AC45" s="425">
        <v>0</v>
      </c>
      <c r="AD45" s="425">
        <v>0</v>
      </c>
      <c r="AE45" s="425">
        <v>0</v>
      </c>
      <c r="AF45" s="427">
        <v>0</v>
      </c>
      <c r="AG45" s="425">
        <v>0</v>
      </c>
      <c r="AH45" s="418">
        <v>0</v>
      </c>
    </row>
    <row r="46" spans="2:34" x14ac:dyDescent="0.25">
      <c r="B46" s="389">
        <v>31</v>
      </c>
      <c r="C46" s="395" t="s">
        <v>591</v>
      </c>
      <c r="D46" s="418">
        <v>1.2252619241512528E-2</v>
      </c>
      <c r="E46" s="418">
        <v>0</v>
      </c>
      <c r="F46" s="418">
        <v>0</v>
      </c>
      <c r="G46" s="418">
        <v>0</v>
      </c>
      <c r="H46" s="418">
        <v>0</v>
      </c>
      <c r="I46" s="418">
        <v>0</v>
      </c>
      <c r="J46" s="418">
        <v>0</v>
      </c>
      <c r="K46" s="418">
        <v>0</v>
      </c>
      <c r="L46" s="418">
        <v>0</v>
      </c>
      <c r="M46" s="401"/>
      <c r="N46" s="401"/>
      <c r="O46" s="401"/>
      <c r="P46" s="401"/>
      <c r="Q46" s="401"/>
      <c r="R46" s="401"/>
      <c r="S46" s="401"/>
      <c r="T46" s="401"/>
      <c r="U46" s="390"/>
      <c r="V46" s="393"/>
      <c r="W46" s="393"/>
      <c r="X46" s="393"/>
      <c r="Y46" s="401"/>
      <c r="Z46" s="401"/>
      <c r="AA46" s="401"/>
      <c r="AB46" s="401"/>
      <c r="AC46" s="425">
        <v>1.2252619241512528E-2</v>
      </c>
      <c r="AD46" s="425">
        <v>0</v>
      </c>
      <c r="AE46" s="425">
        <v>0</v>
      </c>
      <c r="AF46" s="427">
        <v>0</v>
      </c>
      <c r="AG46" s="425">
        <v>0</v>
      </c>
      <c r="AH46" s="418">
        <v>1.2252619241512528E-2</v>
      </c>
    </row>
    <row r="47" spans="2:34" x14ac:dyDescent="0.25">
      <c r="B47" s="468">
        <v>32</v>
      </c>
      <c r="C47" s="469" t="s">
        <v>577</v>
      </c>
      <c r="D47" s="476">
        <v>34.507071152018376</v>
      </c>
      <c r="E47" s="476">
        <v>3.6732346507349716</v>
      </c>
      <c r="F47" s="477">
        <v>2.8489115149489264E-3</v>
      </c>
      <c r="G47" s="477">
        <v>2.0359777435275104E-3</v>
      </c>
      <c r="H47" s="476">
        <v>1.0085176212459367E-2</v>
      </c>
      <c r="I47" s="476">
        <v>0</v>
      </c>
      <c r="J47" s="476">
        <v>0</v>
      </c>
      <c r="K47" s="476">
        <v>0</v>
      </c>
      <c r="L47" s="476">
        <v>0</v>
      </c>
      <c r="M47" s="478"/>
      <c r="N47" s="478"/>
      <c r="O47" s="478"/>
      <c r="P47" s="478"/>
      <c r="Q47" s="478"/>
      <c r="R47" s="478"/>
      <c r="S47" s="478"/>
      <c r="T47" s="478"/>
      <c r="U47" s="478"/>
      <c r="V47" s="478"/>
      <c r="W47" s="478"/>
      <c r="X47" s="478"/>
      <c r="Y47" s="478"/>
      <c r="Z47" s="478"/>
      <c r="AA47" s="478"/>
      <c r="AB47" s="478"/>
      <c r="AC47" s="480">
        <v>34.507071152018376</v>
      </c>
      <c r="AD47" s="480">
        <v>3.6732346507349716</v>
      </c>
      <c r="AE47" s="481">
        <v>2.8489115149489264E-3</v>
      </c>
      <c r="AF47" s="481">
        <v>2.0359777435275104E-3</v>
      </c>
      <c r="AG47" s="480">
        <v>1.0085176212459367E-2</v>
      </c>
      <c r="AH47" s="476">
        <v>100</v>
      </c>
    </row>
  </sheetData>
  <mergeCells count="24">
    <mergeCell ref="I12:L12"/>
    <mergeCell ref="M12:P12"/>
    <mergeCell ref="B10:C14"/>
    <mergeCell ref="D10:AH10"/>
    <mergeCell ref="D11:H11"/>
    <mergeCell ref="I11:L11"/>
    <mergeCell ref="M11:P11"/>
    <mergeCell ref="Q11:T11"/>
    <mergeCell ref="U11:X11"/>
    <mergeCell ref="Y11:AB11"/>
    <mergeCell ref="AC11:AG11"/>
    <mergeCell ref="D12:H12"/>
    <mergeCell ref="E13:H13"/>
    <mergeCell ref="J13:L13"/>
    <mergeCell ref="N13:P13"/>
    <mergeCell ref="R13:T13"/>
    <mergeCell ref="AH12:AH14"/>
    <mergeCell ref="Z13:AB13"/>
    <mergeCell ref="AD13:AG13"/>
    <mergeCell ref="V13:X13"/>
    <mergeCell ref="Q12:T12"/>
    <mergeCell ref="U12:X12"/>
    <mergeCell ref="Y12:AB12"/>
    <mergeCell ref="AC12:AG12"/>
  </mergeCells>
  <pageMargins left="0.70866141732283472" right="0.70866141732283472" top="0.74803149606299213" bottom="0.74803149606299213" header="0.31496062992125984" footer="0.31496062992125984"/>
  <pageSetup paperSize="9" scale="1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C845-7663-434A-AE8A-B0B809E03EA8}">
  <sheetPr>
    <tabColor theme="0" tint="-0.34998626667073579"/>
  </sheetPr>
  <dimension ref="B2:G31"/>
  <sheetViews>
    <sheetView showGridLines="0" workbookViewId="0"/>
  </sheetViews>
  <sheetFormatPr defaultColWidth="9.140625" defaultRowHeight="14.25" x14ac:dyDescent="0.2"/>
  <cols>
    <col min="1" max="1" width="9.140625" style="1"/>
    <col min="2" max="2" width="55" style="1" bestFit="1" customWidth="1"/>
    <col min="3" max="5" width="8.42578125" style="1" customWidth="1"/>
    <col min="6" max="16384" width="9.140625" style="1"/>
  </cols>
  <sheetData>
    <row r="2" spans="2:5" s="2" customFormat="1" ht="12.75" x14ac:dyDescent="0.2"/>
    <row r="3" spans="2:5" s="2" customFormat="1" ht="12.75" x14ac:dyDescent="0.2"/>
    <row r="4" spans="2:5" s="2" customFormat="1" ht="12.75" x14ac:dyDescent="0.2"/>
    <row r="5" spans="2:5" s="2" customFormat="1" ht="12.75" x14ac:dyDescent="0.2">
      <c r="B5" s="6"/>
    </row>
    <row r="6" spans="2:5" s="2" customFormat="1" ht="18.75" x14ac:dyDescent="0.3">
      <c r="B6" s="188" t="s">
        <v>319</v>
      </c>
    </row>
    <row r="7" spans="2:5" s="2" customFormat="1" ht="12.75" x14ac:dyDescent="0.2"/>
    <row r="8" spans="2:5" x14ac:dyDescent="0.2">
      <c r="B8" s="4"/>
    </row>
    <row r="9" spans="2:5" x14ac:dyDescent="0.2">
      <c r="B9" s="51" t="s">
        <v>277</v>
      </c>
      <c r="C9" s="270">
        <v>2023</v>
      </c>
      <c r="D9" s="270">
        <v>2022</v>
      </c>
      <c r="E9" s="52">
        <v>2021</v>
      </c>
    </row>
    <row r="10" spans="2:5" x14ac:dyDescent="0.2">
      <c r="B10" s="19" t="s">
        <v>541</v>
      </c>
      <c r="C10" s="516">
        <v>3951.5</v>
      </c>
      <c r="D10" s="516">
        <f>Employees!D12</f>
        <v>3283.7</v>
      </c>
      <c r="E10" s="516">
        <v>3256.8900000000003</v>
      </c>
    </row>
    <row r="11" spans="2:5" x14ac:dyDescent="0.2">
      <c r="B11" s="20" t="s">
        <v>278</v>
      </c>
      <c r="C11" s="515">
        <v>557.29999999999995</v>
      </c>
      <c r="D11" s="515">
        <v>541.70000000000005</v>
      </c>
      <c r="E11" s="515">
        <v>485.2</v>
      </c>
    </row>
    <row r="12" spans="2:5" x14ac:dyDescent="0.2">
      <c r="B12" s="20" t="s">
        <v>279</v>
      </c>
      <c r="C12" s="515">
        <v>248</v>
      </c>
      <c r="D12" s="515">
        <v>218</v>
      </c>
      <c r="E12" s="515">
        <v>208</v>
      </c>
    </row>
    <row r="13" spans="2:5" x14ac:dyDescent="0.2">
      <c r="B13" s="20" t="s">
        <v>280</v>
      </c>
      <c r="C13" s="515">
        <v>14356</v>
      </c>
      <c r="D13" s="515">
        <v>9106</v>
      </c>
      <c r="E13" s="515">
        <v>8652</v>
      </c>
    </row>
    <row r="14" spans="2:5" x14ac:dyDescent="0.2">
      <c r="B14" s="20" t="s">
        <v>281</v>
      </c>
      <c r="C14" s="515">
        <v>6103</v>
      </c>
      <c r="D14" s="515">
        <v>4879</v>
      </c>
      <c r="E14" s="515">
        <v>4904</v>
      </c>
    </row>
    <row r="15" spans="2:5" x14ac:dyDescent="0.2">
      <c r="B15" s="20" t="s">
        <v>282</v>
      </c>
      <c r="C15" s="515">
        <v>127</v>
      </c>
      <c r="D15" s="515">
        <v>-605</v>
      </c>
      <c r="E15" s="515">
        <v>-218</v>
      </c>
    </row>
    <row r="16" spans="2:5" x14ac:dyDescent="0.2">
      <c r="B16" s="20" t="s">
        <v>283</v>
      </c>
      <c r="C16" s="515">
        <v>7888</v>
      </c>
      <c r="D16" s="515">
        <v>4557</v>
      </c>
      <c r="E16" s="515">
        <v>4027</v>
      </c>
    </row>
    <row r="17" spans="2:7" x14ac:dyDescent="0.2">
      <c r="B17" s="20" t="s">
        <v>284</v>
      </c>
      <c r="C17" s="515">
        <v>5904</v>
      </c>
      <c r="D17" s="515">
        <v>3752</v>
      </c>
      <c r="E17" s="515">
        <v>3176</v>
      </c>
    </row>
    <row r="18" spans="2:7" x14ac:dyDescent="0.2">
      <c r="B18" s="20" t="s">
        <v>285</v>
      </c>
      <c r="C18" s="515">
        <v>14.4</v>
      </c>
      <c r="D18" s="515">
        <v>10</v>
      </c>
      <c r="E18" s="515">
        <v>8.8000000000000007</v>
      </c>
    </row>
    <row r="19" spans="2:7" x14ac:dyDescent="0.2">
      <c r="B19" s="20" t="s">
        <v>286</v>
      </c>
      <c r="C19" s="515">
        <v>16.899999999999999</v>
      </c>
      <c r="D19" s="515">
        <v>15.2</v>
      </c>
      <c r="E19" s="515">
        <v>18.2</v>
      </c>
    </row>
    <row r="20" spans="2:7" x14ac:dyDescent="0.2">
      <c r="B20" s="20" t="s">
        <v>471</v>
      </c>
      <c r="C20" s="515">
        <v>21</v>
      </c>
      <c r="D20" s="515">
        <v>19.5</v>
      </c>
      <c r="E20" s="515">
        <v>22.8</v>
      </c>
    </row>
    <row r="21" spans="2:7" x14ac:dyDescent="0.2">
      <c r="B21" s="21" t="s">
        <v>540</v>
      </c>
      <c r="C21" s="515">
        <v>60</v>
      </c>
      <c r="D21" s="515">
        <v>48</v>
      </c>
      <c r="E21" s="515">
        <v>46</v>
      </c>
    </row>
    <row r="22" spans="2:7" x14ac:dyDescent="0.2">
      <c r="B22" s="22" t="s">
        <v>443</v>
      </c>
      <c r="C22" s="517">
        <v>12</v>
      </c>
      <c r="D22" s="517">
        <v>15</v>
      </c>
      <c r="E22" s="517">
        <v>10</v>
      </c>
    </row>
    <row r="23" spans="2:7" ht="15" x14ac:dyDescent="0.25">
      <c r="B23" s="15" t="s">
        <v>539</v>
      </c>
      <c r="C23" s="9"/>
      <c r="D23" s="9"/>
      <c r="E23" s="9"/>
    </row>
    <row r="24" spans="2:7" ht="15" x14ac:dyDescent="0.25">
      <c r="B24" s="15"/>
      <c r="C24" s="9"/>
      <c r="D24" s="9"/>
      <c r="E24" s="9"/>
    </row>
    <row r="25" spans="2:7" x14ac:dyDescent="0.2">
      <c r="B25" s="24" t="s">
        <v>431</v>
      </c>
      <c r="C25" s="25"/>
      <c r="D25" s="25" t="s">
        <v>430</v>
      </c>
      <c r="E25" s="25"/>
      <c r="F25" s="5"/>
      <c r="G25" s="5"/>
    </row>
    <row r="29" spans="2:7" ht="15" x14ac:dyDescent="0.25">
      <c r="B29"/>
      <c r="C29"/>
      <c r="D29"/>
    </row>
    <row r="30" spans="2:7" ht="15" x14ac:dyDescent="0.25">
      <c r="B30"/>
      <c r="C30"/>
      <c r="D30"/>
    </row>
    <row r="31" spans="2:7" ht="15" x14ac:dyDescent="0.25">
      <c r="B31"/>
      <c r="C31"/>
      <c r="D31"/>
    </row>
  </sheetData>
  <hyperlinks>
    <hyperlink ref="D25:G25" r:id="rId1" display="Annual Report 2021" xr:uid="{B649A16A-8D89-4849-B0B9-8BC94596CD78}"/>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2F2D-3132-4262-B93C-CDFEDE88E8B5}">
  <sheetPr>
    <tabColor theme="4" tint="0.249977111117893"/>
    <pageSetUpPr fitToPage="1"/>
  </sheetPr>
  <dimension ref="B1:AH46"/>
  <sheetViews>
    <sheetView showGridLines="0" zoomScale="80" zoomScaleNormal="80" workbookViewId="0"/>
  </sheetViews>
  <sheetFormatPr defaultRowHeight="15" x14ac:dyDescent="0.25"/>
  <cols>
    <col min="1" max="1" width="9.140625" style="369"/>
    <col min="2" max="2" width="9.140625" style="369" customWidth="1"/>
    <col min="3" max="3" width="97.85546875" style="369" bestFit="1" customWidth="1"/>
    <col min="4" max="8" width="15.42578125" style="370" customWidth="1"/>
    <col min="9" max="28" width="15.42578125" style="369" customWidth="1"/>
    <col min="29" max="34" width="15.42578125" style="370" customWidth="1"/>
    <col min="35" max="16384" width="9.140625" style="369"/>
  </cols>
  <sheetData>
    <row r="1" spans="2:34" x14ac:dyDescent="0.25">
      <c r="B1" s="366"/>
      <c r="C1" s="348"/>
      <c r="D1" s="365"/>
      <c r="E1" s="365"/>
      <c r="F1" s="365"/>
      <c r="G1" s="365"/>
      <c r="H1" s="365"/>
      <c r="I1" s="348"/>
      <c r="J1" s="348"/>
      <c r="K1" s="348"/>
      <c r="L1" s="348"/>
      <c r="M1" s="348"/>
      <c r="N1" s="348"/>
      <c r="O1" s="348"/>
      <c r="P1" s="348"/>
      <c r="Q1" s="348"/>
      <c r="R1" s="348"/>
      <c r="S1" s="348"/>
      <c r="T1" s="348"/>
      <c r="U1" s="348"/>
      <c r="V1" s="348"/>
      <c r="W1" s="348"/>
      <c r="X1" s="348"/>
      <c r="Y1" s="348"/>
      <c r="Z1" s="348"/>
      <c r="AA1" s="348"/>
      <c r="AB1" s="348"/>
      <c r="AC1" s="365"/>
      <c r="AD1" s="365"/>
      <c r="AE1" s="365"/>
      <c r="AF1" s="365"/>
      <c r="AG1" s="365"/>
      <c r="AH1" s="365"/>
    </row>
    <row r="2" spans="2:34" x14ac:dyDescent="0.25">
      <c r="B2" s="366"/>
      <c r="C2" s="348"/>
      <c r="D2" s="365"/>
      <c r="E2" s="365"/>
      <c r="F2" s="365"/>
      <c r="G2" s="365"/>
      <c r="H2" s="365"/>
      <c r="I2" s="348"/>
      <c r="J2" s="348"/>
      <c r="K2" s="348"/>
      <c r="L2" s="348"/>
      <c r="M2" s="348"/>
      <c r="N2" s="348"/>
      <c r="O2" s="348"/>
      <c r="P2" s="348"/>
      <c r="Q2" s="348"/>
      <c r="R2" s="348"/>
      <c r="S2" s="348"/>
      <c r="T2" s="348"/>
      <c r="U2" s="348"/>
      <c r="V2" s="348"/>
      <c r="W2" s="348"/>
      <c r="X2" s="348"/>
      <c r="Y2" s="348"/>
      <c r="Z2" s="348"/>
      <c r="AA2" s="348"/>
      <c r="AB2" s="348"/>
      <c r="AC2" s="365"/>
      <c r="AD2" s="365"/>
      <c r="AE2" s="365"/>
      <c r="AF2" s="365"/>
      <c r="AG2" s="365"/>
      <c r="AH2" s="365"/>
    </row>
    <row r="3" spans="2:34" x14ac:dyDescent="0.25">
      <c r="B3" s="366"/>
      <c r="C3" s="348"/>
      <c r="D3" s="365"/>
      <c r="E3" s="365"/>
      <c r="F3" s="365"/>
      <c r="G3" s="365"/>
      <c r="H3" s="365"/>
      <c r="I3" s="348"/>
      <c r="J3" s="348"/>
      <c r="K3" s="348"/>
      <c r="L3" s="348"/>
      <c r="M3" s="348"/>
      <c r="N3" s="348"/>
      <c r="O3" s="348"/>
      <c r="P3" s="348"/>
      <c r="Q3" s="348"/>
      <c r="R3" s="348"/>
      <c r="S3" s="348"/>
      <c r="T3" s="348"/>
      <c r="U3" s="348"/>
      <c r="V3" s="348"/>
      <c r="W3" s="348"/>
      <c r="X3" s="348"/>
      <c r="Y3" s="348"/>
      <c r="Z3" s="348"/>
      <c r="AA3" s="348"/>
      <c r="AB3" s="348"/>
      <c r="AC3" s="365"/>
      <c r="AD3" s="365"/>
      <c r="AE3" s="365"/>
      <c r="AF3" s="365"/>
      <c r="AG3" s="365"/>
      <c r="AH3" s="365"/>
    </row>
    <row r="4" spans="2:34" x14ac:dyDescent="0.25">
      <c r="B4" s="366"/>
      <c r="C4" s="348"/>
      <c r="D4" s="365"/>
      <c r="E4" s="365"/>
      <c r="F4" s="365"/>
      <c r="G4" s="365"/>
      <c r="H4" s="365"/>
      <c r="I4" s="348"/>
      <c r="J4" s="348"/>
      <c r="K4" s="348"/>
      <c r="L4" s="348"/>
      <c r="M4" s="348"/>
      <c r="N4" s="348"/>
      <c r="O4" s="348"/>
      <c r="P4" s="348"/>
      <c r="Q4" s="348"/>
      <c r="R4" s="348"/>
      <c r="S4" s="348"/>
      <c r="T4" s="348"/>
      <c r="U4" s="348"/>
      <c r="V4" s="348"/>
      <c r="W4" s="348"/>
      <c r="X4" s="348"/>
      <c r="Y4" s="348"/>
      <c r="Z4" s="348"/>
      <c r="AA4" s="348"/>
      <c r="AB4" s="348"/>
      <c r="AC4" s="365"/>
      <c r="AD4" s="365"/>
      <c r="AE4" s="365"/>
      <c r="AF4" s="365"/>
      <c r="AG4" s="365"/>
      <c r="AH4" s="365"/>
    </row>
    <row r="5" spans="2:34" x14ac:dyDescent="0.25">
      <c r="B5" s="366"/>
      <c r="C5" s="348"/>
      <c r="D5" s="365"/>
      <c r="E5" s="365"/>
      <c r="F5" s="365"/>
      <c r="G5" s="365"/>
      <c r="H5" s="365"/>
      <c r="I5" s="348"/>
      <c r="J5" s="348"/>
      <c r="K5" s="348"/>
      <c r="L5" s="348"/>
      <c r="M5" s="348"/>
      <c r="N5" s="348"/>
      <c r="O5" s="348"/>
      <c r="P5" s="348"/>
      <c r="Q5" s="348"/>
      <c r="R5" s="348"/>
      <c r="S5" s="348"/>
      <c r="T5" s="348"/>
      <c r="U5" s="348"/>
      <c r="V5" s="348"/>
      <c r="W5" s="348"/>
      <c r="X5" s="348"/>
      <c r="Y5" s="348"/>
      <c r="Z5" s="348"/>
      <c r="AA5" s="348"/>
      <c r="AB5" s="348"/>
      <c r="AC5" s="365"/>
      <c r="AD5" s="365"/>
      <c r="AE5" s="365"/>
      <c r="AF5" s="365"/>
      <c r="AG5" s="365"/>
      <c r="AH5" s="365"/>
    </row>
    <row r="6" spans="2:34" x14ac:dyDescent="0.25">
      <c r="B6" s="366"/>
      <c r="C6" s="348"/>
      <c r="D6" s="365"/>
      <c r="E6" s="365"/>
      <c r="F6" s="365"/>
      <c r="G6" s="365"/>
      <c r="H6" s="365"/>
      <c r="I6" s="348"/>
      <c r="J6" s="348"/>
      <c r="K6" s="348"/>
      <c r="L6" s="348"/>
      <c r="M6" s="348"/>
      <c r="N6" s="348"/>
      <c r="O6" s="348"/>
      <c r="P6" s="348"/>
      <c r="Q6" s="348"/>
      <c r="R6" s="348"/>
      <c r="S6" s="348"/>
      <c r="T6" s="348"/>
      <c r="U6" s="348"/>
      <c r="V6" s="348"/>
      <c r="W6" s="348"/>
      <c r="X6" s="348"/>
      <c r="Y6" s="348"/>
      <c r="Z6" s="348"/>
      <c r="AA6" s="348"/>
      <c r="AB6" s="348"/>
      <c r="AC6" s="365"/>
      <c r="AD6" s="365"/>
      <c r="AE6" s="365"/>
      <c r="AF6" s="365"/>
      <c r="AG6" s="365"/>
      <c r="AH6" s="365"/>
    </row>
    <row r="7" spans="2:34" ht="18.75" x14ac:dyDescent="0.3">
      <c r="B7" s="188" t="s">
        <v>692</v>
      </c>
      <c r="C7" s="348"/>
      <c r="D7" s="365"/>
      <c r="E7" s="365"/>
      <c r="F7" s="365"/>
      <c r="G7" s="365"/>
      <c r="H7" s="365"/>
      <c r="I7" s="348"/>
      <c r="J7" s="348"/>
      <c r="K7" s="348"/>
      <c r="L7" s="348"/>
      <c r="M7" s="348"/>
      <c r="N7" s="348"/>
      <c r="O7" s="348"/>
      <c r="P7" s="348"/>
      <c r="Q7" s="348"/>
      <c r="R7" s="348"/>
      <c r="S7" s="348"/>
      <c r="T7" s="348"/>
      <c r="U7" s="348"/>
      <c r="V7" s="348"/>
      <c r="W7" s="348"/>
      <c r="X7" s="348"/>
      <c r="Y7" s="348"/>
      <c r="Z7" s="348"/>
      <c r="AA7" s="348"/>
      <c r="AB7" s="348"/>
      <c r="AC7" s="365"/>
      <c r="AD7" s="365"/>
      <c r="AE7" s="365"/>
      <c r="AF7" s="365"/>
      <c r="AG7" s="365"/>
      <c r="AH7" s="365"/>
    </row>
    <row r="8" spans="2:34" x14ac:dyDescent="0.25">
      <c r="B8" s="355"/>
      <c r="C8" s="348"/>
      <c r="D8" s="365"/>
      <c r="E8" s="365"/>
      <c r="F8" s="365"/>
      <c r="G8" s="365"/>
      <c r="H8" s="365"/>
      <c r="I8" s="348"/>
      <c r="J8" s="348"/>
      <c r="K8" s="348"/>
      <c r="L8" s="348"/>
      <c r="M8" s="348"/>
      <c r="N8" s="348"/>
      <c r="O8" s="348"/>
      <c r="P8" s="348"/>
      <c r="Q8" s="348"/>
      <c r="R8" s="348"/>
      <c r="S8" s="348"/>
      <c r="T8" s="348"/>
      <c r="U8" s="348"/>
      <c r="V8" s="348"/>
      <c r="W8" s="348"/>
      <c r="X8" s="348"/>
      <c r="Y8" s="348"/>
      <c r="Z8" s="348"/>
      <c r="AA8" s="348"/>
      <c r="AB8" s="348"/>
      <c r="AC8" s="365"/>
      <c r="AD8" s="365"/>
      <c r="AE8" s="365"/>
      <c r="AF8" s="365"/>
      <c r="AG8" s="365"/>
      <c r="AH8" s="365"/>
    </row>
    <row r="9" spans="2:34" x14ac:dyDescent="0.25">
      <c r="B9" s="718" t="s">
        <v>691</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59"/>
      <c r="AH9" s="760"/>
    </row>
    <row r="10" spans="2:34" x14ac:dyDescent="0.25">
      <c r="B10" s="720"/>
      <c r="C10" s="721"/>
      <c r="D10" s="761" t="s">
        <v>619</v>
      </c>
      <c r="E10" s="762"/>
      <c r="F10" s="762"/>
      <c r="G10" s="762"/>
      <c r="H10" s="763"/>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1" t="s">
        <v>613</v>
      </c>
      <c r="AD10" s="762"/>
      <c r="AE10" s="762"/>
      <c r="AF10" s="762"/>
      <c r="AG10" s="763"/>
      <c r="AH10" s="482"/>
    </row>
    <row r="11" spans="2:34" ht="30.75" customHeight="1" x14ac:dyDescent="0.25">
      <c r="B11" s="720"/>
      <c r="C11" s="721"/>
      <c r="D11" s="773" t="s">
        <v>686</v>
      </c>
      <c r="E11" s="774"/>
      <c r="F11" s="774"/>
      <c r="G11" s="774"/>
      <c r="H11" s="775"/>
      <c r="I11" s="770" t="s">
        <v>686</v>
      </c>
      <c r="J11" s="771"/>
      <c r="K11" s="771"/>
      <c r="L11" s="772"/>
      <c r="M11" s="770" t="s">
        <v>686</v>
      </c>
      <c r="N11" s="771"/>
      <c r="O11" s="771"/>
      <c r="P11" s="772"/>
      <c r="Q11" s="770" t="s">
        <v>686</v>
      </c>
      <c r="R11" s="771"/>
      <c r="S11" s="771"/>
      <c r="T11" s="772"/>
      <c r="U11" s="770" t="s">
        <v>686</v>
      </c>
      <c r="V11" s="771"/>
      <c r="W11" s="771"/>
      <c r="X11" s="772"/>
      <c r="Y11" s="770" t="s">
        <v>686</v>
      </c>
      <c r="Z11" s="771"/>
      <c r="AA11" s="771"/>
      <c r="AB11" s="772"/>
      <c r="AC11" s="773" t="s">
        <v>686</v>
      </c>
      <c r="AD11" s="774"/>
      <c r="AE11" s="774"/>
      <c r="AF11" s="774"/>
      <c r="AG11" s="775"/>
      <c r="AH11" s="767" t="s">
        <v>690</v>
      </c>
    </row>
    <row r="12" spans="2:34" ht="33" customHeight="1" x14ac:dyDescent="0.25">
      <c r="B12" s="720"/>
      <c r="C12" s="721"/>
      <c r="D12" s="433"/>
      <c r="E12" s="773" t="s">
        <v>684</v>
      </c>
      <c r="F12" s="774"/>
      <c r="G12" s="774"/>
      <c r="H12" s="775"/>
      <c r="I12" s="434"/>
      <c r="J12" s="770" t="s">
        <v>684</v>
      </c>
      <c r="K12" s="771"/>
      <c r="L12" s="772"/>
      <c r="M12" s="434"/>
      <c r="N12" s="770" t="s">
        <v>684</v>
      </c>
      <c r="O12" s="771"/>
      <c r="P12" s="772"/>
      <c r="Q12" s="434"/>
      <c r="R12" s="770" t="s">
        <v>684</v>
      </c>
      <c r="S12" s="771"/>
      <c r="T12" s="772"/>
      <c r="U12" s="434"/>
      <c r="V12" s="770" t="s">
        <v>684</v>
      </c>
      <c r="W12" s="771"/>
      <c r="X12" s="772"/>
      <c r="Y12" s="434"/>
      <c r="Z12" s="770" t="s">
        <v>684</v>
      </c>
      <c r="AA12" s="771"/>
      <c r="AB12" s="772"/>
      <c r="AC12" s="433"/>
      <c r="AD12" s="773" t="s">
        <v>684</v>
      </c>
      <c r="AE12" s="774"/>
      <c r="AF12" s="774"/>
      <c r="AG12" s="775"/>
      <c r="AH12" s="768"/>
    </row>
    <row r="13" spans="2:34" ht="33.75" customHeight="1" x14ac:dyDescent="0.25">
      <c r="B13" s="722"/>
      <c r="C13" s="723"/>
      <c r="D13" s="435"/>
      <c r="E13" s="435"/>
      <c r="F13" s="436" t="s">
        <v>610</v>
      </c>
      <c r="G13" s="436" t="s">
        <v>609</v>
      </c>
      <c r="H13" s="436" t="s">
        <v>608</v>
      </c>
      <c r="I13" s="437"/>
      <c r="J13" s="437"/>
      <c r="K13" s="438" t="s">
        <v>610</v>
      </c>
      <c r="L13" s="438" t="s">
        <v>608</v>
      </c>
      <c r="M13" s="437"/>
      <c r="N13" s="437"/>
      <c r="O13" s="438" t="s">
        <v>610</v>
      </c>
      <c r="P13" s="438" t="s">
        <v>608</v>
      </c>
      <c r="Q13" s="437"/>
      <c r="R13" s="437"/>
      <c r="S13" s="438" t="s">
        <v>610</v>
      </c>
      <c r="T13" s="438" t="s">
        <v>608</v>
      </c>
      <c r="U13" s="437"/>
      <c r="V13" s="437"/>
      <c r="W13" s="438" t="s">
        <v>610</v>
      </c>
      <c r="X13" s="438" t="s">
        <v>608</v>
      </c>
      <c r="Y13" s="437"/>
      <c r="Z13" s="437"/>
      <c r="AA13" s="438" t="s">
        <v>610</v>
      </c>
      <c r="AB13" s="438" t="s">
        <v>608</v>
      </c>
      <c r="AC13" s="435"/>
      <c r="AD13" s="435"/>
      <c r="AE13" s="436" t="s">
        <v>610</v>
      </c>
      <c r="AF13" s="436" t="s">
        <v>609</v>
      </c>
      <c r="AG13" s="436" t="s">
        <v>608</v>
      </c>
      <c r="AH13" s="769"/>
    </row>
    <row r="14" spans="2:34" x14ac:dyDescent="0.25">
      <c r="B14" s="387"/>
      <c r="C14" s="388" t="s">
        <v>607</v>
      </c>
      <c r="D14" s="504"/>
      <c r="E14" s="491"/>
      <c r="F14" s="491"/>
      <c r="G14" s="488"/>
      <c r="H14" s="488"/>
      <c r="I14" s="488"/>
      <c r="J14" s="491"/>
      <c r="K14" s="491"/>
      <c r="L14" s="488"/>
      <c r="M14" s="488"/>
      <c r="N14" s="491"/>
      <c r="O14" s="491"/>
      <c r="P14" s="488"/>
      <c r="Q14" s="488"/>
      <c r="R14" s="491"/>
      <c r="S14" s="491"/>
      <c r="T14" s="488"/>
      <c r="U14" s="499"/>
      <c r="V14" s="491"/>
      <c r="W14" s="491"/>
      <c r="X14" s="488"/>
      <c r="Y14" s="488"/>
      <c r="Z14" s="491"/>
      <c r="AA14" s="491"/>
      <c r="AB14" s="488"/>
      <c r="AC14" s="504"/>
      <c r="AD14" s="505"/>
      <c r="AE14" s="505"/>
      <c r="AF14" s="504"/>
      <c r="AG14" s="504"/>
      <c r="AH14" s="498"/>
    </row>
    <row r="15" spans="2:34" x14ac:dyDescent="0.25">
      <c r="B15" s="389">
        <v>1</v>
      </c>
      <c r="C15" s="390" t="s">
        <v>606</v>
      </c>
      <c r="D15" s="418">
        <v>34.862651376743038</v>
      </c>
      <c r="E15" s="418">
        <v>4.5723785246503601</v>
      </c>
      <c r="F15" s="506">
        <v>1.5462597772014428E-2</v>
      </c>
      <c r="G15" s="419">
        <v>0</v>
      </c>
      <c r="H15" s="418">
        <v>0.49478987524801704</v>
      </c>
      <c r="I15" s="418">
        <v>0</v>
      </c>
      <c r="J15" s="418">
        <v>0</v>
      </c>
      <c r="K15" s="418">
        <v>0</v>
      </c>
      <c r="L15" s="418">
        <v>0</v>
      </c>
      <c r="M15" s="390"/>
      <c r="N15" s="390"/>
      <c r="O15" s="390"/>
      <c r="P15" s="390"/>
      <c r="Q15" s="390"/>
      <c r="R15" s="390"/>
      <c r="S15" s="390"/>
      <c r="T15" s="390"/>
      <c r="U15" s="390"/>
      <c r="V15" s="390"/>
      <c r="W15" s="390"/>
      <c r="X15" s="390"/>
      <c r="Y15" s="390"/>
      <c r="Z15" s="390"/>
      <c r="AA15" s="390"/>
      <c r="AB15" s="390"/>
      <c r="AC15" s="425">
        <v>34.862651376743038</v>
      </c>
      <c r="AD15" s="425">
        <v>4.5723785246503601</v>
      </c>
      <c r="AE15" s="426">
        <v>1.5462597772014428E-2</v>
      </c>
      <c r="AF15" s="426">
        <v>0</v>
      </c>
      <c r="AG15" s="425">
        <v>35.357441251991055</v>
      </c>
      <c r="AH15" s="418">
        <v>100</v>
      </c>
    </row>
    <row r="16" spans="2:34" x14ac:dyDescent="0.25">
      <c r="B16" s="389">
        <v>2</v>
      </c>
      <c r="C16" s="395" t="s">
        <v>689</v>
      </c>
      <c r="D16" s="418">
        <v>3.8613664599176105</v>
      </c>
      <c r="E16" s="419">
        <v>0</v>
      </c>
      <c r="F16" s="418">
        <v>0</v>
      </c>
      <c r="G16" s="418">
        <v>0</v>
      </c>
      <c r="H16" s="418">
        <v>0</v>
      </c>
      <c r="I16" s="418">
        <v>0</v>
      </c>
      <c r="J16" s="418">
        <v>0</v>
      </c>
      <c r="K16" s="418">
        <v>0</v>
      </c>
      <c r="L16" s="418">
        <v>0</v>
      </c>
      <c r="M16" s="393"/>
      <c r="N16" s="393"/>
      <c r="O16" s="393"/>
      <c r="P16" s="393"/>
      <c r="Q16" s="393"/>
      <c r="R16" s="393"/>
      <c r="S16" s="393"/>
      <c r="T16" s="393"/>
      <c r="U16" s="421"/>
      <c r="V16" s="393"/>
      <c r="W16" s="393"/>
      <c r="X16" s="393"/>
      <c r="Y16" s="393"/>
      <c r="Z16" s="393"/>
      <c r="AA16" s="393"/>
      <c r="AB16" s="393"/>
      <c r="AC16" s="425">
        <v>3.8613664599176105</v>
      </c>
      <c r="AD16" s="425">
        <v>0</v>
      </c>
      <c r="AE16" s="425">
        <v>0</v>
      </c>
      <c r="AF16" s="427">
        <v>0</v>
      </c>
      <c r="AG16" s="425">
        <v>3.8613664599176105</v>
      </c>
      <c r="AH16" s="418">
        <v>57.449804302457139</v>
      </c>
    </row>
    <row r="17" spans="2:34" x14ac:dyDescent="0.25">
      <c r="B17" s="389">
        <v>3</v>
      </c>
      <c r="C17" s="397" t="s">
        <v>604</v>
      </c>
      <c r="D17" s="418">
        <v>0.72938578895951411</v>
      </c>
      <c r="E17" s="419">
        <v>0</v>
      </c>
      <c r="F17" s="418">
        <v>0</v>
      </c>
      <c r="G17" s="418">
        <v>0</v>
      </c>
      <c r="H17" s="418">
        <v>0</v>
      </c>
      <c r="I17" s="418">
        <v>0</v>
      </c>
      <c r="J17" s="418">
        <v>0</v>
      </c>
      <c r="K17" s="418">
        <v>0</v>
      </c>
      <c r="L17" s="418">
        <v>0</v>
      </c>
      <c r="M17" s="393"/>
      <c r="N17" s="393"/>
      <c r="O17" s="393"/>
      <c r="P17" s="393"/>
      <c r="Q17" s="393"/>
      <c r="R17" s="393"/>
      <c r="S17" s="393"/>
      <c r="T17" s="393"/>
      <c r="U17" s="397"/>
      <c r="V17" s="393"/>
      <c r="W17" s="393"/>
      <c r="X17" s="393"/>
      <c r="Y17" s="393"/>
      <c r="Z17" s="393"/>
      <c r="AA17" s="393"/>
      <c r="AB17" s="393"/>
      <c r="AC17" s="425">
        <v>0.72938578895951411</v>
      </c>
      <c r="AD17" s="425">
        <v>0</v>
      </c>
      <c r="AE17" s="425">
        <v>0</v>
      </c>
      <c r="AF17" s="427">
        <v>0</v>
      </c>
      <c r="AG17" s="425">
        <v>0.72938578895951411</v>
      </c>
      <c r="AH17" s="418">
        <v>6.7632670829921731</v>
      </c>
    </row>
    <row r="18" spans="2:34" x14ac:dyDescent="0.25">
      <c r="B18" s="389">
        <v>4</v>
      </c>
      <c r="C18" s="399" t="s">
        <v>584</v>
      </c>
      <c r="D18" s="418">
        <v>0.57171087896249484</v>
      </c>
      <c r="E18" s="419">
        <v>0</v>
      </c>
      <c r="F18" s="418">
        <v>0</v>
      </c>
      <c r="G18" s="418">
        <v>0</v>
      </c>
      <c r="H18" s="418">
        <v>0</v>
      </c>
      <c r="I18" s="418">
        <v>0</v>
      </c>
      <c r="J18" s="418">
        <v>0</v>
      </c>
      <c r="K18" s="418">
        <v>0</v>
      </c>
      <c r="L18" s="418">
        <v>0</v>
      </c>
      <c r="M18" s="393"/>
      <c r="N18" s="393"/>
      <c r="O18" s="393"/>
      <c r="P18" s="393"/>
      <c r="Q18" s="393"/>
      <c r="R18" s="393"/>
      <c r="S18" s="393"/>
      <c r="T18" s="393"/>
      <c r="U18" s="399"/>
      <c r="V18" s="393"/>
      <c r="W18" s="393"/>
      <c r="X18" s="393"/>
      <c r="Y18" s="393"/>
      <c r="Z18" s="393"/>
      <c r="AA18" s="393"/>
      <c r="AB18" s="393"/>
      <c r="AC18" s="425">
        <v>0.57171087896249484</v>
      </c>
      <c r="AD18" s="425">
        <v>0</v>
      </c>
      <c r="AE18" s="425">
        <v>0</v>
      </c>
      <c r="AF18" s="427">
        <v>0</v>
      </c>
      <c r="AG18" s="425">
        <v>0.57171087896249484</v>
      </c>
      <c r="AH18" s="418">
        <v>2.8819795590741846</v>
      </c>
    </row>
    <row r="19" spans="2:34" x14ac:dyDescent="0.25">
      <c r="B19" s="403">
        <v>5</v>
      </c>
      <c r="C19" s="405" t="s">
        <v>598</v>
      </c>
      <c r="D19" s="418">
        <v>0.1576749099970193</v>
      </c>
      <c r="E19" s="419">
        <v>0</v>
      </c>
      <c r="F19" s="418">
        <v>0</v>
      </c>
      <c r="G19" s="418">
        <v>0</v>
      </c>
      <c r="H19" s="418">
        <v>0</v>
      </c>
      <c r="I19" s="418">
        <v>0</v>
      </c>
      <c r="J19" s="418">
        <v>0</v>
      </c>
      <c r="K19" s="418">
        <v>0</v>
      </c>
      <c r="L19" s="418">
        <v>0</v>
      </c>
      <c r="M19" s="401"/>
      <c r="N19" s="401"/>
      <c r="O19" s="401"/>
      <c r="P19" s="401"/>
      <c r="Q19" s="401"/>
      <c r="R19" s="401"/>
      <c r="S19" s="401"/>
      <c r="T19" s="401"/>
      <c r="U19" s="406"/>
      <c r="V19" s="406"/>
      <c r="W19" s="406"/>
      <c r="X19" s="406"/>
      <c r="Y19" s="406"/>
      <c r="Z19" s="401"/>
      <c r="AA19" s="401"/>
      <c r="AB19" s="401"/>
      <c r="AC19" s="425">
        <v>0.1576749099970193</v>
      </c>
      <c r="AD19" s="425">
        <v>0</v>
      </c>
      <c r="AE19" s="425">
        <v>0</v>
      </c>
      <c r="AF19" s="427">
        <v>0</v>
      </c>
      <c r="AG19" s="425">
        <v>0.1576749099970193</v>
      </c>
      <c r="AH19" s="418">
        <v>3.8812875239179889</v>
      </c>
    </row>
    <row r="20" spans="2:34" x14ac:dyDescent="0.25">
      <c r="B20" s="389">
        <v>6</v>
      </c>
      <c r="C20" s="399" t="s">
        <v>582</v>
      </c>
      <c r="D20" s="418">
        <v>0</v>
      </c>
      <c r="E20" s="419">
        <v>0</v>
      </c>
      <c r="F20" s="488"/>
      <c r="G20" s="418">
        <v>0</v>
      </c>
      <c r="H20" s="418">
        <v>0</v>
      </c>
      <c r="I20" s="418">
        <v>0</v>
      </c>
      <c r="J20" s="418">
        <v>0</v>
      </c>
      <c r="K20" s="488"/>
      <c r="L20" s="418">
        <v>0</v>
      </c>
      <c r="M20" s="393"/>
      <c r="N20" s="393"/>
      <c r="O20" s="488"/>
      <c r="P20" s="393"/>
      <c r="Q20" s="393"/>
      <c r="R20" s="393"/>
      <c r="S20" s="488"/>
      <c r="T20" s="393"/>
      <c r="U20" s="397"/>
      <c r="V20" s="397"/>
      <c r="W20" s="488"/>
      <c r="X20" s="399"/>
      <c r="Y20" s="399"/>
      <c r="Z20" s="393"/>
      <c r="AA20" s="488"/>
      <c r="AB20" s="393"/>
      <c r="AC20" s="425">
        <v>0</v>
      </c>
      <c r="AD20" s="425">
        <v>0</v>
      </c>
      <c r="AE20" s="488"/>
      <c r="AF20" s="427">
        <v>0</v>
      </c>
      <c r="AG20" s="425">
        <v>0</v>
      </c>
      <c r="AH20" s="418">
        <v>0</v>
      </c>
    </row>
    <row r="21" spans="2:34" x14ac:dyDescent="0.25">
      <c r="B21" s="389">
        <v>7</v>
      </c>
      <c r="C21" s="397" t="s">
        <v>603</v>
      </c>
      <c r="D21" s="418">
        <v>3.1319806709580962</v>
      </c>
      <c r="E21" s="419">
        <v>0</v>
      </c>
      <c r="F21" s="418">
        <v>0</v>
      </c>
      <c r="G21" s="418">
        <v>0</v>
      </c>
      <c r="H21" s="418">
        <v>0</v>
      </c>
      <c r="I21" s="418">
        <v>0</v>
      </c>
      <c r="J21" s="418">
        <v>0</v>
      </c>
      <c r="K21" s="418">
        <v>0</v>
      </c>
      <c r="L21" s="418">
        <v>0</v>
      </c>
      <c r="M21" s="393"/>
      <c r="N21" s="393"/>
      <c r="O21" s="418"/>
      <c r="P21" s="393"/>
      <c r="Q21" s="393"/>
      <c r="R21" s="393"/>
      <c r="S21" s="418"/>
      <c r="T21" s="393"/>
      <c r="U21" s="397"/>
      <c r="V21" s="397"/>
      <c r="W21" s="418"/>
      <c r="X21" s="397"/>
      <c r="Y21" s="397"/>
      <c r="Z21" s="393"/>
      <c r="AA21" s="418"/>
      <c r="AB21" s="393"/>
      <c r="AC21" s="425">
        <v>3.1319806709580962</v>
      </c>
      <c r="AD21" s="425">
        <v>0</v>
      </c>
      <c r="AE21" s="418">
        <v>0</v>
      </c>
      <c r="AF21" s="427">
        <v>0</v>
      </c>
      <c r="AG21" s="425">
        <v>3.1319806709580962</v>
      </c>
      <c r="AH21" s="418">
        <v>50.686537219464967</v>
      </c>
    </row>
    <row r="22" spans="2:34" x14ac:dyDescent="0.25">
      <c r="B22" s="389">
        <v>8</v>
      </c>
      <c r="C22" s="399" t="s">
        <v>602</v>
      </c>
      <c r="D22" s="418">
        <v>1.6704174330349959</v>
      </c>
      <c r="E22" s="419">
        <v>0</v>
      </c>
      <c r="F22" s="418">
        <v>0</v>
      </c>
      <c r="G22" s="418">
        <v>0</v>
      </c>
      <c r="H22" s="418">
        <v>0</v>
      </c>
      <c r="I22" s="418">
        <v>0</v>
      </c>
      <c r="J22" s="418">
        <v>0</v>
      </c>
      <c r="K22" s="418">
        <v>0</v>
      </c>
      <c r="L22" s="418">
        <v>0</v>
      </c>
      <c r="M22" s="393"/>
      <c r="N22" s="393"/>
      <c r="O22" s="418"/>
      <c r="P22" s="393"/>
      <c r="Q22" s="393"/>
      <c r="R22" s="393"/>
      <c r="S22" s="418"/>
      <c r="T22" s="393"/>
      <c r="U22" s="399"/>
      <c r="V22" s="393"/>
      <c r="W22" s="418"/>
      <c r="X22" s="393"/>
      <c r="Y22" s="393"/>
      <c r="Z22" s="393"/>
      <c r="AA22" s="418"/>
      <c r="AB22" s="393"/>
      <c r="AC22" s="425">
        <v>1.6704174330349959</v>
      </c>
      <c r="AD22" s="425">
        <v>0</v>
      </c>
      <c r="AE22" s="418">
        <v>0</v>
      </c>
      <c r="AF22" s="427">
        <v>0</v>
      </c>
      <c r="AG22" s="425">
        <v>1.6704174330349959</v>
      </c>
      <c r="AH22" s="418">
        <v>34.246178146153241</v>
      </c>
    </row>
    <row r="23" spans="2:34" x14ac:dyDescent="0.25">
      <c r="B23" s="389">
        <v>9</v>
      </c>
      <c r="C23" s="402" t="s">
        <v>584</v>
      </c>
      <c r="D23" s="418">
        <v>1.6704174330349959</v>
      </c>
      <c r="E23" s="419">
        <v>0</v>
      </c>
      <c r="F23" s="418">
        <v>0</v>
      </c>
      <c r="G23" s="418">
        <v>0</v>
      </c>
      <c r="H23" s="418">
        <v>0</v>
      </c>
      <c r="I23" s="418">
        <v>0</v>
      </c>
      <c r="J23" s="418">
        <v>0</v>
      </c>
      <c r="K23" s="418">
        <v>0</v>
      </c>
      <c r="L23" s="418">
        <v>0</v>
      </c>
      <c r="M23" s="393"/>
      <c r="N23" s="393"/>
      <c r="O23" s="418"/>
      <c r="P23" s="393"/>
      <c r="Q23" s="393"/>
      <c r="R23" s="393"/>
      <c r="S23" s="418"/>
      <c r="T23" s="393"/>
      <c r="U23" s="402"/>
      <c r="V23" s="393"/>
      <c r="W23" s="418"/>
      <c r="X23" s="393"/>
      <c r="Y23" s="393"/>
      <c r="Z23" s="393"/>
      <c r="AA23" s="418"/>
      <c r="AB23" s="393"/>
      <c r="AC23" s="425">
        <v>1.6704174330349959</v>
      </c>
      <c r="AD23" s="425">
        <v>0</v>
      </c>
      <c r="AE23" s="418">
        <v>0</v>
      </c>
      <c r="AF23" s="427">
        <v>0</v>
      </c>
      <c r="AG23" s="425">
        <v>1.6704174330349959</v>
      </c>
      <c r="AH23" s="418">
        <v>34.246178146153241</v>
      </c>
    </row>
    <row r="24" spans="2:34" x14ac:dyDescent="0.25">
      <c r="B24" s="403">
        <v>10</v>
      </c>
      <c r="C24" s="423" t="s">
        <v>598</v>
      </c>
      <c r="D24" s="418">
        <v>0</v>
      </c>
      <c r="E24" s="418">
        <v>0</v>
      </c>
      <c r="F24" s="418">
        <v>0</v>
      </c>
      <c r="G24" s="418">
        <v>0</v>
      </c>
      <c r="H24" s="418">
        <v>0</v>
      </c>
      <c r="I24" s="418">
        <v>0</v>
      </c>
      <c r="J24" s="418">
        <v>0</v>
      </c>
      <c r="K24" s="418">
        <v>0</v>
      </c>
      <c r="L24" s="418">
        <v>0</v>
      </c>
      <c r="M24" s="401"/>
      <c r="N24" s="401"/>
      <c r="O24" s="418"/>
      <c r="P24" s="401"/>
      <c r="Q24" s="401"/>
      <c r="R24" s="401"/>
      <c r="S24" s="418"/>
      <c r="T24" s="401"/>
      <c r="U24" s="423"/>
      <c r="V24" s="401"/>
      <c r="W24" s="418"/>
      <c r="X24" s="401"/>
      <c r="Y24" s="401"/>
      <c r="Z24" s="401"/>
      <c r="AA24" s="418"/>
      <c r="AB24" s="401"/>
      <c r="AC24" s="425">
        <v>0</v>
      </c>
      <c r="AD24" s="425">
        <v>0</v>
      </c>
      <c r="AE24" s="418">
        <v>0</v>
      </c>
      <c r="AF24" s="427">
        <v>0</v>
      </c>
      <c r="AG24" s="425">
        <v>0</v>
      </c>
      <c r="AH24" s="418">
        <v>0</v>
      </c>
    </row>
    <row r="25" spans="2:34" x14ac:dyDescent="0.25">
      <c r="B25" s="389">
        <v>11</v>
      </c>
      <c r="C25" s="402" t="s">
        <v>582</v>
      </c>
      <c r="D25" s="418">
        <v>0</v>
      </c>
      <c r="E25" s="418">
        <v>0</v>
      </c>
      <c r="F25" s="488"/>
      <c r="G25" s="418">
        <v>0</v>
      </c>
      <c r="H25" s="418">
        <v>0</v>
      </c>
      <c r="I25" s="418">
        <v>0</v>
      </c>
      <c r="J25" s="418">
        <v>0</v>
      </c>
      <c r="K25" s="488"/>
      <c r="L25" s="418">
        <v>0</v>
      </c>
      <c r="M25" s="393"/>
      <c r="N25" s="393"/>
      <c r="O25" s="488"/>
      <c r="P25" s="393"/>
      <c r="Q25" s="393"/>
      <c r="R25" s="393"/>
      <c r="S25" s="488"/>
      <c r="T25" s="393"/>
      <c r="U25" s="402"/>
      <c r="V25" s="393"/>
      <c r="W25" s="488"/>
      <c r="X25" s="393"/>
      <c r="Y25" s="393"/>
      <c r="Z25" s="393"/>
      <c r="AA25" s="488"/>
      <c r="AB25" s="393"/>
      <c r="AC25" s="425">
        <v>0</v>
      </c>
      <c r="AD25" s="425">
        <v>0</v>
      </c>
      <c r="AE25" s="488"/>
      <c r="AF25" s="427">
        <v>0</v>
      </c>
      <c r="AG25" s="425">
        <v>0</v>
      </c>
      <c r="AH25" s="419">
        <v>0</v>
      </c>
    </row>
    <row r="26" spans="2:34" x14ac:dyDescent="0.25">
      <c r="B26" s="389">
        <v>12</v>
      </c>
      <c r="C26" s="399" t="s">
        <v>601</v>
      </c>
      <c r="D26" s="418">
        <v>0</v>
      </c>
      <c r="E26" s="418">
        <v>0</v>
      </c>
      <c r="F26" s="418">
        <v>0</v>
      </c>
      <c r="G26" s="418">
        <v>0</v>
      </c>
      <c r="H26" s="418">
        <v>0</v>
      </c>
      <c r="I26" s="418">
        <v>0</v>
      </c>
      <c r="J26" s="418">
        <v>0</v>
      </c>
      <c r="K26" s="418">
        <v>0</v>
      </c>
      <c r="L26" s="418">
        <v>0</v>
      </c>
      <c r="M26" s="393"/>
      <c r="N26" s="393"/>
      <c r="O26" s="418"/>
      <c r="P26" s="393"/>
      <c r="Q26" s="393"/>
      <c r="R26" s="393"/>
      <c r="S26" s="418"/>
      <c r="T26" s="393"/>
      <c r="U26" s="399"/>
      <c r="V26" s="393"/>
      <c r="W26" s="418"/>
      <c r="X26" s="393"/>
      <c r="Y26" s="393"/>
      <c r="Z26" s="393"/>
      <c r="AA26" s="418"/>
      <c r="AB26" s="393"/>
      <c r="AC26" s="425">
        <v>0</v>
      </c>
      <c r="AD26" s="425">
        <v>0</v>
      </c>
      <c r="AE26" s="418">
        <v>0</v>
      </c>
      <c r="AF26" s="427">
        <v>0</v>
      </c>
      <c r="AG26" s="425">
        <v>0</v>
      </c>
      <c r="AH26" s="418">
        <v>1.8023983554443628</v>
      </c>
    </row>
    <row r="27" spans="2:34" x14ac:dyDescent="0.25">
      <c r="B27" s="389">
        <v>13</v>
      </c>
      <c r="C27" s="402" t="s">
        <v>584</v>
      </c>
      <c r="D27" s="418">
        <v>0</v>
      </c>
      <c r="E27" s="418">
        <v>0</v>
      </c>
      <c r="F27" s="418">
        <v>0</v>
      </c>
      <c r="G27" s="418">
        <v>0</v>
      </c>
      <c r="H27" s="418">
        <v>0</v>
      </c>
      <c r="I27" s="418">
        <v>0</v>
      </c>
      <c r="J27" s="418">
        <v>0</v>
      </c>
      <c r="K27" s="418">
        <v>0</v>
      </c>
      <c r="L27" s="418">
        <v>0</v>
      </c>
      <c r="M27" s="393"/>
      <c r="N27" s="393"/>
      <c r="O27" s="418"/>
      <c r="P27" s="393"/>
      <c r="Q27" s="393"/>
      <c r="R27" s="393"/>
      <c r="S27" s="418"/>
      <c r="T27" s="393"/>
      <c r="U27" s="402"/>
      <c r="V27" s="393"/>
      <c r="W27" s="418"/>
      <c r="X27" s="393"/>
      <c r="Y27" s="393"/>
      <c r="Z27" s="393"/>
      <c r="AA27" s="418"/>
      <c r="AB27" s="393"/>
      <c r="AC27" s="425">
        <v>0</v>
      </c>
      <c r="AD27" s="425">
        <v>0</v>
      </c>
      <c r="AE27" s="418">
        <v>0</v>
      </c>
      <c r="AF27" s="427">
        <v>0</v>
      </c>
      <c r="AG27" s="425">
        <v>0</v>
      </c>
      <c r="AH27" s="418">
        <v>1.8023983554443628</v>
      </c>
    </row>
    <row r="28" spans="2:34" x14ac:dyDescent="0.25">
      <c r="B28" s="403">
        <v>14</v>
      </c>
      <c r="C28" s="423" t="s">
        <v>598</v>
      </c>
      <c r="D28" s="418">
        <v>0</v>
      </c>
      <c r="E28" s="418">
        <v>0</v>
      </c>
      <c r="F28" s="418">
        <v>0</v>
      </c>
      <c r="G28" s="418">
        <v>0</v>
      </c>
      <c r="H28" s="418">
        <v>0</v>
      </c>
      <c r="I28" s="418">
        <v>0</v>
      </c>
      <c r="J28" s="418">
        <v>0</v>
      </c>
      <c r="K28" s="418">
        <v>0</v>
      </c>
      <c r="L28" s="418">
        <v>0</v>
      </c>
      <c r="M28" s="401"/>
      <c r="N28" s="401"/>
      <c r="O28" s="418"/>
      <c r="P28" s="401"/>
      <c r="Q28" s="401"/>
      <c r="R28" s="401"/>
      <c r="S28" s="418"/>
      <c r="T28" s="401"/>
      <c r="U28" s="423"/>
      <c r="V28" s="401"/>
      <c r="W28" s="418"/>
      <c r="X28" s="401"/>
      <c r="Y28" s="401"/>
      <c r="Z28" s="401"/>
      <c r="AA28" s="418"/>
      <c r="AB28" s="401"/>
      <c r="AC28" s="425">
        <v>0</v>
      </c>
      <c r="AD28" s="425">
        <v>0</v>
      </c>
      <c r="AE28" s="418">
        <v>0</v>
      </c>
      <c r="AF28" s="427">
        <v>0</v>
      </c>
      <c r="AG28" s="425">
        <v>0</v>
      </c>
      <c r="AH28" s="418">
        <v>0</v>
      </c>
    </row>
    <row r="29" spans="2:34" x14ac:dyDescent="0.25">
      <c r="B29" s="389">
        <v>15</v>
      </c>
      <c r="C29" s="402" t="s">
        <v>582</v>
      </c>
      <c r="D29" s="418">
        <v>0</v>
      </c>
      <c r="E29" s="418">
        <v>0</v>
      </c>
      <c r="F29" s="488"/>
      <c r="G29" s="418">
        <v>0</v>
      </c>
      <c r="H29" s="418">
        <v>0</v>
      </c>
      <c r="I29" s="418">
        <v>0</v>
      </c>
      <c r="J29" s="418">
        <v>0</v>
      </c>
      <c r="K29" s="488"/>
      <c r="L29" s="418">
        <v>0</v>
      </c>
      <c r="M29" s="393"/>
      <c r="N29" s="393"/>
      <c r="O29" s="488"/>
      <c r="P29" s="393"/>
      <c r="Q29" s="393"/>
      <c r="R29" s="393"/>
      <c r="S29" s="488"/>
      <c r="T29" s="393"/>
      <c r="U29" s="402"/>
      <c r="V29" s="393"/>
      <c r="W29" s="488"/>
      <c r="X29" s="393"/>
      <c r="Y29" s="393"/>
      <c r="Z29" s="393"/>
      <c r="AA29" s="488"/>
      <c r="AB29" s="393"/>
      <c r="AC29" s="425">
        <v>0</v>
      </c>
      <c r="AD29" s="425">
        <v>0</v>
      </c>
      <c r="AE29" s="488"/>
      <c r="AF29" s="427">
        <v>0</v>
      </c>
      <c r="AG29" s="425">
        <v>0</v>
      </c>
      <c r="AH29" s="418">
        <v>0</v>
      </c>
    </row>
    <row r="30" spans="2:34" x14ac:dyDescent="0.25">
      <c r="B30" s="389">
        <v>16</v>
      </c>
      <c r="C30" s="399" t="s">
        <v>600</v>
      </c>
      <c r="D30" s="418">
        <v>1.4615632379231001</v>
      </c>
      <c r="E30" s="418">
        <v>0</v>
      </c>
      <c r="F30" s="418">
        <v>0</v>
      </c>
      <c r="G30" s="418">
        <v>0</v>
      </c>
      <c r="H30" s="418">
        <v>0</v>
      </c>
      <c r="I30" s="418">
        <v>0</v>
      </c>
      <c r="J30" s="418">
        <v>0</v>
      </c>
      <c r="K30" s="418">
        <v>0</v>
      </c>
      <c r="L30" s="418">
        <v>0</v>
      </c>
      <c r="M30" s="393"/>
      <c r="N30" s="393"/>
      <c r="O30" s="418"/>
      <c r="P30" s="393"/>
      <c r="Q30" s="393"/>
      <c r="R30" s="393"/>
      <c r="S30" s="418"/>
      <c r="T30" s="393"/>
      <c r="U30" s="399"/>
      <c r="V30" s="393"/>
      <c r="W30" s="418"/>
      <c r="X30" s="393"/>
      <c r="Y30" s="393"/>
      <c r="Z30" s="393"/>
      <c r="AA30" s="418"/>
      <c r="AB30" s="393"/>
      <c r="AC30" s="425">
        <v>1.4615632379231001</v>
      </c>
      <c r="AD30" s="425">
        <v>0</v>
      </c>
      <c r="AE30" s="418">
        <v>0</v>
      </c>
      <c r="AF30" s="427">
        <v>0</v>
      </c>
      <c r="AG30" s="425">
        <v>1.4615632379231001</v>
      </c>
      <c r="AH30" s="418">
        <v>14.637960717867365</v>
      </c>
    </row>
    <row r="31" spans="2:34" x14ac:dyDescent="0.25">
      <c r="B31" s="389">
        <v>17</v>
      </c>
      <c r="C31" s="402" t="s">
        <v>584</v>
      </c>
      <c r="D31" s="418">
        <v>1.4615632379231001</v>
      </c>
      <c r="E31" s="418">
        <v>0</v>
      </c>
      <c r="F31" s="418">
        <v>0</v>
      </c>
      <c r="G31" s="418">
        <v>0</v>
      </c>
      <c r="H31" s="418">
        <v>0</v>
      </c>
      <c r="I31" s="418">
        <v>0</v>
      </c>
      <c r="J31" s="418">
        <v>0</v>
      </c>
      <c r="K31" s="418">
        <v>0</v>
      </c>
      <c r="L31" s="418">
        <v>0</v>
      </c>
      <c r="M31" s="393"/>
      <c r="N31" s="393"/>
      <c r="O31" s="418"/>
      <c r="P31" s="393"/>
      <c r="Q31" s="393"/>
      <c r="R31" s="393"/>
      <c r="S31" s="418"/>
      <c r="T31" s="393"/>
      <c r="U31" s="402"/>
      <c r="V31" s="393"/>
      <c r="W31" s="418"/>
      <c r="X31" s="393"/>
      <c r="Y31" s="393"/>
      <c r="Z31" s="393"/>
      <c r="AA31" s="418"/>
      <c r="AB31" s="393"/>
      <c r="AC31" s="425">
        <v>1.4615632379231001</v>
      </c>
      <c r="AD31" s="425">
        <v>0</v>
      </c>
      <c r="AE31" s="418">
        <v>0</v>
      </c>
      <c r="AF31" s="427">
        <v>0</v>
      </c>
      <c r="AG31" s="425">
        <v>1.4615632379231001</v>
      </c>
      <c r="AH31" s="418">
        <v>14.637960717867365</v>
      </c>
    </row>
    <row r="32" spans="2:34" x14ac:dyDescent="0.25">
      <c r="B32" s="403">
        <v>18</v>
      </c>
      <c r="C32" s="423" t="s">
        <v>598</v>
      </c>
      <c r="D32" s="418">
        <v>0</v>
      </c>
      <c r="E32" s="418">
        <v>0</v>
      </c>
      <c r="F32" s="418">
        <v>0</v>
      </c>
      <c r="G32" s="418">
        <v>0</v>
      </c>
      <c r="H32" s="418">
        <v>0</v>
      </c>
      <c r="I32" s="418">
        <v>0</v>
      </c>
      <c r="J32" s="418">
        <v>0</v>
      </c>
      <c r="K32" s="418">
        <v>0</v>
      </c>
      <c r="L32" s="418">
        <v>0</v>
      </c>
      <c r="M32" s="401"/>
      <c r="N32" s="401"/>
      <c r="O32" s="418"/>
      <c r="P32" s="401"/>
      <c r="Q32" s="401"/>
      <c r="R32" s="401"/>
      <c r="S32" s="418"/>
      <c r="T32" s="401"/>
      <c r="U32" s="423"/>
      <c r="V32" s="401"/>
      <c r="W32" s="418"/>
      <c r="X32" s="401"/>
      <c r="Y32" s="401"/>
      <c r="Z32" s="401"/>
      <c r="AA32" s="418"/>
      <c r="AB32" s="401"/>
      <c r="AC32" s="425">
        <v>0</v>
      </c>
      <c r="AD32" s="425">
        <v>0</v>
      </c>
      <c r="AE32" s="418">
        <v>0</v>
      </c>
      <c r="AF32" s="427">
        <v>0</v>
      </c>
      <c r="AG32" s="425">
        <v>0</v>
      </c>
      <c r="AH32" s="418">
        <v>0</v>
      </c>
    </row>
    <row r="33" spans="2:34" x14ac:dyDescent="0.25">
      <c r="B33" s="389">
        <v>19</v>
      </c>
      <c r="C33" s="402" t="s">
        <v>582</v>
      </c>
      <c r="D33" s="418">
        <v>0</v>
      </c>
      <c r="E33" s="418">
        <v>0</v>
      </c>
      <c r="F33" s="488"/>
      <c r="G33" s="418">
        <v>0</v>
      </c>
      <c r="H33" s="418">
        <v>0</v>
      </c>
      <c r="I33" s="418">
        <v>0</v>
      </c>
      <c r="J33" s="418">
        <v>0</v>
      </c>
      <c r="K33" s="488"/>
      <c r="L33" s="418">
        <v>0</v>
      </c>
      <c r="M33" s="393"/>
      <c r="N33" s="393"/>
      <c r="O33" s="488"/>
      <c r="P33" s="393"/>
      <c r="Q33" s="393"/>
      <c r="R33" s="393"/>
      <c r="S33" s="488"/>
      <c r="T33" s="393"/>
      <c r="U33" s="402"/>
      <c r="V33" s="393"/>
      <c r="W33" s="488"/>
      <c r="X33" s="393"/>
      <c r="Y33" s="393"/>
      <c r="Z33" s="393"/>
      <c r="AA33" s="488"/>
      <c r="AB33" s="393"/>
      <c r="AC33" s="425">
        <v>0</v>
      </c>
      <c r="AD33" s="425">
        <v>0</v>
      </c>
      <c r="AE33" s="488"/>
      <c r="AF33" s="427">
        <v>0</v>
      </c>
      <c r="AG33" s="425">
        <v>0</v>
      </c>
      <c r="AH33" s="419">
        <v>0</v>
      </c>
    </row>
    <row r="34" spans="2:34" x14ac:dyDescent="0.25">
      <c r="B34" s="389">
        <v>20</v>
      </c>
      <c r="C34" s="395" t="s">
        <v>599</v>
      </c>
      <c r="D34" s="418">
        <v>1.3140135551737371</v>
      </c>
      <c r="E34" s="418">
        <v>0.5079179761697763</v>
      </c>
      <c r="F34" s="418">
        <v>0</v>
      </c>
      <c r="G34" s="419">
        <v>0</v>
      </c>
      <c r="H34" s="418">
        <v>0.49478987524801704</v>
      </c>
      <c r="I34" s="418">
        <v>0</v>
      </c>
      <c r="J34" s="418">
        <v>0</v>
      </c>
      <c r="K34" s="418">
        <v>0</v>
      </c>
      <c r="L34" s="418">
        <v>0</v>
      </c>
      <c r="M34" s="393"/>
      <c r="N34" s="393"/>
      <c r="O34" s="418"/>
      <c r="P34" s="393"/>
      <c r="Q34" s="393"/>
      <c r="R34" s="393"/>
      <c r="S34" s="418"/>
      <c r="T34" s="393"/>
      <c r="U34" s="421"/>
      <c r="V34" s="393"/>
      <c r="W34" s="418"/>
      <c r="X34" s="393"/>
      <c r="Y34" s="393"/>
      <c r="Z34" s="393"/>
      <c r="AA34" s="418"/>
      <c r="AB34" s="393"/>
      <c r="AC34" s="425">
        <v>1.3140135551737371</v>
      </c>
      <c r="AD34" s="425">
        <v>0.5079179761697763</v>
      </c>
      <c r="AE34" s="418">
        <v>0</v>
      </c>
      <c r="AF34" s="428">
        <v>0</v>
      </c>
      <c r="AG34" s="425">
        <v>1.8088034304217542</v>
      </c>
      <c r="AH34" s="418">
        <v>9.4765575500619939</v>
      </c>
    </row>
    <row r="35" spans="2:34" x14ac:dyDescent="0.25">
      <c r="B35" s="389">
        <v>21</v>
      </c>
      <c r="C35" s="399" t="s">
        <v>584</v>
      </c>
      <c r="D35" s="418">
        <v>1.3140135551737371</v>
      </c>
      <c r="E35" s="418">
        <v>0.5079179761697763</v>
      </c>
      <c r="F35" s="418">
        <v>0</v>
      </c>
      <c r="G35" s="419">
        <v>0</v>
      </c>
      <c r="H35" s="418">
        <v>0.49478987524801704</v>
      </c>
      <c r="I35" s="418">
        <v>0</v>
      </c>
      <c r="J35" s="418">
        <v>0</v>
      </c>
      <c r="K35" s="418">
        <v>0</v>
      </c>
      <c r="L35" s="418">
        <v>0</v>
      </c>
      <c r="M35" s="393"/>
      <c r="N35" s="393"/>
      <c r="O35" s="418"/>
      <c r="P35" s="393"/>
      <c r="Q35" s="393"/>
      <c r="R35" s="393"/>
      <c r="S35" s="418"/>
      <c r="T35" s="393"/>
      <c r="U35" s="399"/>
      <c r="V35" s="393"/>
      <c r="W35" s="418"/>
      <c r="X35" s="393"/>
      <c r="Y35" s="393"/>
      <c r="Z35" s="393"/>
      <c r="AA35" s="418"/>
      <c r="AB35" s="393"/>
      <c r="AC35" s="425">
        <v>1.3140135551737371</v>
      </c>
      <c r="AD35" s="425">
        <v>0.5079179761697763</v>
      </c>
      <c r="AE35" s="418">
        <v>0</v>
      </c>
      <c r="AF35" s="428">
        <v>0</v>
      </c>
      <c r="AG35" s="425">
        <v>1.8088034304217542</v>
      </c>
      <c r="AH35" s="418">
        <v>9.4765575500619939</v>
      </c>
    </row>
    <row r="36" spans="2:34" x14ac:dyDescent="0.25">
      <c r="B36" s="389">
        <v>22</v>
      </c>
      <c r="C36" s="405" t="s">
        <v>598</v>
      </c>
      <c r="D36" s="418">
        <v>0</v>
      </c>
      <c r="E36" s="418">
        <v>0</v>
      </c>
      <c r="F36" s="418">
        <v>0</v>
      </c>
      <c r="G36" s="418">
        <v>0</v>
      </c>
      <c r="H36" s="418">
        <v>0</v>
      </c>
      <c r="I36" s="418">
        <v>0</v>
      </c>
      <c r="J36" s="418">
        <v>0</v>
      </c>
      <c r="K36" s="418">
        <v>0</v>
      </c>
      <c r="L36" s="418">
        <v>0</v>
      </c>
      <c r="M36" s="401"/>
      <c r="N36" s="401"/>
      <c r="O36" s="418"/>
      <c r="P36" s="401"/>
      <c r="Q36" s="401"/>
      <c r="R36" s="401"/>
      <c r="S36" s="418"/>
      <c r="T36" s="401"/>
      <c r="U36" s="399"/>
      <c r="V36" s="401"/>
      <c r="W36" s="418"/>
      <c r="X36" s="401"/>
      <c r="Y36" s="401"/>
      <c r="Z36" s="401"/>
      <c r="AA36" s="418"/>
      <c r="AB36" s="401"/>
      <c r="AC36" s="425">
        <v>0</v>
      </c>
      <c r="AD36" s="425">
        <v>0</v>
      </c>
      <c r="AE36" s="418">
        <v>0</v>
      </c>
      <c r="AF36" s="427">
        <v>0</v>
      </c>
      <c r="AG36" s="425">
        <v>0</v>
      </c>
      <c r="AH36" s="418">
        <v>0</v>
      </c>
    </row>
    <row r="37" spans="2:34" x14ac:dyDescent="0.25">
      <c r="B37" s="389">
        <v>23</v>
      </c>
      <c r="C37" s="399" t="s">
        <v>582</v>
      </c>
      <c r="D37" s="418">
        <v>0</v>
      </c>
      <c r="E37" s="418">
        <v>0</v>
      </c>
      <c r="F37" s="488"/>
      <c r="G37" s="418">
        <v>0</v>
      </c>
      <c r="H37" s="418">
        <v>0</v>
      </c>
      <c r="I37" s="418">
        <v>0</v>
      </c>
      <c r="J37" s="418">
        <v>0</v>
      </c>
      <c r="K37" s="488"/>
      <c r="L37" s="418">
        <v>0</v>
      </c>
      <c r="M37" s="393"/>
      <c r="N37" s="393"/>
      <c r="O37" s="488"/>
      <c r="P37" s="393"/>
      <c r="Q37" s="393"/>
      <c r="R37" s="393"/>
      <c r="S37" s="488"/>
      <c r="T37" s="393"/>
      <c r="U37" s="399"/>
      <c r="V37" s="393"/>
      <c r="W37" s="488"/>
      <c r="X37" s="393"/>
      <c r="Y37" s="393"/>
      <c r="Z37" s="393"/>
      <c r="AA37" s="488"/>
      <c r="AB37" s="393"/>
      <c r="AC37" s="425">
        <v>0</v>
      </c>
      <c r="AD37" s="425">
        <v>0</v>
      </c>
      <c r="AE37" s="488"/>
      <c r="AF37" s="427">
        <v>0</v>
      </c>
      <c r="AG37" s="425">
        <v>0</v>
      </c>
      <c r="AH37" s="419">
        <v>0</v>
      </c>
    </row>
    <row r="38" spans="2:34" x14ac:dyDescent="0.25">
      <c r="B38" s="389">
        <v>24</v>
      </c>
      <c r="C38" s="395" t="s">
        <v>597</v>
      </c>
      <c r="D38" s="418">
        <v>29.671808763879675</v>
      </c>
      <c r="E38" s="418">
        <v>4.0489979507085705</v>
      </c>
      <c r="F38" s="418">
        <v>0</v>
      </c>
      <c r="G38" s="418">
        <v>0</v>
      </c>
      <c r="H38" s="418">
        <v>0</v>
      </c>
      <c r="I38" s="418">
        <v>0</v>
      </c>
      <c r="J38" s="418">
        <v>0</v>
      </c>
      <c r="K38" s="418">
        <v>0</v>
      </c>
      <c r="L38" s="418">
        <v>0</v>
      </c>
      <c r="M38" s="488"/>
      <c r="N38" s="488"/>
      <c r="O38" s="488"/>
      <c r="P38" s="488"/>
      <c r="Q38" s="401"/>
      <c r="R38" s="401"/>
      <c r="S38" s="401"/>
      <c r="T38" s="401"/>
      <c r="U38" s="500"/>
      <c r="V38" s="488"/>
      <c r="W38" s="488"/>
      <c r="X38" s="488"/>
      <c r="Y38" s="488"/>
      <c r="Z38" s="488"/>
      <c r="AA38" s="488"/>
      <c r="AB38" s="488"/>
      <c r="AC38" s="425">
        <v>29.671808763879675</v>
      </c>
      <c r="AD38" s="425">
        <v>4.0489979507085705</v>
      </c>
      <c r="AE38" s="425">
        <v>0</v>
      </c>
      <c r="AF38" s="427">
        <v>0</v>
      </c>
      <c r="AG38" s="425">
        <v>29.671808763879675</v>
      </c>
      <c r="AH38" s="418">
        <v>33.058175549708849</v>
      </c>
    </row>
    <row r="39" spans="2:34" x14ac:dyDescent="0.25">
      <c r="B39" s="389">
        <v>25</v>
      </c>
      <c r="C39" s="399" t="s">
        <v>596</v>
      </c>
      <c r="D39" s="418">
        <v>27.560429343442948</v>
      </c>
      <c r="E39" s="418">
        <v>4.0489979507085891</v>
      </c>
      <c r="F39" s="418">
        <v>0</v>
      </c>
      <c r="G39" s="418">
        <v>0</v>
      </c>
      <c r="H39" s="418">
        <v>0</v>
      </c>
      <c r="I39" s="418">
        <v>0</v>
      </c>
      <c r="J39" s="418">
        <v>0</v>
      </c>
      <c r="K39" s="418">
        <v>0</v>
      </c>
      <c r="L39" s="418">
        <v>0</v>
      </c>
      <c r="M39" s="488"/>
      <c r="N39" s="488"/>
      <c r="O39" s="488"/>
      <c r="P39" s="488"/>
      <c r="Q39" s="401"/>
      <c r="R39" s="401"/>
      <c r="S39" s="401"/>
      <c r="T39" s="401"/>
      <c r="U39" s="501"/>
      <c r="V39" s="488"/>
      <c r="W39" s="488"/>
      <c r="X39" s="488"/>
      <c r="Y39" s="488"/>
      <c r="Z39" s="488"/>
      <c r="AA39" s="488"/>
      <c r="AB39" s="488"/>
      <c r="AC39" s="425">
        <v>27.560429343442948</v>
      </c>
      <c r="AD39" s="425">
        <v>4.0489979507085891</v>
      </c>
      <c r="AE39" s="425">
        <v>0</v>
      </c>
      <c r="AF39" s="427">
        <v>0</v>
      </c>
      <c r="AG39" s="425">
        <v>27.560429343442948</v>
      </c>
      <c r="AH39" s="418">
        <v>27.560429343442948</v>
      </c>
    </row>
    <row r="40" spans="2:34" x14ac:dyDescent="0.25">
      <c r="B40" s="389">
        <v>26</v>
      </c>
      <c r="C40" s="399" t="s">
        <v>586</v>
      </c>
      <c r="D40" s="418">
        <v>0</v>
      </c>
      <c r="E40" s="418">
        <v>0</v>
      </c>
      <c r="F40" s="418">
        <v>0</v>
      </c>
      <c r="G40" s="418">
        <v>0</v>
      </c>
      <c r="H40" s="418">
        <v>0</v>
      </c>
      <c r="I40" s="418">
        <v>0</v>
      </c>
      <c r="J40" s="418">
        <v>0</v>
      </c>
      <c r="K40" s="418">
        <v>0</v>
      </c>
      <c r="L40" s="418">
        <v>0</v>
      </c>
      <c r="M40" s="488"/>
      <c r="N40" s="488"/>
      <c r="O40" s="488"/>
      <c r="P40" s="488"/>
      <c r="Q40" s="401"/>
      <c r="R40" s="401"/>
      <c r="S40" s="401"/>
      <c r="T40" s="401"/>
      <c r="U40" s="502"/>
      <c r="V40" s="488"/>
      <c r="W40" s="488"/>
      <c r="X40" s="488"/>
      <c r="Y40" s="488"/>
      <c r="Z40" s="488"/>
      <c r="AA40" s="488"/>
      <c r="AB40" s="488"/>
      <c r="AC40" s="425">
        <v>0</v>
      </c>
      <c r="AD40" s="425">
        <v>0</v>
      </c>
      <c r="AE40" s="425">
        <v>0</v>
      </c>
      <c r="AF40" s="427">
        <v>0</v>
      </c>
      <c r="AG40" s="425">
        <v>0</v>
      </c>
      <c r="AH40" s="418">
        <v>0</v>
      </c>
    </row>
    <row r="41" spans="2:34" x14ac:dyDescent="0.25">
      <c r="B41" s="389">
        <v>27</v>
      </c>
      <c r="C41" s="399" t="s">
        <v>595</v>
      </c>
      <c r="D41" s="418">
        <v>2.0836791084498674</v>
      </c>
      <c r="E41" s="418">
        <v>0</v>
      </c>
      <c r="F41" s="418">
        <v>0</v>
      </c>
      <c r="G41" s="418">
        <v>0</v>
      </c>
      <c r="H41" s="418">
        <v>0</v>
      </c>
      <c r="I41" s="488"/>
      <c r="J41" s="488"/>
      <c r="K41" s="488"/>
      <c r="L41" s="488"/>
      <c r="M41" s="488"/>
      <c r="N41" s="488"/>
      <c r="O41" s="488"/>
      <c r="P41" s="488"/>
      <c r="Q41" s="488"/>
      <c r="R41" s="488"/>
      <c r="S41" s="488"/>
      <c r="T41" s="488"/>
      <c r="U41" s="501"/>
      <c r="V41" s="488"/>
      <c r="W41" s="488"/>
      <c r="X41" s="488"/>
      <c r="Y41" s="488"/>
      <c r="Z41" s="488"/>
      <c r="AA41" s="488"/>
      <c r="AB41" s="488"/>
      <c r="AC41" s="504"/>
      <c r="AD41" s="504"/>
      <c r="AE41" s="504"/>
      <c r="AF41" s="504"/>
      <c r="AG41" s="504"/>
      <c r="AH41" s="498"/>
    </row>
    <row r="42" spans="2:34" x14ac:dyDescent="0.25">
      <c r="B42" s="389">
        <v>28</v>
      </c>
      <c r="C42" s="395" t="s">
        <v>594</v>
      </c>
      <c r="D42" s="419">
        <v>1.5462597772014428E-2</v>
      </c>
      <c r="E42" s="419">
        <v>1.5462597772014428E-2</v>
      </c>
      <c r="F42" s="419">
        <v>1.5462597772014428E-2</v>
      </c>
      <c r="G42" s="418">
        <v>0</v>
      </c>
      <c r="H42" s="418">
        <v>0</v>
      </c>
      <c r="I42" s="418">
        <v>0</v>
      </c>
      <c r="J42" s="418">
        <v>0</v>
      </c>
      <c r="K42" s="418">
        <v>0</v>
      </c>
      <c r="L42" s="418">
        <v>0</v>
      </c>
      <c r="M42" s="401"/>
      <c r="N42" s="401"/>
      <c r="O42" s="401"/>
      <c r="P42" s="401"/>
      <c r="Q42" s="401"/>
      <c r="R42" s="401"/>
      <c r="S42" s="401"/>
      <c r="T42" s="401"/>
      <c r="U42" s="421"/>
      <c r="V42" s="393"/>
      <c r="W42" s="393"/>
      <c r="X42" s="393"/>
      <c r="Y42" s="401"/>
      <c r="Z42" s="401"/>
      <c r="AA42" s="401"/>
      <c r="AB42" s="401"/>
      <c r="AC42" s="426">
        <v>1.5462597772014428E-2</v>
      </c>
      <c r="AD42" s="426">
        <v>1.5462597772014428E-2</v>
      </c>
      <c r="AE42" s="426">
        <v>1.5462597772014428E-2</v>
      </c>
      <c r="AF42" s="427">
        <v>0</v>
      </c>
      <c r="AG42" s="425">
        <v>1.5462597772014428E-2</v>
      </c>
      <c r="AH42" s="419">
        <v>1.5462597772014428E-2</v>
      </c>
    </row>
    <row r="43" spans="2:34" x14ac:dyDescent="0.25">
      <c r="B43" s="389">
        <v>29</v>
      </c>
      <c r="C43" s="399" t="s">
        <v>593</v>
      </c>
      <c r="D43" s="419">
        <v>1.5462597772014428E-2</v>
      </c>
      <c r="E43" s="419">
        <v>1.5462597772014428E-2</v>
      </c>
      <c r="F43" s="419">
        <v>1.5462597772014428E-2</v>
      </c>
      <c r="G43" s="418">
        <v>0</v>
      </c>
      <c r="H43" s="418">
        <v>0</v>
      </c>
      <c r="I43" s="418">
        <v>0</v>
      </c>
      <c r="J43" s="418">
        <v>0</v>
      </c>
      <c r="K43" s="418">
        <v>0</v>
      </c>
      <c r="L43" s="418">
        <v>0</v>
      </c>
      <c r="M43" s="401"/>
      <c r="N43" s="401"/>
      <c r="O43" s="401"/>
      <c r="P43" s="401"/>
      <c r="Q43" s="401"/>
      <c r="R43" s="401"/>
      <c r="S43" s="401"/>
      <c r="T43" s="401"/>
      <c r="U43" s="421"/>
      <c r="V43" s="393"/>
      <c r="W43" s="393"/>
      <c r="X43" s="393"/>
      <c r="Y43" s="401"/>
      <c r="Z43" s="401"/>
      <c r="AA43" s="401"/>
      <c r="AB43" s="401"/>
      <c r="AC43" s="426">
        <v>1.5462597772014428E-2</v>
      </c>
      <c r="AD43" s="426">
        <v>1.5462597772014428E-2</v>
      </c>
      <c r="AE43" s="426">
        <v>1.5462597772014428E-2</v>
      </c>
      <c r="AF43" s="427">
        <v>0</v>
      </c>
      <c r="AG43" s="425">
        <v>1.5462597772014428E-2</v>
      </c>
      <c r="AH43" s="419">
        <v>1.5462597772014428E-2</v>
      </c>
    </row>
    <row r="44" spans="2:34" x14ac:dyDescent="0.25">
      <c r="B44" s="389">
        <v>30</v>
      </c>
      <c r="C44" s="399" t="s">
        <v>592</v>
      </c>
      <c r="D44" s="418">
        <v>0</v>
      </c>
      <c r="E44" s="418">
        <v>0</v>
      </c>
      <c r="F44" s="418">
        <v>0</v>
      </c>
      <c r="G44" s="418">
        <v>0</v>
      </c>
      <c r="H44" s="418">
        <v>0</v>
      </c>
      <c r="I44" s="418">
        <v>0</v>
      </c>
      <c r="J44" s="418">
        <v>0</v>
      </c>
      <c r="K44" s="418">
        <v>0</v>
      </c>
      <c r="L44" s="418">
        <v>0</v>
      </c>
      <c r="M44" s="401"/>
      <c r="N44" s="401"/>
      <c r="O44" s="401"/>
      <c r="P44" s="401"/>
      <c r="Q44" s="401"/>
      <c r="R44" s="401"/>
      <c r="S44" s="401"/>
      <c r="T44" s="401"/>
      <c r="U44" s="390"/>
      <c r="V44" s="393"/>
      <c r="W44" s="393"/>
      <c r="X44" s="393"/>
      <c r="Y44" s="401"/>
      <c r="Z44" s="401"/>
      <c r="AA44" s="401"/>
      <c r="AB44" s="401"/>
      <c r="AC44" s="425">
        <v>0</v>
      </c>
      <c r="AD44" s="425">
        <v>0</v>
      </c>
      <c r="AE44" s="425">
        <v>0</v>
      </c>
      <c r="AF44" s="427">
        <v>0</v>
      </c>
      <c r="AG44" s="425">
        <v>0</v>
      </c>
      <c r="AH44" s="418">
        <v>0</v>
      </c>
    </row>
    <row r="45" spans="2:34" x14ac:dyDescent="0.25">
      <c r="B45" s="389">
        <v>31</v>
      </c>
      <c r="C45" s="395" t="s">
        <v>591</v>
      </c>
      <c r="D45" s="418">
        <v>0</v>
      </c>
      <c r="E45" s="418">
        <v>0</v>
      </c>
      <c r="F45" s="418">
        <v>0</v>
      </c>
      <c r="G45" s="418">
        <v>0</v>
      </c>
      <c r="H45" s="418">
        <v>0</v>
      </c>
      <c r="I45" s="418">
        <v>0</v>
      </c>
      <c r="J45" s="418">
        <v>0</v>
      </c>
      <c r="K45" s="418">
        <v>0</v>
      </c>
      <c r="L45" s="418">
        <v>0</v>
      </c>
      <c r="M45" s="401"/>
      <c r="N45" s="401"/>
      <c r="O45" s="401"/>
      <c r="P45" s="401"/>
      <c r="Q45" s="401"/>
      <c r="R45" s="401"/>
      <c r="S45" s="401"/>
      <c r="T45" s="401"/>
      <c r="U45" s="390"/>
      <c r="V45" s="393"/>
      <c r="W45" s="393"/>
      <c r="X45" s="393"/>
      <c r="Y45" s="401"/>
      <c r="Z45" s="401"/>
      <c r="AA45" s="401"/>
      <c r="AB45" s="401"/>
      <c r="AC45" s="425">
        <v>0</v>
      </c>
      <c r="AD45" s="425">
        <v>0</v>
      </c>
      <c r="AE45" s="425">
        <v>0</v>
      </c>
      <c r="AF45" s="427">
        <v>0</v>
      </c>
      <c r="AG45" s="425">
        <v>0</v>
      </c>
      <c r="AH45" s="418">
        <v>0</v>
      </c>
    </row>
    <row r="46" spans="2:34" x14ac:dyDescent="0.25">
      <c r="B46" s="468">
        <v>32</v>
      </c>
      <c r="C46" s="469" t="s">
        <v>577</v>
      </c>
      <c r="D46" s="483">
        <v>34.862651376743038</v>
      </c>
      <c r="E46" s="483">
        <v>4.5723785246503601</v>
      </c>
      <c r="F46" s="483">
        <v>4.4352902494184838E-2</v>
      </c>
      <c r="G46" s="483">
        <v>0</v>
      </c>
      <c r="H46" s="483">
        <v>0.49478987524801704</v>
      </c>
      <c r="I46" s="483">
        <v>0</v>
      </c>
      <c r="J46" s="483">
        <v>0</v>
      </c>
      <c r="K46" s="483">
        <v>0</v>
      </c>
      <c r="L46" s="483">
        <v>0</v>
      </c>
      <c r="M46" s="484"/>
      <c r="N46" s="484"/>
      <c r="O46" s="484"/>
      <c r="P46" s="484"/>
      <c r="Q46" s="484"/>
      <c r="R46" s="484"/>
      <c r="S46" s="484"/>
      <c r="T46" s="484"/>
      <c r="U46" s="484"/>
      <c r="V46" s="484"/>
      <c r="W46" s="484"/>
      <c r="X46" s="484"/>
      <c r="Y46" s="484"/>
      <c r="Z46" s="484"/>
      <c r="AA46" s="484"/>
      <c r="AB46" s="484"/>
      <c r="AC46" s="483">
        <v>34.862651376743038</v>
      </c>
      <c r="AD46" s="483">
        <v>4.5723785246503601</v>
      </c>
      <c r="AE46" s="483">
        <v>4.4352902494184838E-2</v>
      </c>
      <c r="AF46" s="483">
        <v>0</v>
      </c>
      <c r="AG46" s="483">
        <v>35.357441251991055</v>
      </c>
      <c r="AH46" s="483">
        <v>100</v>
      </c>
    </row>
  </sheetData>
  <mergeCells count="24">
    <mergeCell ref="I11:L11"/>
    <mergeCell ref="M11:P11"/>
    <mergeCell ref="B9:C13"/>
    <mergeCell ref="D9:AH9"/>
    <mergeCell ref="D10:H10"/>
    <mergeCell ref="I10:L10"/>
    <mergeCell ref="M10:P10"/>
    <mergeCell ref="Q10:T10"/>
    <mergeCell ref="U10:X10"/>
    <mergeCell ref="Y10:AB10"/>
    <mergeCell ref="AC10:AG10"/>
    <mergeCell ref="D11:H11"/>
    <mergeCell ref="E12:H12"/>
    <mergeCell ref="J12:L12"/>
    <mergeCell ref="N12:P12"/>
    <mergeCell ref="R12:T12"/>
    <mergeCell ref="AH11:AH13"/>
    <mergeCell ref="Z12:AB12"/>
    <mergeCell ref="AD12:AG12"/>
    <mergeCell ref="V12:X12"/>
    <mergeCell ref="Q11:T11"/>
    <mergeCell ref="U11:X11"/>
    <mergeCell ref="Y11:AB11"/>
    <mergeCell ref="AC11:AG11"/>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CB2B-5236-4891-94C1-2EA3BC2C74E3}">
  <sheetPr>
    <tabColor theme="4" tint="0.249977111117893"/>
    <pageSetUpPr fitToPage="1"/>
  </sheetPr>
  <dimension ref="B1:AH46"/>
  <sheetViews>
    <sheetView showGridLines="0" zoomScale="80" zoomScaleNormal="80" workbookViewId="0"/>
  </sheetViews>
  <sheetFormatPr defaultRowHeight="15" x14ac:dyDescent="0.25"/>
  <cols>
    <col min="1" max="1" width="9.140625" style="369"/>
    <col min="2" max="2" width="8" style="369" customWidth="1"/>
    <col min="3" max="3" width="97.85546875" style="369" customWidth="1"/>
    <col min="4" max="8" width="15.42578125" style="370" customWidth="1"/>
    <col min="9" max="28" width="15.42578125" style="369" customWidth="1"/>
    <col min="29" max="33" width="15.42578125" style="371" customWidth="1"/>
    <col min="34" max="34" width="15.42578125" style="370" customWidth="1"/>
    <col min="35" max="16384" width="9.140625" style="369"/>
  </cols>
  <sheetData>
    <row r="1" spans="2:34" x14ac:dyDescent="0.25">
      <c r="B1" s="366"/>
      <c r="C1" s="348"/>
      <c r="D1" s="365"/>
      <c r="E1" s="365"/>
      <c r="F1" s="365"/>
      <c r="G1" s="365"/>
      <c r="H1" s="365"/>
      <c r="I1" s="348"/>
      <c r="J1" s="348"/>
      <c r="K1" s="348"/>
      <c r="L1" s="348"/>
      <c r="M1" s="348"/>
      <c r="N1" s="348"/>
      <c r="O1" s="348"/>
      <c r="P1" s="348"/>
      <c r="Q1" s="348"/>
      <c r="R1" s="348"/>
      <c r="S1" s="348"/>
      <c r="T1" s="348"/>
      <c r="U1" s="348"/>
      <c r="V1" s="348"/>
      <c r="W1" s="348"/>
      <c r="X1" s="348"/>
      <c r="Y1" s="348"/>
      <c r="Z1" s="348"/>
      <c r="AA1" s="348"/>
      <c r="AB1" s="348"/>
      <c r="AC1" s="350"/>
      <c r="AD1" s="350"/>
      <c r="AE1" s="350"/>
      <c r="AF1" s="350"/>
      <c r="AG1" s="350"/>
      <c r="AH1" s="365"/>
    </row>
    <row r="2" spans="2:34" x14ac:dyDescent="0.25">
      <c r="B2" s="366"/>
      <c r="C2" s="348"/>
      <c r="D2" s="365"/>
      <c r="E2" s="365"/>
      <c r="F2" s="365"/>
      <c r="G2" s="365"/>
      <c r="H2" s="365"/>
      <c r="I2" s="348"/>
      <c r="J2" s="348"/>
      <c r="K2" s="348"/>
      <c r="L2" s="348"/>
      <c r="M2" s="348"/>
      <c r="N2" s="348"/>
      <c r="O2" s="348"/>
      <c r="P2" s="348"/>
      <c r="Q2" s="348"/>
      <c r="R2" s="348"/>
      <c r="S2" s="348"/>
      <c r="T2" s="348"/>
      <c r="U2" s="348"/>
      <c r="V2" s="348"/>
      <c r="W2" s="348"/>
      <c r="X2" s="348"/>
      <c r="Y2" s="348"/>
      <c r="Z2" s="348"/>
      <c r="AA2" s="348"/>
      <c r="AB2" s="348"/>
      <c r="AC2" s="350"/>
      <c r="AD2" s="350"/>
      <c r="AE2" s="350"/>
      <c r="AF2" s="350"/>
      <c r="AG2" s="350"/>
      <c r="AH2" s="365"/>
    </row>
    <row r="3" spans="2:34" x14ac:dyDescent="0.25">
      <c r="B3" s="366"/>
      <c r="C3" s="348"/>
      <c r="D3" s="365"/>
      <c r="E3" s="365"/>
      <c r="F3" s="365"/>
      <c r="G3" s="365"/>
      <c r="H3" s="365"/>
      <c r="I3" s="348"/>
      <c r="J3" s="348"/>
      <c r="K3" s="348"/>
      <c r="L3" s="348"/>
      <c r="M3" s="348"/>
      <c r="N3" s="348"/>
      <c r="O3" s="348"/>
      <c r="P3" s="348"/>
      <c r="Q3" s="348"/>
      <c r="R3" s="348"/>
      <c r="S3" s="348"/>
      <c r="T3" s="348"/>
      <c r="U3" s="348"/>
      <c r="V3" s="348"/>
      <c r="W3" s="348"/>
      <c r="X3" s="348"/>
      <c r="Y3" s="348"/>
      <c r="Z3" s="348"/>
      <c r="AA3" s="348"/>
      <c r="AB3" s="348"/>
      <c r="AC3" s="350"/>
      <c r="AD3" s="350"/>
      <c r="AE3" s="350"/>
      <c r="AF3" s="350"/>
      <c r="AG3" s="350"/>
      <c r="AH3" s="365"/>
    </row>
    <row r="4" spans="2:34" x14ac:dyDescent="0.25">
      <c r="B4" s="366"/>
      <c r="C4" s="348"/>
      <c r="D4" s="365"/>
      <c r="E4" s="365"/>
      <c r="F4" s="365"/>
      <c r="G4" s="365"/>
      <c r="H4" s="365"/>
      <c r="I4" s="348"/>
      <c r="J4" s="348"/>
      <c r="K4" s="348"/>
      <c r="L4" s="348"/>
      <c r="M4" s="348"/>
      <c r="N4" s="348"/>
      <c r="O4" s="348"/>
      <c r="P4" s="348"/>
      <c r="Q4" s="348"/>
      <c r="R4" s="348"/>
      <c r="S4" s="348"/>
      <c r="T4" s="348"/>
      <c r="U4" s="348"/>
      <c r="V4" s="348"/>
      <c r="W4" s="348"/>
      <c r="X4" s="348"/>
      <c r="Y4" s="348"/>
      <c r="Z4" s="348"/>
      <c r="AA4" s="348"/>
      <c r="AB4" s="348"/>
      <c r="AC4" s="350"/>
      <c r="AD4" s="350"/>
      <c r="AE4" s="350"/>
      <c r="AF4" s="350"/>
      <c r="AG4" s="350"/>
      <c r="AH4" s="365"/>
    </row>
    <row r="5" spans="2:34" x14ac:dyDescent="0.25">
      <c r="B5" s="366"/>
      <c r="C5" s="348"/>
      <c r="D5" s="365"/>
      <c r="E5" s="365"/>
      <c r="F5" s="365"/>
      <c r="G5" s="365"/>
      <c r="H5" s="365"/>
      <c r="I5" s="348"/>
      <c r="J5" s="348"/>
      <c r="K5" s="348"/>
      <c r="L5" s="348"/>
      <c r="M5" s="348"/>
      <c r="N5" s="348"/>
      <c r="O5" s="348"/>
      <c r="P5" s="348"/>
      <c r="Q5" s="348"/>
      <c r="R5" s="348"/>
      <c r="S5" s="348"/>
      <c r="T5" s="348"/>
      <c r="U5" s="348"/>
      <c r="V5" s="348"/>
      <c r="W5" s="348"/>
      <c r="X5" s="348"/>
      <c r="Y5" s="348"/>
      <c r="Z5" s="348"/>
      <c r="AA5" s="348"/>
      <c r="AB5" s="348"/>
      <c r="AC5" s="350"/>
      <c r="AD5" s="350"/>
      <c r="AE5" s="350"/>
      <c r="AF5" s="350"/>
      <c r="AG5" s="350"/>
      <c r="AH5" s="365"/>
    </row>
    <row r="6" spans="2:34" x14ac:dyDescent="0.25">
      <c r="B6" s="366"/>
      <c r="C6" s="348"/>
      <c r="D6" s="365"/>
      <c r="E6" s="365"/>
      <c r="F6" s="365"/>
      <c r="G6" s="365"/>
      <c r="H6" s="365"/>
      <c r="I6" s="348"/>
      <c r="J6" s="348"/>
      <c r="K6" s="348"/>
      <c r="L6" s="348"/>
      <c r="M6" s="348"/>
      <c r="N6" s="348"/>
      <c r="O6" s="348"/>
      <c r="P6" s="348"/>
      <c r="Q6" s="348"/>
      <c r="R6" s="348"/>
      <c r="S6" s="348"/>
      <c r="T6" s="348"/>
      <c r="U6" s="348"/>
      <c r="V6" s="348"/>
      <c r="W6" s="348"/>
      <c r="X6" s="348"/>
      <c r="Y6" s="348"/>
      <c r="Z6" s="348"/>
      <c r="AA6" s="348"/>
      <c r="AB6" s="348"/>
      <c r="AC6" s="350"/>
      <c r="AD6" s="350"/>
      <c r="AE6" s="350"/>
      <c r="AF6" s="350"/>
      <c r="AG6" s="350"/>
      <c r="AH6" s="365"/>
    </row>
    <row r="7" spans="2:34" ht="18.75" x14ac:dyDescent="0.3">
      <c r="B7" s="188" t="s">
        <v>693</v>
      </c>
      <c r="C7" s="348"/>
      <c r="D7" s="365"/>
      <c r="E7" s="365"/>
      <c r="F7" s="365"/>
      <c r="G7" s="365"/>
      <c r="H7" s="365"/>
      <c r="I7" s="348"/>
      <c r="J7" s="348"/>
      <c r="K7" s="348"/>
      <c r="L7" s="348"/>
      <c r="M7" s="348"/>
      <c r="N7" s="348"/>
      <c r="O7" s="348"/>
      <c r="P7" s="348"/>
      <c r="Q7" s="348"/>
      <c r="R7" s="348"/>
      <c r="S7" s="348"/>
      <c r="T7" s="348"/>
      <c r="U7" s="348"/>
      <c r="V7" s="348"/>
      <c r="W7" s="348"/>
      <c r="X7" s="348"/>
      <c r="Y7" s="348"/>
      <c r="Z7" s="348"/>
      <c r="AA7" s="348"/>
      <c r="AB7" s="348"/>
      <c r="AC7" s="350"/>
      <c r="AD7" s="350"/>
      <c r="AE7" s="350"/>
      <c r="AF7" s="350"/>
      <c r="AG7" s="350"/>
      <c r="AH7" s="365"/>
    </row>
    <row r="8" spans="2:34" x14ac:dyDescent="0.25">
      <c r="B8" s="355"/>
      <c r="C8" s="348"/>
      <c r="D8" s="365"/>
      <c r="E8" s="365"/>
      <c r="F8" s="365"/>
      <c r="G8" s="365"/>
      <c r="H8" s="365"/>
      <c r="I8" s="348"/>
      <c r="J8" s="348"/>
      <c r="K8" s="348"/>
      <c r="L8" s="348"/>
      <c r="M8" s="348"/>
      <c r="N8" s="348"/>
      <c r="O8" s="348"/>
      <c r="P8" s="348"/>
      <c r="Q8" s="348"/>
      <c r="R8" s="348"/>
      <c r="S8" s="348"/>
      <c r="T8" s="348"/>
      <c r="U8" s="348"/>
      <c r="V8" s="348"/>
      <c r="W8" s="348"/>
      <c r="X8" s="348"/>
      <c r="Y8" s="348"/>
      <c r="Z8" s="348"/>
      <c r="AA8" s="348"/>
      <c r="AB8" s="348"/>
      <c r="AC8" s="350"/>
      <c r="AD8" s="350"/>
      <c r="AE8" s="350"/>
      <c r="AF8" s="350"/>
      <c r="AG8" s="350"/>
      <c r="AH8" s="365"/>
    </row>
    <row r="9" spans="2:34" x14ac:dyDescent="0.25">
      <c r="B9" s="718" t="s">
        <v>691</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59"/>
      <c r="AH9" s="760"/>
    </row>
    <row r="10" spans="2:34" ht="15" customHeight="1" x14ac:dyDescent="0.25">
      <c r="B10" s="720"/>
      <c r="C10" s="721"/>
      <c r="D10" s="761" t="s">
        <v>619</v>
      </c>
      <c r="E10" s="762"/>
      <c r="F10" s="762"/>
      <c r="G10" s="762"/>
      <c r="H10" s="763"/>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1" t="s">
        <v>613</v>
      </c>
      <c r="AD10" s="762"/>
      <c r="AE10" s="762"/>
      <c r="AF10" s="762"/>
      <c r="AG10" s="763"/>
      <c r="AH10" s="482"/>
    </row>
    <row r="11" spans="2:34" ht="30.75" customHeight="1" x14ac:dyDescent="0.25">
      <c r="B11" s="720"/>
      <c r="C11" s="721"/>
      <c r="D11" s="773" t="s">
        <v>686</v>
      </c>
      <c r="E11" s="774"/>
      <c r="F11" s="774"/>
      <c r="G11" s="774"/>
      <c r="H11" s="775"/>
      <c r="I11" s="770" t="s">
        <v>686</v>
      </c>
      <c r="J11" s="771"/>
      <c r="K11" s="771"/>
      <c r="L11" s="772"/>
      <c r="M11" s="770" t="s">
        <v>686</v>
      </c>
      <c r="N11" s="771"/>
      <c r="O11" s="771"/>
      <c r="P11" s="772"/>
      <c r="Q11" s="770" t="s">
        <v>686</v>
      </c>
      <c r="R11" s="771"/>
      <c r="S11" s="771"/>
      <c r="T11" s="772"/>
      <c r="U11" s="770" t="s">
        <v>686</v>
      </c>
      <c r="V11" s="771"/>
      <c r="W11" s="771"/>
      <c r="X11" s="772"/>
      <c r="Y11" s="770" t="s">
        <v>686</v>
      </c>
      <c r="Z11" s="771"/>
      <c r="AA11" s="771"/>
      <c r="AB11" s="772"/>
      <c r="AC11" s="773" t="s">
        <v>686</v>
      </c>
      <c r="AD11" s="774"/>
      <c r="AE11" s="774"/>
      <c r="AF11" s="774"/>
      <c r="AG11" s="775"/>
      <c r="AH11" s="767" t="s">
        <v>690</v>
      </c>
    </row>
    <row r="12" spans="2:34" ht="30" customHeight="1" x14ac:dyDescent="0.25">
      <c r="B12" s="720"/>
      <c r="C12" s="721"/>
      <c r="D12" s="433"/>
      <c r="E12" s="773" t="s">
        <v>684</v>
      </c>
      <c r="F12" s="774"/>
      <c r="G12" s="774"/>
      <c r="H12" s="775"/>
      <c r="I12" s="434"/>
      <c r="J12" s="770" t="s">
        <v>684</v>
      </c>
      <c r="K12" s="771"/>
      <c r="L12" s="772"/>
      <c r="M12" s="434"/>
      <c r="N12" s="770" t="s">
        <v>684</v>
      </c>
      <c r="O12" s="771"/>
      <c r="P12" s="772"/>
      <c r="Q12" s="434"/>
      <c r="R12" s="770" t="s">
        <v>684</v>
      </c>
      <c r="S12" s="771"/>
      <c r="T12" s="772"/>
      <c r="U12" s="434"/>
      <c r="V12" s="770" t="s">
        <v>684</v>
      </c>
      <c r="W12" s="771"/>
      <c r="X12" s="772"/>
      <c r="Y12" s="434"/>
      <c r="Z12" s="770" t="s">
        <v>684</v>
      </c>
      <c r="AA12" s="771"/>
      <c r="AB12" s="772"/>
      <c r="AC12" s="433"/>
      <c r="AD12" s="773" t="s">
        <v>684</v>
      </c>
      <c r="AE12" s="774"/>
      <c r="AF12" s="774"/>
      <c r="AG12" s="775"/>
      <c r="AH12" s="768"/>
    </row>
    <row r="13" spans="2:34" ht="35.25" customHeight="1" x14ac:dyDescent="0.25">
      <c r="B13" s="722"/>
      <c r="C13" s="723"/>
      <c r="D13" s="435"/>
      <c r="E13" s="435"/>
      <c r="F13" s="436" t="s">
        <v>610</v>
      </c>
      <c r="G13" s="436" t="s">
        <v>609</v>
      </c>
      <c r="H13" s="436" t="s">
        <v>608</v>
      </c>
      <c r="I13" s="437"/>
      <c r="J13" s="437"/>
      <c r="K13" s="438" t="s">
        <v>610</v>
      </c>
      <c r="L13" s="438" t="s">
        <v>608</v>
      </c>
      <c r="M13" s="437"/>
      <c r="N13" s="437"/>
      <c r="O13" s="438" t="s">
        <v>610</v>
      </c>
      <c r="P13" s="438" t="s">
        <v>608</v>
      </c>
      <c r="Q13" s="437"/>
      <c r="R13" s="437"/>
      <c r="S13" s="438" t="s">
        <v>610</v>
      </c>
      <c r="T13" s="438" t="s">
        <v>608</v>
      </c>
      <c r="U13" s="437"/>
      <c r="V13" s="437"/>
      <c r="W13" s="438" t="s">
        <v>610</v>
      </c>
      <c r="X13" s="438" t="s">
        <v>608</v>
      </c>
      <c r="Y13" s="437"/>
      <c r="Z13" s="437"/>
      <c r="AA13" s="438" t="s">
        <v>610</v>
      </c>
      <c r="AB13" s="438" t="s">
        <v>608</v>
      </c>
      <c r="AC13" s="435"/>
      <c r="AD13" s="435"/>
      <c r="AE13" s="436" t="s">
        <v>610</v>
      </c>
      <c r="AF13" s="436" t="s">
        <v>609</v>
      </c>
      <c r="AG13" s="436" t="s">
        <v>608</v>
      </c>
      <c r="AH13" s="769"/>
    </row>
    <row r="14" spans="2:34" x14ac:dyDescent="0.25">
      <c r="B14" s="387"/>
      <c r="C14" s="388" t="s">
        <v>607</v>
      </c>
      <c r="D14" s="496"/>
      <c r="E14" s="497"/>
      <c r="F14" s="497"/>
      <c r="G14" s="498"/>
      <c r="H14" s="498"/>
      <c r="I14" s="488"/>
      <c r="J14" s="491"/>
      <c r="K14" s="491"/>
      <c r="L14" s="488"/>
      <c r="M14" s="488"/>
      <c r="N14" s="491"/>
      <c r="O14" s="491"/>
      <c r="P14" s="488"/>
      <c r="Q14" s="488"/>
      <c r="R14" s="491"/>
      <c r="S14" s="491"/>
      <c r="T14" s="488"/>
      <c r="U14" s="488"/>
      <c r="V14" s="491"/>
      <c r="W14" s="491"/>
      <c r="X14" s="488"/>
      <c r="Y14" s="488"/>
      <c r="Z14" s="491"/>
      <c r="AA14" s="491"/>
      <c r="AB14" s="488"/>
      <c r="AC14" s="498"/>
      <c r="AD14" s="497"/>
      <c r="AE14" s="497"/>
      <c r="AF14" s="498"/>
      <c r="AG14" s="498"/>
      <c r="AH14" s="498"/>
    </row>
    <row r="15" spans="2:34" x14ac:dyDescent="0.25">
      <c r="B15" s="389">
        <v>1</v>
      </c>
      <c r="C15" s="390" t="s">
        <v>606</v>
      </c>
      <c r="D15" s="429">
        <v>34.272852339798824</v>
      </c>
      <c r="E15" s="429">
        <v>4.554253706913121</v>
      </c>
      <c r="F15" s="429">
        <v>1.5462597772014428E-2</v>
      </c>
      <c r="G15" s="429">
        <v>0</v>
      </c>
      <c r="H15" s="429">
        <v>0.46901957080969348</v>
      </c>
      <c r="I15" s="429">
        <v>0</v>
      </c>
      <c r="J15" s="429">
        <v>0</v>
      </c>
      <c r="K15" s="429">
        <v>0</v>
      </c>
      <c r="L15" s="429">
        <v>0</v>
      </c>
      <c r="M15" s="424"/>
      <c r="N15" s="424"/>
      <c r="O15" s="424"/>
      <c r="P15" s="424"/>
      <c r="Q15" s="424"/>
      <c r="R15" s="424"/>
      <c r="S15" s="424"/>
      <c r="T15" s="424"/>
      <c r="U15" s="424"/>
      <c r="V15" s="424"/>
      <c r="W15" s="424"/>
      <c r="X15" s="424"/>
      <c r="Y15" s="424"/>
      <c r="Z15" s="424"/>
      <c r="AA15" s="424"/>
      <c r="AB15" s="424"/>
      <c r="AC15" s="429">
        <v>34.272852339798824</v>
      </c>
      <c r="AD15" s="429">
        <v>4.554253706913121</v>
      </c>
      <c r="AE15" s="429">
        <v>1.5462597772014428E-2</v>
      </c>
      <c r="AF15" s="429">
        <v>0</v>
      </c>
      <c r="AG15" s="429">
        <v>34.741871910608516</v>
      </c>
      <c r="AH15" s="429">
        <v>100</v>
      </c>
    </row>
    <row r="16" spans="2:34" x14ac:dyDescent="0.25">
      <c r="B16" s="389">
        <v>2</v>
      </c>
      <c r="C16" s="395" t="s">
        <v>689</v>
      </c>
      <c r="D16" s="429">
        <v>3.0244427342967861</v>
      </c>
      <c r="E16" s="429">
        <v>0</v>
      </c>
      <c r="F16" s="429">
        <v>0</v>
      </c>
      <c r="G16" s="429">
        <v>0</v>
      </c>
      <c r="H16" s="429">
        <v>0</v>
      </c>
      <c r="I16" s="429">
        <v>0</v>
      </c>
      <c r="J16" s="429">
        <v>0</v>
      </c>
      <c r="K16" s="429">
        <v>0</v>
      </c>
      <c r="L16" s="429">
        <v>0</v>
      </c>
      <c r="M16" s="393"/>
      <c r="N16" s="393"/>
      <c r="O16" s="393"/>
      <c r="P16" s="393"/>
      <c r="Q16" s="393"/>
      <c r="R16" s="393"/>
      <c r="S16" s="393"/>
      <c r="T16" s="393"/>
      <c r="U16" s="393"/>
      <c r="V16" s="393"/>
      <c r="W16" s="393"/>
      <c r="X16" s="393"/>
      <c r="Y16" s="393"/>
      <c r="Z16" s="393"/>
      <c r="AA16" s="393"/>
      <c r="AB16" s="393"/>
      <c r="AC16" s="429">
        <v>3.0244427342967861</v>
      </c>
      <c r="AD16" s="429">
        <v>0</v>
      </c>
      <c r="AE16" s="429">
        <v>0</v>
      </c>
      <c r="AF16" s="429">
        <v>0</v>
      </c>
      <c r="AG16" s="429">
        <v>3.0244427342967861</v>
      </c>
      <c r="AH16" s="429">
        <v>57.449804302457139</v>
      </c>
    </row>
    <row r="17" spans="2:34" x14ac:dyDescent="0.25">
      <c r="B17" s="389">
        <v>3</v>
      </c>
      <c r="C17" s="397" t="s">
        <v>604</v>
      </c>
      <c r="D17" s="429">
        <v>0.72938578895951411</v>
      </c>
      <c r="E17" s="429">
        <v>0</v>
      </c>
      <c r="F17" s="429">
        <v>0</v>
      </c>
      <c r="G17" s="429">
        <v>0</v>
      </c>
      <c r="H17" s="429">
        <v>0</v>
      </c>
      <c r="I17" s="429">
        <v>0</v>
      </c>
      <c r="J17" s="429">
        <v>0</v>
      </c>
      <c r="K17" s="429">
        <v>0</v>
      </c>
      <c r="L17" s="429">
        <v>0</v>
      </c>
      <c r="M17" s="393"/>
      <c r="N17" s="393"/>
      <c r="O17" s="393"/>
      <c r="P17" s="393"/>
      <c r="Q17" s="393"/>
      <c r="R17" s="393"/>
      <c r="S17" s="393"/>
      <c r="T17" s="393"/>
      <c r="U17" s="393"/>
      <c r="V17" s="393"/>
      <c r="W17" s="393"/>
      <c r="X17" s="393"/>
      <c r="Y17" s="393"/>
      <c r="Z17" s="393"/>
      <c r="AA17" s="393"/>
      <c r="AB17" s="393"/>
      <c r="AC17" s="429">
        <v>0.72938578895951411</v>
      </c>
      <c r="AD17" s="429">
        <v>0</v>
      </c>
      <c r="AE17" s="429">
        <v>0</v>
      </c>
      <c r="AF17" s="429">
        <v>0</v>
      </c>
      <c r="AG17" s="429">
        <v>0.72938578895951411</v>
      </c>
      <c r="AH17" s="429">
        <v>6.7632670829921731</v>
      </c>
    </row>
    <row r="18" spans="2:34" x14ac:dyDescent="0.25">
      <c r="B18" s="389">
        <v>4</v>
      </c>
      <c r="C18" s="399" t="s">
        <v>584</v>
      </c>
      <c r="D18" s="429">
        <v>0.57171087896249484</v>
      </c>
      <c r="E18" s="429">
        <v>0</v>
      </c>
      <c r="F18" s="429">
        <v>0</v>
      </c>
      <c r="G18" s="429">
        <v>0</v>
      </c>
      <c r="H18" s="429">
        <v>0</v>
      </c>
      <c r="I18" s="429">
        <v>0</v>
      </c>
      <c r="J18" s="429">
        <v>0</v>
      </c>
      <c r="K18" s="429">
        <v>0</v>
      </c>
      <c r="L18" s="429">
        <v>0</v>
      </c>
      <c r="M18" s="393"/>
      <c r="N18" s="393"/>
      <c r="O18" s="393"/>
      <c r="P18" s="393"/>
      <c r="Q18" s="393"/>
      <c r="R18" s="393"/>
      <c r="S18" s="393"/>
      <c r="T18" s="393"/>
      <c r="U18" s="393"/>
      <c r="V18" s="393"/>
      <c r="W18" s="393"/>
      <c r="X18" s="393"/>
      <c r="Y18" s="393"/>
      <c r="Z18" s="393"/>
      <c r="AA18" s="393"/>
      <c r="AB18" s="393"/>
      <c r="AC18" s="429">
        <v>0.57171087896249484</v>
      </c>
      <c r="AD18" s="429">
        <v>0</v>
      </c>
      <c r="AE18" s="429">
        <v>0</v>
      </c>
      <c r="AF18" s="429">
        <v>0</v>
      </c>
      <c r="AG18" s="429">
        <v>0.57171087896249484</v>
      </c>
      <c r="AH18" s="429">
        <v>2.8819795590741846</v>
      </c>
    </row>
    <row r="19" spans="2:34" x14ac:dyDescent="0.25">
      <c r="B19" s="403">
        <v>5</v>
      </c>
      <c r="C19" s="405" t="s">
        <v>598</v>
      </c>
      <c r="D19" s="429">
        <v>0.1576749099970193</v>
      </c>
      <c r="E19" s="429">
        <v>0</v>
      </c>
      <c r="F19" s="429">
        <v>0</v>
      </c>
      <c r="G19" s="429">
        <v>0</v>
      </c>
      <c r="H19" s="429">
        <v>0</v>
      </c>
      <c r="I19" s="429">
        <v>0</v>
      </c>
      <c r="J19" s="429">
        <v>0</v>
      </c>
      <c r="K19" s="429">
        <v>0</v>
      </c>
      <c r="L19" s="429">
        <v>0</v>
      </c>
      <c r="M19" s="406"/>
      <c r="N19" s="401"/>
      <c r="O19" s="401"/>
      <c r="P19" s="401"/>
      <c r="Q19" s="406"/>
      <c r="R19" s="401"/>
      <c r="S19" s="401"/>
      <c r="T19" s="401"/>
      <c r="U19" s="406"/>
      <c r="V19" s="401"/>
      <c r="W19" s="401"/>
      <c r="X19" s="401"/>
      <c r="Y19" s="406"/>
      <c r="Z19" s="401"/>
      <c r="AA19" s="401"/>
      <c r="AB19" s="401"/>
      <c r="AC19" s="429">
        <v>0.1576749099970193</v>
      </c>
      <c r="AD19" s="429">
        <v>0</v>
      </c>
      <c r="AE19" s="429">
        <v>0</v>
      </c>
      <c r="AF19" s="429">
        <v>0</v>
      </c>
      <c r="AG19" s="429">
        <v>0.1576749099970193</v>
      </c>
      <c r="AH19" s="429">
        <v>3.8812875239179889</v>
      </c>
    </row>
    <row r="20" spans="2:34" x14ac:dyDescent="0.25">
      <c r="B20" s="389">
        <v>6</v>
      </c>
      <c r="C20" s="399" t="s">
        <v>582</v>
      </c>
      <c r="D20" s="429">
        <v>0</v>
      </c>
      <c r="E20" s="429">
        <v>0</v>
      </c>
      <c r="F20" s="498"/>
      <c r="G20" s="429">
        <v>0</v>
      </c>
      <c r="H20" s="429">
        <v>0</v>
      </c>
      <c r="I20" s="429">
        <v>0</v>
      </c>
      <c r="J20" s="429">
        <v>0</v>
      </c>
      <c r="K20" s="498"/>
      <c r="L20" s="429">
        <v>0</v>
      </c>
      <c r="M20" s="399"/>
      <c r="N20" s="393"/>
      <c r="O20" s="498"/>
      <c r="P20" s="393"/>
      <c r="Q20" s="399"/>
      <c r="R20" s="393"/>
      <c r="S20" s="498"/>
      <c r="T20" s="393"/>
      <c r="U20" s="399"/>
      <c r="V20" s="393"/>
      <c r="W20" s="498"/>
      <c r="X20" s="393"/>
      <c r="Y20" s="399"/>
      <c r="Z20" s="393"/>
      <c r="AA20" s="498"/>
      <c r="AB20" s="393"/>
      <c r="AC20" s="429">
        <v>0</v>
      </c>
      <c r="AD20" s="429">
        <v>0</v>
      </c>
      <c r="AE20" s="498"/>
      <c r="AF20" s="429">
        <v>0</v>
      </c>
      <c r="AG20" s="429">
        <v>0</v>
      </c>
      <c r="AH20" s="429">
        <v>0</v>
      </c>
    </row>
    <row r="21" spans="2:34" x14ac:dyDescent="0.25">
      <c r="B21" s="389">
        <v>7</v>
      </c>
      <c r="C21" s="397" t="s">
        <v>603</v>
      </c>
      <c r="D21" s="429">
        <v>2.2950569453372722</v>
      </c>
      <c r="E21" s="429">
        <v>0</v>
      </c>
      <c r="F21" s="429">
        <v>0</v>
      </c>
      <c r="G21" s="429">
        <v>0</v>
      </c>
      <c r="H21" s="429">
        <v>0</v>
      </c>
      <c r="I21" s="429">
        <v>0</v>
      </c>
      <c r="J21" s="429">
        <v>0</v>
      </c>
      <c r="K21" s="429">
        <v>0</v>
      </c>
      <c r="L21" s="429">
        <v>0</v>
      </c>
      <c r="M21" s="397"/>
      <c r="N21" s="393"/>
      <c r="O21" s="429"/>
      <c r="P21" s="393"/>
      <c r="Q21" s="397"/>
      <c r="R21" s="393"/>
      <c r="S21" s="429"/>
      <c r="T21" s="393"/>
      <c r="U21" s="397"/>
      <c r="V21" s="393"/>
      <c r="W21" s="429"/>
      <c r="X21" s="393"/>
      <c r="Y21" s="397"/>
      <c r="Z21" s="393"/>
      <c r="AA21" s="429"/>
      <c r="AB21" s="393"/>
      <c r="AC21" s="429">
        <v>2.2950569453372722</v>
      </c>
      <c r="AD21" s="429">
        <v>0</v>
      </c>
      <c r="AE21" s="429">
        <v>0</v>
      </c>
      <c r="AF21" s="429">
        <v>0</v>
      </c>
      <c r="AG21" s="429">
        <v>2.2950569453372722</v>
      </c>
      <c r="AH21" s="429">
        <v>50.686537219464967</v>
      </c>
    </row>
    <row r="22" spans="2:34" x14ac:dyDescent="0.25">
      <c r="B22" s="389">
        <v>8</v>
      </c>
      <c r="C22" s="399" t="s">
        <v>602</v>
      </c>
      <c r="D22" s="429">
        <v>2.231397746529955</v>
      </c>
      <c r="E22" s="429">
        <v>0</v>
      </c>
      <c r="F22" s="429">
        <v>0</v>
      </c>
      <c r="G22" s="429">
        <v>0</v>
      </c>
      <c r="H22" s="429">
        <v>0</v>
      </c>
      <c r="I22" s="429">
        <v>0</v>
      </c>
      <c r="J22" s="429">
        <v>0</v>
      </c>
      <c r="K22" s="429">
        <v>0</v>
      </c>
      <c r="L22" s="429">
        <v>0</v>
      </c>
      <c r="M22" s="393"/>
      <c r="N22" s="393"/>
      <c r="O22" s="429"/>
      <c r="P22" s="393"/>
      <c r="Q22" s="393"/>
      <c r="R22" s="393"/>
      <c r="S22" s="429"/>
      <c r="T22" s="393"/>
      <c r="U22" s="393"/>
      <c r="V22" s="393"/>
      <c r="W22" s="429"/>
      <c r="X22" s="393"/>
      <c r="Y22" s="393"/>
      <c r="Z22" s="393"/>
      <c r="AA22" s="429"/>
      <c r="AB22" s="393"/>
      <c r="AC22" s="429">
        <v>2.231397746529955</v>
      </c>
      <c r="AD22" s="429">
        <v>0</v>
      </c>
      <c r="AE22" s="429">
        <v>0</v>
      </c>
      <c r="AF22" s="429">
        <v>0</v>
      </c>
      <c r="AG22" s="429">
        <v>2.231397746529955</v>
      </c>
      <c r="AH22" s="429">
        <v>34.246178146153241</v>
      </c>
    </row>
    <row r="23" spans="2:34" x14ac:dyDescent="0.25">
      <c r="B23" s="389">
        <v>9</v>
      </c>
      <c r="C23" s="402" t="s">
        <v>584</v>
      </c>
      <c r="D23" s="429">
        <v>2.231397746529955</v>
      </c>
      <c r="E23" s="429">
        <v>0</v>
      </c>
      <c r="F23" s="429">
        <v>0</v>
      </c>
      <c r="G23" s="429">
        <v>0</v>
      </c>
      <c r="H23" s="429">
        <v>0</v>
      </c>
      <c r="I23" s="429">
        <v>0</v>
      </c>
      <c r="J23" s="429">
        <v>0</v>
      </c>
      <c r="K23" s="429">
        <v>0</v>
      </c>
      <c r="L23" s="429">
        <v>0</v>
      </c>
      <c r="M23" s="393"/>
      <c r="N23" s="393"/>
      <c r="O23" s="429"/>
      <c r="P23" s="393"/>
      <c r="Q23" s="393"/>
      <c r="R23" s="393"/>
      <c r="S23" s="429"/>
      <c r="T23" s="393"/>
      <c r="U23" s="393"/>
      <c r="V23" s="393"/>
      <c r="W23" s="429"/>
      <c r="X23" s="393"/>
      <c r="Y23" s="393"/>
      <c r="Z23" s="393"/>
      <c r="AA23" s="429"/>
      <c r="AB23" s="393"/>
      <c r="AC23" s="429">
        <v>2.231397746529955</v>
      </c>
      <c r="AD23" s="429">
        <v>0</v>
      </c>
      <c r="AE23" s="429">
        <v>0</v>
      </c>
      <c r="AF23" s="429">
        <v>0</v>
      </c>
      <c r="AG23" s="429">
        <v>2.231397746529955</v>
      </c>
      <c r="AH23" s="429">
        <v>34.246178146153241</v>
      </c>
    </row>
    <row r="24" spans="2:34" x14ac:dyDescent="0.25">
      <c r="B24" s="403">
        <v>10</v>
      </c>
      <c r="C24" s="423" t="s">
        <v>598</v>
      </c>
      <c r="D24" s="429">
        <v>0</v>
      </c>
      <c r="E24" s="429">
        <v>0</v>
      </c>
      <c r="F24" s="429">
        <v>0</v>
      </c>
      <c r="G24" s="429">
        <v>0</v>
      </c>
      <c r="H24" s="429">
        <v>0</v>
      </c>
      <c r="I24" s="429">
        <v>0</v>
      </c>
      <c r="J24" s="429">
        <v>0</v>
      </c>
      <c r="K24" s="429">
        <v>0</v>
      </c>
      <c r="L24" s="429">
        <v>0</v>
      </c>
      <c r="M24" s="401"/>
      <c r="N24" s="401"/>
      <c r="O24" s="429"/>
      <c r="P24" s="401"/>
      <c r="Q24" s="401"/>
      <c r="R24" s="401"/>
      <c r="S24" s="429"/>
      <c r="T24" s="401"/>
      <c r="U24" s="401"/>
      <c r="V24" s="401"/>
      <c r="W24" s="429"/>
      <c r="X24" s="401"/>
      <c r="Y24" s="401"/>
      <c r="Z24" s="401"/>
      <c r="AA24" s="429"/>
      <c r="AB24" s="401"/>
      <c r="AC24" s="429">
        <v>0</v>
      </c>
      <c r="AD24" s="429">
        <v>0</v>
      </c>
      <c r="AE24" s="429">
        <v>0</v>
      </c>
      <c r="AF24" s="429">
        <v>0</v>
      </c>
      <c r="AG24" s="429">
        <v>0</v>
      </c>
      <c r="AH24" s="429">
        <v>0</v>
      </c>
    </row>
    <row r="25" spans="2:34" x14ac:dyDescent="0.25">
      <c r="B25" s="389">
        <v>11</v>
      </c>
      <c r="C25" s="402" t="s">
        <v>582</v>
      </c>
      <c r="D25" s="429">
        <v>0</v>
      </c>
      <c r="E25" s="429">
        <v>0</v>
      </c>
      <c r="F25" s="498"/>
      <c r="G25" s="429">
        <v>0</v>
      </c>
      <c r="H25" s="429">
        <v>0</v>
      </c>
      <c r="I25" s="429">
        <v>0</v>
      </c>
      <c r="J25" s="429">
        <v>0</v>
      </c>
      <c r="K25" s="498"/>
      <c r="L25" s="429">
        <v>0</v>
      </c>
      <c r="M25" s="393"/>
      <c r="N25" s="393"/>
      <c r="O25" s="498"/>
      <c r="P25" s="393"/>
      <c r="Q25" s="393"/>
      <c r="R25" s="393"/>
      <c r="S25" s="498"/>
      <c r="T25" s="393"/>
      <c r="U25" s="393"/>
      <c r="V25" s="393"/>
      <c r="W25" s="498"/>
      <c r="X25" s="393"/>
      <c r="Y25" s="393"/>
      <c r="Z25" s="393"/>
      <c r="AA25" s="498"/>
      <c r="AB25" s="393"/>
      <c r="AC25" s="429">
        <v>0</v>
      </c>
      <c r="AD25" s="429">
        <v>0</v>
      </c>
      <c r="AE25" s="498"/>
      <c r="AF25" s="429">
        <v>0</v>
      </c>
      <c r="AG25" s="429">
        <v>0</v>
      </c>
      <c r="AH25" s="429">
        <v>0</v>
      </c>
    </row>
    <row r="26" spans="2:34" x14ac:dyDescent="0.25">
      <c r="B26" s="389">
        <v>12</v>
      </c>
      <c r="C26" s="399" t="s">
        <v>601</v>
      </c>
      <c r="D26" s="429">
        <v>0</v>
      </c>
      <c r="E26" s="429">
        <v>0</v>
      </c>
      <c r="F26" s="429">
        <v>0</v>
      </c>
      <c r="G26" s="429">
        <v>0</v>
      </c>
      <c r="H26" s="429">
        <v>0</v>
      </c>
      <c r="I26" s="429">
        <v>0</v>
      </c>
      <c r="J26" s="429">
        <v>0</v>
      </c>
      <c r="K26" s="429">
        <v>0</v>
      </c>
      <c r="L26" s="429">
        <v>0</v>
      </c>
      <c r="M26" s="393"/>
      <c r="N26" s="393"/>
      <c r="O26" s="429"/>
      <c r="P26" s="393"/>
      <c r="Q26" s="393"/>
      <c r="R26" s="393"/>
      <c r="S26" s="429"/>
      <c r="T26" s="393"/>
      <c r="U26" s="393"/>
      <c r="V26" s="393"/>
      <c r="W26" s="429"/>
      <c r="X26" s="393"/>
      <c r="Y26" s="393"/>
      <c r="Z26" s="393"/>
      <c r="AA26" s="429"/>
      <c r="AB26" s="393"/>
      <c r="AC26" s="429">
        <v>0</v>
      </c>
      <c r="AD26" s="429">
        <v>0</v>
      </c>
      <c r="AE26" s="429">
        <v>0</v>
      </c>
      <c r="AF26" s="429">
        <v>0</v>
      </c>
      <c r="AG26" s="429">
        <v>0</v>
      </c>
      <c r="AH26" s="429">
        <v>1.8023983554443628</v>
      </c>
    </row>
    <row r="27" spans="2:34" x14ac:dyDescent="0.25">
      <c r="B27" s="389">
        <v>13</v>
      </c>
      <c r="C27" s="402" t="s">
        <v>584</v>
      </c>
      <c r="D27" s="429">
        <v>0</v>
      </c>
      <c r="E27" s="429">
        <v>0</v>
      </c>
      <c r="F27" s="429">
        <v>0</v>
      </c>
      <c r="G27" s="429">
        <v>0</v>
      </c>
      <c r="H27" s="429">
        <v>0</v>
      </c>
      <c r="I27" s="429">
        <v>0</v>
      </c>
      <c r="J27" s="429">
        <v>0</v>
      </c>
      <c r="K27" s="429">
        <v>0</v>
      </c>
      <c r="L27" s="429">
        <v>0</v>
      </c>
      <c r="M27" s="393"/>
      <c r="N27" s="393"/>
      <c r="O27" s="429"/>
      <c r="P27" s="393"/>
      <c r="Q27" s="393"/>
      <c r="R27" s="393"/>
      <c r="S27" s="429"/>
      <c r="T27" s="393"/>
      <c r="U27" s="393"/>
      <c r="V27" s="393"/>
      <c r="W27" s="429"/>
      <c r="X27" s="393"/>
      <c r="Y27" s="393"/>
      <c r="Z27" s="393"/>
      <c r="AA27" s="429"/>
      <c r="AB27" s="393"/>
      <c r="AC27" s="429">
        <v>0</v>
      </c>
      <c r="AD27" s="429">
        <v>0</v>
      </c>
      <c r="AE27" s="429">
        <v>0</v>
      </c>
      <c r="AF27" s="429">
        <v>0</v>
      </c>
      <c r="AG27" s="429">
        <v>0</v>
      </c>
      <c r="AH27" s="429">
        <v>1.8023983554443628</v>
      </c>
    </row>
    <row r="28" spans="2:34" x14ac:dyDescent="0.25">
      <c r="B28" s="403">
        <v>14</v>
      </c>
      <c r="C28" s="423" t="s">
        <v>598</v>
      </c>
      <c r="D28" s="429">
        <v>0</v>
      </c>
      <c r="E28" s="429">
        <v>0</v>
      </c>
      <c r="F28" s="429">
        <v>0</v>
      </c>
      <c r="G28" s="429">
        <v>0</v>
      </c>
      <c r="H28" s="429">
        <v>0</v>
      </c>
      <c r="I28" s="429">
        <v>0</v>
      </c>
      <c r="J28" s="429">
        <v>0</v>
      </c>
      <c r="K28" s="429">
        <v>0</v>
      </c>
      <c r="L28" s="429">
        <v>0</v>
      </c>
      <c r="M28" s="401"/>
      <c r="N28" s="401"/>
      <c r="O28" s="429"/>
      <c r="P28" s="401"/>
      <c r="Q28" s="401"/>
      <c r="R28" s="401"/>
      <c r="S28" s="429"/>
      <c r="T28" s="401"/>
      <c r="U28" s="401"/>
      <c r="V28" s="401"/>
      <c r="W28" s="429"/>
      <c r="X28" s="401"/>
      <c r="Y28" s="401"/>
      <c r="Z28" s="401"/>
      <c r="AA28" s="429"/>
      <c r="AB28" s="401"/>
      <c r="AC28" s="429">
        <v>0</v>
      </c>
      <c r="AD28" s="429">
        <v>0</v>
      </c>
      <c r="AE28" s="429">
        <v>0</v>
      </c>
      <c r="AF28" s="429">
        <v>0</v>
      </c>
      <c r="AG28" s="429">
        <v>0</v>
      </c>
      <c r="AH28" s="429">
        <v>0</v>
      </c>
    </row>
    <row r="29" spans="2:34" x14ac:dyDescent="0.25">
      <c r="B29" s="389">
        <v>15</v>
      </c>
      <c r="C29" s="402" t="s">
        <v>582</v>
      </c>
      <c r="D29" s="429">
        <v>0</v>
      </c>
      <c r="E29" s="429">
        <v>0</v>
      </c>
      <c r="F29" s="498"/>
      <c r="G29" s="429">
        <v>0</v>
      </c>
      <c r="H29" s="429">
        <v>0</v>
      </c>
      <c r="I29" s="429">
        <v>0</v>
      </c>
      <c r="J29" s="429">
        <v>0</v>
      </c>
      <c r="K29" s="498"/>
      <c r="L29" s="429">
        <v>0</v>
      </c>
      <c r="M29" s="393"/>
      <c r="N29" s="393"/>
      <c r="O29" s="498"/>
      <c r="P29" s="393"/>
      <c r="Q29" s="393"/>
      <c r="R29" s="393"/>
      <c r="S29" s="498"/>
      <c r="T29" s="393"/>
      <c r="U29" s="393"/>
      <c r="V29" s="393"/>
      <c r="W29" s="498"/>
      <c r="X29" s="393"/>
      <c r="Y29" s="393"/>
      <c r="Z29" s="393"/>
      <c r="AA29" s="498"/>
      <c r="AB29" s="393"/>
      <c r="AC29" s="429">
        <v>0</v>
      </c>
      <c r="AD29" s="429">
        <v>0</v>
      </c>
      <c r="AE29" s="498"/>
      <c r="AF29" s="429">
        <v>0</v>
      </c>
      <c r="AG29" s="429">
        <v>0</v>
      </c>
      <c r="AH29" s="429">
        <v>0</v>
      </c>
    </row>
    <row r="30" spans="2:34" x14ac:dyDescent="0.25">
      <c r="B30" s="389">
        <v>16</v>
      </c>
      <c r="C30" s="399" t="s">
        <v>600</v>
      </c>
      <c r="D30" s="429">
        <v>6.3659198807317241E-2</v>
      </c>
      <c r="E30" s="429">
        <v>0</v>
      </c>
      <c r="F30" s="429">
        <v>0</v>
      </c>
      <c r="G30" s="429">
        <v>0</v>
      </c>
      <c r="H30" s="429">
        <v>0</v>
      </c>
      <c r="I30" s="429">
        <v>0</v>
      </c>
      <c r="J30" s="429">
        <v>0</v>
      </c>
      <c r="K30" s="429">
        <v>0</v>
      </c>
      <c r="L30" s="429">
        <v>0</v>
      </c>
      <c r="M30" s="393"/>
      <c r="N30" s="393"/>
      <c r="O30" s="429"/>
      <c r="P30" s="393"/>
      <c r="Q30" s="393"/>
      <c r="R30" s="393"/>
      <c r="S30" s="429"/>
      <c r="T30" s="393"/>
      <c r="U30" s="393"/>
      <c r="V30" s="393"/>
      <c r="W30" s="429"/>
      <c r="X30" s="393"/>
      <c r="Y30" s="393"/>
      <c r="Z30" s="393"/>
      <c r="AA30" s="429"/>
      <c r="AB30" s="393"/>
      <c r="AC30" s="429">
        <v>6.3659198807317241E-2</v>
      </c>
      <c r="AD30" s="429">
        <v>0</v>
      </c>
      <c r="AE30" s="429">
        <v>0</v>
      </c>
      <c r="AF30" s="429">
        <v>0</v>
      </c>
      <c r="AG30" s="429">
        <v>6.3659198807317241E-2</v>
      </c>
      <c r="AH30" s="429">
        <v>14.637960717867365</v>
      </c>
    </row>
    <row r="31" spans="2:34" x14ac:dyDescent="0.25">
      <c r="B31" s="389">
        <v>17</v>
      </c>
      <c r="C31" s="402" t="s">
        <v>584</v>
      </c>
      <c r="D31" s="429">
        <v>6.3659198807317241E-2</v>
      </c>
      <c r="E31" s="429">
        <v>0</v>
      </c>
      <c r="F31" s="429">
        <v>0</v>
      </c>
      <c r="G31" s="429">
        <v>0</v>
      </c>
      <c r="H31" s="429">
        <v>0</v>
      </c>
      <c r="I31" s="429">
        <v>0</v>
      </c>
      <c r="J31" s="429">
        <v>0</v>
      </c>
      <c r="K31" s="429">
        <v>0</v>
      </c>
      <c r="L31" s="429">
        <v>0</v>
      </c>
      <c r="M31" s="393"/>
      <c r="N31" s="393"/>
      <c r="O31" s="429"/>
      <c r="P31" s="393"/>
      <c r="Q31" s="393"/>
      <c r="R31" s="393"/>
      <c r="S31" s="429"/>
      <c r="T31" s="393"/>
      <c r="U31" s="393"/>
      <c r="V31" s="393"/>
      <c r="W31" s="429"/>
      <c r="X31" s="393"/>
      <c r="Y31" s="393"/>
      <c r="Z31" s="393"/>
      <c r="AA31" s="429"/>
      <c r="AB31" s="393"/>
      <c r="AC31" s="429">
        <v>6.3659198807317241E-2</v>
      </c>
      <c r="AD31" s="429">
        <v>0</v>
      </c>
      <c r="AE31" s="429">
        <v>0</v>
      </c>
      <c r="AF31" s="429">
        <v>0</v>
      </c>
      <c r="AG31" s="429">
        <v>6.3659198807317241E-2</v>
      </c>
      <c r="AH31" s="429">
        <v>14.637960717867365</v>
      </c>
    </row>
    <row r="32" spans="2:34" x14ac:dyDescent="0.25">
      <c r="B32" s="403">
        <v>18</v>
      </c>
      <c r="C32" s="423" t="s">
        <v>598</v>
      </c>
      <c r="D32" s="429">
        <v>0</v>
      </c>
      <c r="E32" s="429">
        <v>0</v>
      </c>
      <c r="F32" s="429">
        <v>0</v>
      </c>
      <c r="G32" s="429">
        <v>0</v>
      </c>
      <c r="H32" s="429">
        <v>0</v>
      </c>
      <c r="I32" s="429">
        <v>0</v>
      </c>
      <c r="J32" s="429">
        <v>0</v>
      </c>
      <c r="K32" s="429">
        <v>0</v>
      </c>
      <c r="L32" s="429">
        <v>0</v>
      </c>
      <c r="M32" s="401"/>
      <c r="N32" s="401"/>
      <c r="O32" s="429"/>
      <c r="P32" s="401"/>
      <c r="Q32" s="401"/>
      <c r="R32" s="401"/>
      <c r="S32" s="429"/>
      <c r="T32" s="401"/>
      <c r="U32" s="401"/>
      <c r="V32" s="401"/>
      <c r="W32" s="429"/>
      <c r="X32" s="401"/>
      <c r="Y32" s="401"/>
      <c r="Z32" s="401"/>
      <c r="AA32" s="429"/>
      <c r="AB32" s="401"/>
      <c r="AC32" s="429">
        <v>0</v>
      </c>
      <c r="AD32" s="429">
        <v>0</v>
      </c>
      <c r="AE32" s="429">
        <v>0</v>
      </c>
      <c r="AF32" s="429">
        <v>0</v>
      </c>
      <c r="AG32" s="429">
        <v>0</v>
      </c>
      <c r="AH32" s="429">
        <v>0</v>
      </c>
    </row>
    <row r="33" spans="2:34" x14ac:dyDescent="0.25">
      <c r="B33" s="389">
        <v>19</v>
      </c>
      <c r="C33" s="402" t="s">
        <v>582</v>
      </c>
      <c r="D33" s="429">
        <v>0</v>
      </c>
      <c r="E33" s="429">
        <v>0</v>
      </c>
      <c r="F33" s="498"/>
      <c r="G33" s="429">
        <v>0</v>
      </c>
      <c r="H33" s="429">
        <v>0</v>
      </c>
      <c r="I33" s="429">
        <v>0</v>
      </c>
      <c r="J33" s="429">
        <v>0</v>
      </c>
      <c r="K33" s="498"/>
      <c r="L33" s="429">
        <v>0</v>
      </c>
      <c r="M33" s="393"/>
      <c r="N33" s="393"/>
      <c r="O33" s="498"/>
      <c r="P33" s="393"/>
      <c r="Q33" s="393"/>
      <c r="R33" s="393"/>
      <c r="S33" s="498"/>
      <c r="T33" s="393"/>
      <c r="U33" s="393"/>
      <c r="V33" s="393"/>
      <c r="W33" s="498"/>
      <c r="X33" s="393"/>
      <c r="Y33" s="393"/>
      <c r="Z33" s="393"/>
      <c r="AA33" s="498"/>
      <c r="AB33" s="393"/>
      <c r="AC33" s="429">
        <v>0</v>
      </c>
      <c r="AD33" s="429">
        <v>0</v>
      </c>
      <c r="AE33" s="498"/>
      <c r="AF33" s="429">
        <v>0</v>
      </c>
      <c r="AG33" s="429">
        <v>0</v>
      </c>
      <c r="AH33" s="429">
        <v>0</v>
      </c>
    </row>
    <row r="34" spans="2:34" x14ac:dyDescent="0.25">
      <c r="B34" s="389">
        <v>20</v>
      </c>
      <c r="C34" s="395" t="s">
        <v>599</v>
      </c>
      <c r="D34" s="429">
        <v>1.5611214103728339</v>
      </c>
      <c r="E34" s="429">
        <v>0.48979315843253679</v>
      </c>
      <c r="F34" s="429">
        <v>0</v>
      </c>
      <c r="G34" s="429">
        <v>0</v>
      </c>
      <c r="H34" s="429">
        <v>0.46901957080969348</v>
      </c>
      <c r="I34" s="429">
        <v>0</v>
      </c>
      <c r="J34" s="429">
        <v>0</v>
      </c>
      <c r="K34" s="429">
        <v>0</v>
      </c>
      <c r="L34" s="429">
        <v>0</v>
      </c>
      <c r="M34" s="393"/>
      <c r="N34" s="393"/>
      <c r="O34" s="429"/>
      <c r="P34" s="393"/>
      <c r="Q34" s="393"/>
      <c r="R34" s="393"/>
      <c r="S34" s="429"/>
      <c r="T34" s="393"/>
      <c r="U34" s="393"/>
      <c r="V34" s="393"/>
      <c r="W34" s="429"/>
      <c r="X34" s="393"/>
      <c r="Y34" s="393"/>
      <c r="Z34" s="393"/>
      <c r="AA34" s="429"/>
      <c r="AB34" s="393"/>
      <c r="AC34" s="429">
        <v>1.5611214103728339</v>
      </c>
      <c r="AD34" s="429">
        <v>0.48979315843253679</v>
      </c>
      <c r="AE34" s="429">
        <v>0</v>
      </c>
      <c r="AF34" s="429">
        <v>0</v>
      </c>
      <c r="AG34" s="429">
        <v>2.0301409811825275</v>
      </c>
      <c r="AH34" s="429">
        <v>9.4765575500619939</v>
      </c>
    </row>
    <row r="35" spans="2:34" x14ac:dyDescent="0.25">
      <c r="B35" s="389">
        <v>21</v>
      </c>
      <c r="C35" s="399" t="s">
        <v>584</v>
      </c>
      <c r="D35" s="429">
        <v>1.5611214103728339</v>
      </c>
      <c r="E35" s="429">
        <v>0.48979315843253679</v>
      </c>
      <c r="F35" s="429">
        <v>0</v>
      </c>
      <c r="G35" s="429">
        <v>0</v>
      </c>
      <c r="H35" s="429">
        <v>0.46901957080969348</v>
      </c>
      <c r="I35" s="429">
        <v>0</v>
      </c>
      <c r="J35" s="429">
        <v>0</v>
      </c>
      <c r="K35" s="429">
        <v>0</v>
      </c>
      <c r="L35" s="429">
        <v>0</v>
      </c>
      <c r="M35" s="393"/>
      <c r="N35" s="393"/>
      <c r="O35" s="429"/>
      <c r="P35" s="393"/>
      <c r="Q35" s="393"/>
      <c r="R35" s="393"/>
      <c r="S35" s="429"/>
      <c r="T35" s="393"/>
      <c r="U35" s="393"/>
      <c r="V35" s="393"/>
      <c r="W35" s="429"/>
      <c r="X35" s="393"/>
      <c r="Y35" s="393"/>
      <c r="Z35" s="393"/>
      <c r="AA35" s="429"/>
      <c r="AB35" s="393"/>
      <c r="AC35" s="429">
        <v>1.5611214103728339</v>
      </c>
      <c r="AD35" s="429">
        <v>0.48979315843253679</v>
      </c>
      <c r="AE35" s="429">
        <v>0</v>
      </c>
      <c r="AF35" s="429">
        <v>0</v>
      </c>
      <c r="AG35" s="429">
        <v>2.0301409811825275</v>
      </c>
      <c r="AH35" s="429">
        <v>9.4765575500619939</v>
      </c>
    </row>
    <row r="36" spans="2:34" x14ac:dyDescent="0.25">
      <c r="B36" s="389">
        <v>22</v>
      </c>
      <c r="C36" s="405" t="s">
        <v>598</v>
      </c>
      <c r="D36" s="429">
        <v>0</v>
      </c>
      <c r="E36" s="429">
        <v>0</v>
      </c>
      <c r="F36" s="429">
        <v>0</v>
      </c>
      <c r="G36" s="429">
        <v>0</v>
      </c>
      <c r="H36" s="429">
        <v>0</v>
      </c>
      <c r="I36" s="429">
        <v>0</v>
      </c>
      <c r="J36" s="429">
        <v>0</v>
      </c>
      <c r="K36" s="429">
        <v>0</v>
      </c>
      <c r="L36" s="429">
        <v>0</v>
      </c>
      <c r="M36" s="401"/>
      <c r="N36" s="401"/>
      <c r="O36" s="429"/>
      <c r="P36" s="401"/>
      <c r="Q36" s="401"/>
      <c r="R36" s="401"/>
      <c r="S36" s="429"/>
      <c r="T36" s="401"/>
      <c r="U36" s="401"/>
      <c r="V36" s="401"/>
      <c r="W36" s="429"/>
      <c r="X36" s="401"/>
      <c r="Y36" s="401"/>
      <c r="Z36" s="401"/>
      <c r="AA36" s="429"/>
      <c r="AB36" s="401"/>
      <c r="AC36" s="429">
        <v>0</v>
      </c>
      <c r="AD36" s="429">
        <v>0</v>
      </c>
      <c r="AE36" s="429">
        <v>0</v>
      </c>
      <c r="AF36" s="429">
        <v>0</v>
      </c>
      <c r="AG36" s="429">
        <v>0</v>
      </c>
      <c r="AH36" s="429">
        <v>0</v>
      </c>
    </row>
    <row r="37" spans="2:34" x14ac:dyDescent="0.25">
      <c r="B37" s="389">
        <v>23</v>
      </c>
      <c r="C37" s="399" t="s">
        <v>582</v>
      </c>
      <c r="D37" s="429">
        <v>0</v>
      </c>
      <c r="E37" s="429">
        <v>0</v>
      </c>
      <c r="F37" s="498"/>
      <c r="G37" s="429">
        <v>0</v>
      </c>
      <c r="H37" s="429">
        <v>0</v>
      </c>
      <c r="I37" s="429">
        <v>0</v>
      </c>
      <c r="J37" s="429">
        <v>0</v>
      </c>
      <c r="K37" s="498"/>
      <c r="L37" s="429">
        <v>0</v>
      </c>
      <c r="M37" s="393"/>
      <c r="N37" s="393"/>
      <c r="O37" s="498"/>
      <c r="P37" s="393"/>
      <c r="Q37" s="393"/>
      <c r="R37" s="393"/>
      <c r="S37" s="498"/>
      <c r="T37" s="393"/>
      <c r="U37" s="393"/>
      <c r="V37" s="393"/>
      <c r="W37" s="498"/>
      <c r="X37" s="393"/>
      <c r="Y37" s="393"/>
      <c r="Z37" s="393"/>
      <c r="AA37" s="498"/>
      <c r="AB37" s="393"/>
      <c r="AC37" s="429">
        <v>0</v>
      </c>
      <c r="AD37" s="429">
        <v>0</v>
      </c>
      <c r="AE37" s="498"/>
      <c r="AF37" s="429">
        <v>0</v>
      </c>
      <c r="AG37" s="429">
        <v>0</v>
      </c>
      <c r="AH37" s="429">
        <v>0</v>
      </c>
    </row>
    <row r="38" spans="2:34" x14ac:dyDescent="0.25">
      <c r="B38" s="389">
        <v>24</v>
      </c>
      <c r="C38" s="395" t="s">
        <v>597</v>
      </c>
      <c r="D38" s="429">
        <v>29.671825597357191</v>
      </c>
      <c r="E38" s="429">
        <v>4.0489979507085705</v>
      </c>
      <c r="F38" s="429">
        <v>0</v>
      </c>
      <c r="G38" s="429">
        <v>0</v>
      </c>
      <c r="H38" s="429">
        <v>0</v>
      </c>
      <c r="I38" s="429">
        <v>0</v>
      </c>
      <c r="J38" s="429">
        <v>0</v>
      </c>
      <c r="K38" s="429">
        <v>0</v>
      </c>
      <c r="L38" s="429">
        <v>0</v>
      </c>
      <c r="M38" s="488"/>
      <c r="N38" s="488"/>
      <c r="O38" s="488"/>
      <c r="P38" s="488"/>
      <c r="Q38" s="401"/>
      <c r="R38" s="401"/>
      <c r="S38" s="401"/>
      <c r="T38" s="401"/>
      <c r="U38" s="488"/>
      <c r="V38" s="488"/>
      <c r="W38" s="488"/>
      <c r="X38" s="488"/>
      <c r="Y38" s="488"/>
      <c r="Z38" s="488"/>
      <c r="AA38" s="488"/>
      <c r="AB38" s="488"/>
      <c r="AC38" s="429">
        <v>29.671825597357191</v>
      </c>
      <c r="AD38" s="429">
        <v>4.0489979507085705</v>
      </c>
      <c r="AE38" s="429">
        <v>0</v>
      </c>
      <c r="AF38" s="429">
        <v>0</v>
      </c>
      <c r="AG38" s="429">
        <v>29.671825597357191</v>
      </c>
      <c r="AH38" s="429">
        <v>33.058175549708849</v>
      </c>
    </row>
    <row r="39" spans="2:34" x14ac:dyDescent="0.25">
      <c r="B39" s="389">
        <v>25</v>
      </c>
      <c r="C39" s="399" t="s">
        <v>596</v>
      </c>
      <c r="D39" s="429">
        <v>27.560429343442948</v>
      </c>
      <c r="E39" s="429">
        <v>4.0489979507085891</v>
      </c>
      <c r="F39" s="429">
        <v>0</v>
      </c>
      <c r="G39" s="429">
        <v>0</v>
      </c>
      <c r="H39" s="429">
        <v>0</v>
      </c>
      <c r="I39" s="429">
        <v>0</v>
      </c>
      <c r="J39" s="429">
        <v>0</v>
      </c>
      <c r="K39" s="429">
        <v>0</v>
      </c>
      <c r="L39" s="429">
        <v>0</v>
      </c>
      <c r="M39" s="488"/>
      <c r="N39" s="488"/>
      <c r="O39" s="488"/>
      <c r="P39" s="488"/>
      <c r="Q39" s="401"/>
      <c r="R39" s="401"/>
      <c r="S39" s="401"/>
      <c r="T39" s="401"/>
      <c r="U39" s="488"/>
      <c r="V39" s="488"/>
      <c r="W39" s="488"/>
      <c r="X39" s="488"/>
      <c r="Y39" s="488"/>
      <c r="Z39" s="488"/>
      <c r="AA39" s="488"/>
      <c r="AB39" s="488"/>
      <c r="AC39" s="429">
        <v>27.560429343442948</v>
      </c>
      <c r="AD39" s="429">
        <v>4.0489979507085891</v>
      </c>
      <c r="AE39" s="429">
        <v>0</v>
      </c>
      <c r="AF39" s="429">
        <v>0</v>
      </c>
      <c r="AG39" s="429">
        <v>27.560429343442948</v>
      </c>
      <c r="AH39" s="429">
        <v>27.560429343442948</v>
      </c>
    </row>
    <row r="40" spans="2:34" x14ac:dyDescent="0.25">
      <c r="B40" s="389">
        <v>26</v>
      </c>
      <c r="C40" s="399" t="s">
        <v>586</v>
      </c>
      <c r="D40" s="429">
        <v>0</v>
      </c>
      <c r="E40" s="429">
        <v>0</v>
      </c>
      <c r="F40" s="429">
        <v>0</v>
      </c>
      <c r="G40" s="429">
        <v>0</v>
      </c>
      <c r="H40" s="429">
        <v>0</v>
      </c>
      <c r="I40" s="429">
        <v>0</v>
      </c>
      <c r="J40" s="429">
        <v>0</v>
      </c>
      <c r="K40" s="429">
        <v>0</v>
      </c>
      <c r="L40" s="429">
        <v>0</v>
      </c>
      <c r="M40" s="488"/>
      <c r="N40" s="488"/>
      <c r="O40" s="488"/>
      <c r="P40" s="488"/>
      <c r="Q40" s="401"/>
      <c r="R40" s="401"/>
      <c r="S40" s="401"/>
      <c r="T40" s="401"/>
      <c r="U40" s="488"/>
      <c r="V40" s="488"/>
      <c r="W40" s="488"/>
      <c r="X40" s="488"/>
      <c r="Y40" s="488"/>
      <c r="Z40" s="488"/>
      <c r="AA40" s="488"/>
      <c r="AB40" s="488"/>
      <c r="AC40" s="429">
        <v>0</v>
      </c>
      <c r="AD40" s="429">
        <v>0</v>
      </c>
      <c r="AE40" s="429">
        <v>0</v>
      </c>
      <c r="AF40" s="429">
        <v>0</v>
      </c>
      <c r="AG40" s="429">
        <v>0</v>
      </c>
      <c r="AH40" s="429">
        <v>0</v>
      </c>
    </row>
    <row r="41" spans="2:34" x14ac:dyDescent="0.25">
      <c r="B41" s="389">
        <v>27</v>
      </c>
      <c r="C41" s="399" t="s">
        <v>595</v>
      </c>
      <c r="D41" s="429">
        <v>2.0836791084498674</v>
      </c>
      <c r="E41" s="429">
        <v>0</v>
      </c>
      <c r="F41" s="429">
        <v>0</v>
      </c>
      <c r="G41" s="429">
        <v>0</v>
      </c>
      <c r="H41" s="429">
        <v>0</v>
      </c>
      <c r="I41" s="497">
        <v>0</v>
      </c>
      <c r="J41" s="497">
        <v>0</v>
      </c>
      <c r="K41" s="488"/>
      <c r="L41" s="488"/>
      <c r="M41" s="488"/>
      <c r="N41" s="488"/>
      <c r="O41" s="488"/>
      <c r="P41" s="488"/>
      <c r="Q41" s="488"/>
      <c r="R41" s="488"/>
      <c r="S41" s="488"/>
      <c r="T41" s="488"/>
      <c r="U41" s="488"/>
      <c r="V41" s="488"/>
      <c r="W41" s="488"/>
      <c r="X41" s="488"/>
      <c r="Y41" s="488"/>
      <c r="Z41" s="488"/>
      <c r="AA41" s="488"/>
      <c r="AB41" s="488"/>
      <c r="AC41" s="429">
        <v>2.0836791084498674</v>
      </c>
      <c r="AD41" s="429">
        <v>0</v>
      </c>
      <c r="AE41" s="429">
        <v>0</v>
      </c>
      <c r="AF41" s="429">
        <v>0</v>
      </c>
      <c r="AG41" s="429">
        <v>2.0836791084498674</v>
      </c>
      <c r="AH41" s="429">
        <v>2.0943699553922084</v>
      </c>
    </row>
    <row r="42" spans="2:34" x14ac:dyDescent="0.25">
      <c r="B42" s="389">
        <v>28</v>
      </c>
      <c r="C42" s="395" t="s">
        <v>594</v>
      </c>
      <c r="D42" s="429">
        <v>1.5462597772014428E-2</v>
      </c>
      <c r="E42" s="429">
        <v>1.5462597772014428E-2</v>
      </c>
      <c r="F42" s="429">
        <v>1.5462597772014428E-2</v>
      </c>
      <c r="G42" s="429">
        <v>0</v>
      </c>
      <c r="H42" s="429">
        <v>0</v>
      </c>
      <c r="I42" s="429">
        <v>0</v>
      </c>
      <c r="J42" s="429">
        <v>0</v>
      </c>
      <c r="K42" s="429">
        <v>0</v>
      </c>
      <c r="L42" s="429">
        <v>0</v>
      </c>
      <c r="M42" s="401"/>
      <c r="N42" s="401"/>
      <c r="O42" s="401"/>
      <c r="P42" s="401"/>
      <c r="Q42" s="401"/>
      <c r="R42" s="401"/>
      <c r="S42" s="401"/>
      <c r="T42" s="401"/>
      <c r="U42" s="401"/>
      <c r="V42" s="401"/>
      <c r="W42" s="401"/>
      <c r="X42" s="401"/>
      <c r="Y42" s="401"/>
      <c r="Z42" s="401"/>
      <c r="AA42" s="401"/>
      <c r="AB42" s="401"/>
      <c r="AC42" s="429">
        <v>1.5462597772014428E-2</v>
      </c>
      <c r="AD42" s="429">
        <v>1.5462597772014428E-2</v>
      </c>
      <c r="AE42" s="429">
        <v>1.5462597772014428E-2</v>
      </c>
      <c r="AF42" s="429">
        <v>0</v>
      </c>
      <c r="AG42" s="429">
        <v>1.5462597772014428E-2</v>
      </c>
      <c r="AH42" s="429">
        <v>1.5462597772014428E-2</v>
      </c>
    </row>
    <row r="43" spans="2:34" x14ac:dyDescent="0.25">
      <c r="B43" s="389">
        <v>29</v>
      </c>
      <c r="C43" s="399" t="s">
        <v>593</v>
      </c>
      <c r="D43" s="429">
        <v>1.5462597772014428E-2</v>
      </c>
      <c r="E43" s="429">
        <v>1.5462597772014428E-2</v>
      </c>
      <c r="F43" s="429">
        <v>1.5462597772014428E-2</v>
      </c>
      <c r="G43" s="429">
        <v>0</v>
      </c>
      <c r="H43" s="429">
        <v>0</v>
      </c>
      <c r="I43" s="429">
        <v>0</v>
      </c>
      <c r="J43" s="429">
        <v>0</v>
      </c>
      <c r="K43" s="429">
        <v>0</v>
      </c>
      <c r="L43" s="429">
        <v>0</v>
      </c>
      <c r="M43" s="401"/>
      <c r="N43" s="401"/>
      <c r="O43" s="401"/>
      <c r="P43" s="401"/>
      <c r="Q43" s="401"/>
      <c r="R43" s="401"/>
      <c r="S43" s="401"/>
      <c r="T43" s="401"/>
      <c r="U43" s="401"/>
      <c r="V43" s="401"/>
      <c r="W43" s="401"/>
      <c r="X43" s="401"/>
      <c r="Y43" s="401"/>
      <c r="Z43" s="401"/>
      <c r="AA43" s="401"/>
      <c r="AB43" s="401"/>
      <c r="AC43" s="429">
        <v>1.5462597772014428E-2</v>
      </c>
      <c r="AD43" s="429">
        <v>1.5462597772014428E-2</v>
      </c>
      <c r="AE43" s="429">
        <v>1.5462597772014428E-2</v>
      </c>
      <c r="AF43" s="429">
        <v>0</v>
      </c>
      <c r="AG43" s="429">
        <v>1.5462597772014428E-2</v>
      </c>
      <c r="AH43" s="429">
        <v>1.5462597772014428E-2</v>
      </c>
    </row>
    <row r="44" spans="2:34" x14ac:dyDescent="0.25">
      <c r="B44" s="389">
        <v>30</v>
      </c>
      <c r="C44" s="399" t="s">
        <v>592</v>
      </c>
      <c r="D44" s="429">
        <v>0</v>
      </c>
      <c r="E44" s="429">
        <v>0</v>
      </c>
      <c r="F44" s="429">
        <v>0</v>
      </c>
      <c r="G44" s="429">
        <v>0</v>
      </c>
      <c r="H44" s="429">
        <v>0</v>
      </c>
      <c r="I44" s="429">
        <v>0</v>
      </c>
      <c r="J44" s="429">
        <v>0</v>
      </c>
      <c r="K44" s="429">
        <v>0</v>
      </c>
      <c r="L44" s="429">
        <v>0</v>
      </c>
      <c r="M44" s="401"/>
      <c r="N44" s="401"/>
      <c r="O44" s="401"/>
      <c r="P44" s="401"/>
      <c r="Q44" s="401"/>
      <c r="R44" s="401"/>
      <c r="S44" s="401"/>
      <c r="T44" s="401"/>
      <c r="U44" s="401"/>
      <c r="V44" s="401"/>
      <c r="W44" s="401"/>
      <c r="X44" s="401"/>
      <c r="Y44" s="401"/>
      <c r="Z44" s="401"/>
      <c r="AA44" s="401"/>
      <c r="AB44" s="401"/>
      <c r="AC44" s="429">
        <v>0</v>
      </c>
      <c r="AD44" s="429">
        <v>0</v>
      </c>
      <c r="AE44" s="429">
        <v>0</v>
      </c>
      <c r="AF44" s="429">
        <v>0</v>
      </c>
      <c r="AG44" s="429">
        <v>0</v>
      </c>
      <c r="AH44" s="429">
        <v>0</v>
      </c>
    </row>
    <row r="45" spans="2:34" x14ac:dyDescent="0.25">
      <c r="B45" s="389">
        <v>31</v>
      </c>
      <c r="C45" s="395" t="s">
        <v>591</v>
      </c>
      <c r="D45" s="429">
        <v>0</v>
      </c>
      <c r="E45" s="429">
        <v>0</v>
      </c>
      <c r="F45" s="429">
        <v>0</v>
      </c>
      <c r="G45" s="429">
        <v>0</v>
      </c>
      <c r="H45" s="429">
        <v>0</v>
      </c>
      <c r="I45" s="429">
        <v>0</v>
      </c>
      <c r="J45" s="429">
        <v>0</v>
      </c>
      <c r="K45" s="429">
        <v>0</v>
      </c>
      <c r="L45" s="429">
        <v>0</v>
      </c>
      <c r="M45" s="401"/>
      <c r="N45" s="401"/>
      <c r="O45" s="401"/>
      <c r="P45" s="401"/>
      <c r="Q45" s="401"/>
      <c r="R45" s="401"/>
      <c r="S45" s="401"/>
      <c r="T45" s="401"/>
      <c r="U45" s="401"/>
      <c r="V45" s="401"/>
      <c r="W45" s="401"/>
      <c r="X45" s="401"/>
      <c r="Y45" s="401"/>
      <c r="Z45" s="401"/>
      <c r="AA45" s="401"/>
      <c r="AB45" s="401"/>
      <c r="AC45" s="429">
        <v>0</v>
      </c>
      <c r="AD45" s="429">
        <v>0</v>
      </c>
      <c r="AE45" s="429">
        <v>0</v>
      </c>
      <c r="AF45" s="429">
        <v>0</v>
      </c>
      <c r="AG45" s="429">
        <v>0</v>
      </c>
      <c r="AH45" s="429">
        <v>0</v>
      </c>
    </row>
    <row r="46" spans="2:34" x14ac:dyDescent="0.25">
      <c r="B46" s="468">
        <v>32</v>
      </c>
      <c r="C46" s="469" t="s">
        <v>577</v>
      </c>
      <c r="D46" s="483">
        <v>34.272852339798824</v>
      </c>
      <c r="E46" s="483">
        <v>4.554253706913121</v>
      </c>
      <c r="F46" s="483">
        <v>1.5462597772014428E-2</v>
      </c>
      <c r="G46" s="483">
        <v>0</v>
      </c>
      <c r="H46" s="483">
        <v>0.46901957080969348</v>
      </c>
      <c r="I46" s="483">
        <v>0</v>
      </c>
      <c r="J46" s="483">
        <v>0</v>
      </c>
      <c r="K46" s="483">
        <v>0</v>
      </c>
      <c r="L46" s="483">
        <v>0</v>
      </c>
      <c r="M46" s="484"/>
      <c r="N46" s="484"/>
      <c r="O46" s="484"/>
      <c r="P46" s="484"/>
      <c r="Q46" s="484"/>
      <c r="R46" s="484"/>
      <c r="S46" s="484"/>
      <c r="T46" s="484"/>
      <c r="U46" s="484"/>
      <c r="V46" s="484"/>
      <c r="W46" s="484"/>
      <c r="X46" s="484"/>
      <c r="Y46" s="484"/>
      <c r="Z46" s="484"/>
      <c r="AA46" s="484"/>
      <c r="AB46" s="484"/>
      <c r="AC46" s="483">
        <v>34.272852339798824</v>
      </c>
      <c r="AD46" s="483">
        <v>4.554253706913121</v>
      </c>
      <c r="AE46" s="483">
        <v>1.5462597772014428E-2</v>
      </c>
      <c r="AF46" s="483">
        <v>0</v>
      </c>
      <c r="AG46" s="483">
        <v>34.741871910608516</v>
      </c>
      <c r="AH46" s="483">
        <v>100</v>
      </c>
    </row>
  </sheetData>
  <mergeCells count="24">
    <mergeCell ref="I11:L11"/>
    <mergeCell ref="M11:P11"/>
    <mergeCell ref="B9:C13"/>
    <mergeCell ref="D9:AH9"/>
    <mergeCell ref="D10:H10"/>
    <mergeCell ref="I10:L10"/>
    <mergeCell ref="M10:P10"/>
    <mergeCell ref="Q10:T10"/>
    <mergeCell ref="U10:X10"/>
    <mergeCell ref="Y10:AB10"/>
    <mergeCell ref="AC10:AG10"/>
    <mergeCell ref="D11:H11"/>
    <mergeCell ref="E12:H12"/>
    <mergeCell ref="J12:L12"/>
    <mergeCell ref="N12:P12"/>
    <mergeCell ref="R12:T12"/>
    <mergeCell ref="AH11:AH13"/>
    <mergeCell ref="Z12:AB12"/>
    <mergeCell ref="AD12:AG12"/>
    <mergeCell ref="V12:X12"/>
    <mergeCell ref="Q11:T11"/>
    <mergeCell ref="U11:X11"/>
    <mergeCell ref="Y11:AB11"/>
    <mergeCell ref="AC11:AG11"/>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A628-2E13-4C28-B387-126FBD078E53}">
  <sheetPr>
    <tabColor theme="4" tint="0.249977111117893"/>
    <pageSetUpPr fitToPage="1"/>
  </sheetPr>
  <dimension ref="B7:AG17"/>
  <sheetViews>
    <sheetView zoomScale="83" zoomScaleNormal="83" workbookViewId="0"/>
  </sheetViews>
  <sheetFormatPr defaultColWidth="8.7109375" defaultRowHeight="15" x14ac:dyDescent="0.25"/>
  <cols>
    <col min="1" max="1" width="8.7109375" style="348"/>
    <col min="2" max="2" width="3" style="366" bestFit="1" customWidth="1"/>
    <col min="3" max="3" width="31.5703125" style="348" bestFit="1" customWidth="1"/>
    <col min="4" max="33" width="15.42578125" style="348" customWidth="1"/>
    <col min="34" max="16384" width="8.7109375" style="348"/>
  </cols>
  <sheetData>
    <row r="7" spans="2:33" ht="18.75" x14ac:dyDescent="0.3">
      <c r="B7" s="188" t="s">
        <v>697</v>
      </c>
      <c r="C7" s="188"/>
    </row>
    <row r="9" spans="2:33" ht="28.9" customHeight="1" x14ac:dyDescent="0.25">
      <c r="B9" s="718" t="s">
        <v>696</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60"/>
    </row>
    <row r="10" spans="2:33" ht="14.65" customHeight="1" x14ac:dyDescent="0.25">
      <c r="B10" s="720"/>
      <c r="C10" s="721"/>
      <c r="D10" s="764" t="s">
        <v>619</v>
      </c>
      <c r="E10" s="765"/>
      <c r="F10" s="765"/>
      <c r="G10" s="765"/>
      <c r="H10" s="766"/>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4" t="s">
        <v>613</v>
      </c>
      <c r="AD10" s="765"/>
      <c r="AE10" s="765"/>
      <c r="AF10" s="765"/>
      <c r="AG10" s="766"/>
    </row>
    <row r="11" spans="2:33" ht="32.65" customHeight="1" x14ac:dyDescent="0.25">
      <c r="B11" s="720"/>
      <c r="C11" s="721"/>
      <c r="D11" s="770" t="s">
        <v>686</v>
      </c>
      <c r="E11" s="771"/>
      <c r="F11" s="771"/>
      <c r="G11" s="771"/>
      <c r="H11" s="772"/>
      <c r="I11" s="770" t="s">
        <v>686</v>
      </c>
      <c r="J11" s="771"/>
      <c r="K11" s="771"/>
      <c r="L11" s="772"/>
      <c r="M11" s="770" t="s">
        <v>686</v>
      </c>
      <c r="N11" s="771"/>
      <c r="O11" s="771"/>
      <c r="P11" s="772"/>
      <c r="Q11" s="770" t="s">
        <v>686</v>
      </c>
      <c r="R11" s="771"/>
      <c r="S11" s="771"/>
      <c r="T11" s="772"/>
      <c r="U11" s="770" t="s">
        <v>686</v>
      </c>
      <c r="V11" s="771"/>
      <c r="W11" s="771"/>
      <c r="X11" s="772"/>
      <c r="Y11" s="770" t="s">
        <v>686</v>
      </c>
      <c r="Z11" s="771"/>
      <c r="AA11" s="771"/>
      <c r="AB11" s="772"/>
      <c r="AC11" s="770" t="s">
        <v>686</v>
      </c>
      <c r="AD11" s="771"/>
      <c r="AE11" s="771"/>
      <c r="AF11" s="771"/>
      <c r="AG11" s="772"/>
    </row>
    <row r="12" spans="2:33" ht="32.25" customHeight="1" x14ac:dyDescent="0.25">
      <c r="B12" s="720"/>
      <c r="C12" s="721"/>
      <c r="D12" s="434"/>
      <c r="E12" s="770" t="s">
        <v>684</v>
      </c>
      <c r="F12" s="771"/>
      <c r="G12" s="771"/>
      <c r="H12" s="772"/>
      <c r="I12" s="434"/>
      <c r="J12" s="770" t="s">
        <v>684</v>
      </c>
      <c r="K12" s="771"/>
      <c r="L12" s="772"/>
      <c r="M12" s="434"/>
      <c r="N12" s="770" t="s">
        <v>684</v>
      </c>
      <c r="O12" s="771"/>
      <c r="P12" s="772"/>
      <c r="Q12" s="434"/>
      <c r="R12" s="770" t="s">
        <v>684</v>
      </c>
      <c r="S12" s="771"/>
      <c r="T12" s="772"/>
      <c r="U12" s="434"/>
      <c r="V12" s="770" t="s">
        <v>684</v>
      </c>
      <c r="W12" s="771"/>
      <c r="X12" s="772"/>
      <c r="Y12" s="434"/>
      <c r="Z12" s="770" t="s">
        <v>684</v>
      </c>
      <c r="AA12" s="771"/>
      <c r="AB12" s="772"/>
      <c r="AC12" s="434"/>
      <c r="AD12" s="770" t="s">
        <v>684</v>
      </c>
      <c r="AE12" s="771"/>
      <c r="AF12" s="771"/>
      <c r="AG12" s="772"/>
    </row>
    <row r="13" spans="2:33" ht="25.5" x14ac:dyDescent="0.25">
      <c r="B13" s="722"/>
      <c r="C13" s="723"/>
      <c r="D13" s="437"/>
      <c r="E13" s="437"/>
      <c r="F13" s="438" t="s">
        <v>610</v>
      </c>
      <c r="G13" s="438" t="s">
        <v>609</v>
      </c>
      <c r="H13" s="438" t="s">
        <v>608</v>
      </c>
      <c r="I13" s="437"/>
      <c r="J13" s="437"/>
      <c r="K13" s="438" t="s">
        <v>610</v>
      </c>
      <c r="L13" s="438" t="s">
        <v>608</v>
      </c>
      <c r="M13" s="437"/>
      <c r="N13" s="437"/>
      <c r="O13" s="438" t="s">
        <v>610</v>
      </c>
      <c r="P13" s="438" t="s">
        <v>608</v>
      </c>
      <c r="Q13" s="437"/>
      <c r="R13" s="437"/>
      <c r="S13" s="438" t="s">
        <v>610</v>
      </c>
      <c r="T13" s="438" t="s">
        <v>608</v>
      </c>
      <c r="U13" s="437"/>
      <c r="V13" s="437"/>
      <c r="W13" s="438" t="s">
        <v>610</v>
      </c>
      <c r="X13" s="438" t="s">
        <v>608</v>
      </c>
      <c r="Y13" s="437"/>
      <c r="Z13" s="437"/>
      <c r="AA13" s="438" t="s">
        <v>610</v>
      </c>
      <c r="AB13" s="438" t="s">
        <v>608</v>
      </c>
      <c r="AC13" s="437"/>
      <c r="AD13" s="437"/>
      <c r="AE13" s="438" t="s">
        <v>610</v>
      </c>
      <c r="AF13" s="438" t="s">
        <v>609</v>
      </c>
      <c r="AG13" s="438" t="s">
        <v>608</v>
      </c>
    </row>
    <row r="14" spans="2:33" x14ac:dyDescent="0.25">
      <c r="B14" s="389">
        <v>1</v>
      </c>
      <c r="C14" s="407" t="s">
        <v>695</v>
      </c>
      <c r="D14" s="420">
        <v>0</v>
      </c>
      <c r="E14" s="420">
        <v>0</v>
      </c>
      <c r="F14" s="420">
        <v>0</v>
      </c>
      <c r="G14" s="420">
        <v>0</v>
      </c>
      <c r="H14" s="420">
        <v>0</v>
      </c>
      <c r="I14" s="420">
        <v>0</v>
      </c>
      <c r="J14" s="420">
        <v>0</v>
      </c>
      <c r="K14" s="420">
        <v>0</v>
      </c>
      <c r="L14" s="420">
        <v>0</v>
      </c>
      <c r="M14" s="393"/>
      <c r="N14" s="393"/>
      <c r="O14" s="393"/>
      <c r="P14" s="393"/>
      <c r="Q14" s="393"/>
      <c r="R14" s="393"/>
      <c r="S14" s="393"/>
      <c r="T14" s="393"/>
      <c r="U14" s="393"/>
      <c r="V14" s="393"/>
      <c r="W14" s="393"/>
      <c r="X14" s="393"/>
      <c r="Y14" s="393"/>
      <c r="Z14" s="393"/>
      <c r="AA14" s="393"/>
      <c r="AB14" s="393"/>
      <c r="AC14" s="439">
        <v>0</v>
      </c>
      <c r="AD14" s="439">
        <v>0</v>
      </c>
      <c r="AE14" s="439">
        <v>0</v>
      </c>
      <c r="AF14" s="439">
        <v>0</v>
      </c>
      <c r="AG14" s="439">
        <v>0</v>
      </c>
    </row>
    <row r="15" spans="2:33" x14ac:dyDescent="0.25">
      <c r="B15" s="389">
        <v>2</v>
      </c>
      <c r="C15" s="393" t="s">
        <v>694</v>
      </c>
      <c r="D15" s="420">
        <v>12.49089866556182</v>
      </c>
      <c r="E15" s="420">
        <v>0.70398799433857007</v>
      </c>
      <c r="F15" s="420">
        <v>0</v>
      </c>
      <c r="G15" s="420">
        <v>8.1103475349881583E-3</v>
      </c>
      <c r="H15" s="420">
        <v>0.45161878685501594</v>
      </c>
      <c r="I15" s="408">
        <v>2.2581205311466616E-3</v>
      </c>
      <c r="J15" s="408">
        <v>2.2581205311466616E-3</v>
      </c>
      <c r="K15" s="408">
        <v>0</v>
      </c>
      <c r="L15" s="408">
        <v>1.8724553713109155E-3</v>
      </c>
      <c r="M15" s="393"/>
      <c r="N15" s="393"/>
      <c r="O15" s="393"/>
      <c r="P15" s="393"/>
      <c r="Q15" s="393"/>
      <c r="R15" s="393"/>
      <c r="S15" s="393"/>
      <c r="T15" s="393"/>
      <c r="U15" s="393"/>
      <c r="V15" s="393"/>
      <c r="W15" s="393"/>
      <c r="X15" s="393"/>
      <c r="Y15" s="393"/>
      <c r="Z15" s="393"/>
      <c r="AA15" s="393"/>
      <c r="AB15" s="393"/>
      <c r="AC15" s="439">
        <v>12.493156786092968</v>
      </c>
      <c r="AD15" s="439">
        <v>0.70624611486971678</v>
      </c>
      <c r="AE15" s="439">
        <v>0</v>
      </c>
      <c r="AF15" s="439">
        <v>9.9828029062990729E-3</v>
      </c>
      <c r="AG15" s="439">
        <v>12.944775572947984</v>
      </c>
    </row>
    <row r="16" spans="2:33" ht="57.6" customHeight="1" x14ac:dyDescent="0.25">
      <c r="B16" s="351"/>
      <c r="C16" s="37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row>
    <row r="17" spans="2:33" x14ac:dyDescent="0.25">
      <c r="B17" s="351"/>
      <c r="C17" s="37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row>
  </sheetData>
  <mergeCells count="23">
    <mergeCell ref="Y11:AB11"/>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F7983-05A3-4084-B583-040EA02C51AC}">
  <sheetPr>
    <tabColor theme="4" tint="0.249977111117893"/>
    <pageSetUpPr fitToPage="1"/>
  </sheetPr>
  <dimension ref="B7:AG17"/>
  <sheetViews>
    <sheetView zoomScale="83" zoomScaleNormal="83" workbookViewId="0"/>
  </sheetViews>
  <sheetFormatPr defaultColWidth="8.7109375" defaultRowHeight="15" x14ac:dyDescent="0.25"/>
  <cols>
    <col min="1" max="1" width="8.7109375" style="348"/>
    <col min="2" max="2" width="3" style="366" bestFit="1" customWidth="1"/>
    <col min="3" max="3" width="60.5703125" style="348" bestFit="1" customWidth="1"/>
    <col min="4" max="4" width="11.42578125" style="348" bestFit="1" customWidth="1"/>
    <col min="5" max="6" width="11.28515625" style="348" customWidth="1"/>
    <col min="7" max="7" width="13" style="348" customWidth="1"/>
    <col min="8" max="8" width="11.42578125" style="348" customWidth="1"/>
    <col min="9" max="9" width="10" style="348" bestFit="1" customWidth="1"/>
    <col min="10" max="10" width="9.7109375" style="348" customWidth="1"/>
    <col min="11" max="11" width="11.28515625" style="348" customWidth="1"/>
    <col min="12" max="12" width="11.7109375" style="348" customWidth="1"/>
    <col min="13" max="13" width="8.7109375" style="348"/>
    <col min="14" max="14" width="9.7109375" style="348" customWidth="1"/>
    <col min="15" max="15" width="11.28515625" style="348" customWidth="1"/>
    <col min="16" max="16" width="11.7109375" style="348" customWidth="1"/>
    <col min="17" max="17" width="8.7109375" style="348"/>
    <col min="18" max="18" width="9.7109375" style="348" customWidth="1"/>
    <col min="19" max="19" width="11.28515625" style="348" customWidth="1"/>
    <col min="20" max="20" width="11.7109375" style="348" customWidth="1"/>
    <col min="21" max="21" width="8.7109375" style="348"/>
    <col min="22" max="22" width="9.7109375" style="348" customWidth="1"/>
    <col min="23" max="23" width="11.28515625" style="348" customWidth="1"/>
    <col min="24" max="24" width="11.7109375" style="348" customWidth="1"/>
    <col min="25" max="25" width="8.7109375" style="348"/>
    <col min="26" max="26" width="9.7109375" style="348" customWidth="1"/>
    <col min="27" max="27" width="11.28515625" style="348" customWidth="1"/>
    <col min="28" max="28" width="11.7109375" style="348" customWidth="1"/>
    <col min="29" max="29" width="8.7109375" style="348"/>
    <col min="30" max="30" width="11" style="348" customWidth="1"/>
    <col min="31" max="31" width="11.28515625" style="348" customWidth="1"/>
    <col min="32" max="32" width="13" style="348" customWidth="1"/>
    <col min="33" max="33" width="12" style="348" customWidth="1"/>
    <col min="34" max="16384" width="8.7109375" style="348"/>
  </cols>
  <sheetData>
    <row r="7" spans="2:33" ht="18.75" x14ac:dyDescent="0.3">
      <c r="B7" s="188" t="s">
        <v>698</v>
      </c>
    </row>
    <row r="9" spans="2:33" ht="28.9" customHeight="1" x14ac:dyDescent="0.25">
      <c r="B9" s="718" t="s">
        <v>696</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60"/>
    </row>
    <row r="10" spans="2:33" ht="14.65" customHeight="1" x14ac:dyDescent="0.25">
      <c r="B10" s="720"/>
      <c r="C10" s="721"/>
      <c r="D10" s="764" t="s">
        <v>619</v>
      </c>
      <c r="E10" s="765"/>
      <c r="F10" s="765"/>
      <c r="G10" s="765"/>
      <c r="H10" s="766"/>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4" t="s">
        <v>613</v>
      </c>
      <c r="AD10" s="765"/>
      <c r="AE10" s="765"/>
      <c r="AF10" s="765"/>
      <c r="AG10" s="766"/>
    </row>
    <row r="11" spans="2:33" ht="32.65" customHeight="1" x14ac:dyDescent="0.25">
      <c r="B11" s="720"/>
      <c r="C11" s="721"/>
      <c r="D11" s="707" t="s">
        <v>686</v>
      </c>
      <c r="E11" s="708"/>
      <c r="F11" s="708"/>
      <c r="G11" s="708"/>
      <c r="H11" s="709"/>
      <c r="I11" s="707" t="s">
        <v>686</v>
      </c>
      <c r="J11" s="708"/>
      <c r="K11" s="708"/>
      <c r="L11" s="709"/>
      <c r="M11" s="707" t="s">
        <v>686</v>
      </c>
      <c r="N11" s="708"/>
      <c r="O11" s="708"/>
      <c r="P11" s="709"/>
      <c r="Q11" s="707" t="s">
        <v>686</v>
      </c>
      <c r="R11" s="708"/>
      <c r="S11" s="708"/>
      <c r="T11" s="709"/>
      <c r="U11" s="707" t="s">
        <v>686</v>
      </c>
      <c r="V11" s="708"/>
      <c r="W11" s="708"/>
      <c r="X11" s="709"/>
      <c r="Y11" s="707" t="s">
        <v>686</v>
      </c>
      <c r="Z11" s="708"/>
      <c r="AA11" s="708"/>
      <c r="AB11" s="709"/>
      <c r="AC11" s="707" t="s">
        <v>686</v>
      </c>
      <c r="AD11" s="708"/>
      <c r="AE11" s="708"/>
      <c r="AF11" s="708"/>
      <c r="AG11" s="709"/>
    </row>
    <row r="12" spans="2:33" ht="42" customHeight="1" x14ac:dyDescent="0.25">
      <c r="B12" s="720"/>
      <c r="C12" s="721"/>
      <c r="D12" s="382"/>
      <c r="E12" s="707" t="s">
        <v>684</v>
      </c>
      <c r="F12" s="708"/>
      <c r="G12" s="708"/>
      <c r="H12" s="709"/>
      <c r="I12" s="382"/>
      <c r="J12" s="707" t="s">
        <v>684</v>
      </c>
      <c r="K12" s="708"/>
      <c r="L12" s="709"/>
      <c r="M12" s="382"/>
      <c r="N12" s="707" t="s">
        <v>684</v>
      </c>
      <c r="O12" s="708"/>
      <c r="P12" s="709"/>
      <c r="Q12" s="382"/>
      <c r="R12" s="707" t="s">
        <v>684</v>
      </c>
      <c r="S12" s="708"/>
      <c r="T12" s="709"/>
      <c r="U12" s="382"/>
      <c r="V12" s="707" t="s">
        <v>684</v>
      </c>
      <c r="W12" s="708"/>
      <c r="X12" s="709"/>
      <c r="Y12" s="382"/>
      <c r="Z12" s="707" t="s">
        <v>684</v>
      </c>
      <c r="AA12" s="708"/>
      <c r="AB12" s="709"/>
      <c r="AC12" s="382"/>
      <c r="AD12" s="707" t="s">
        <v>684</v>
      </c>
      <c r="AE12" s="708"/>
      <c r="AF12" s="708"/>
      <c r="AG12" s="709"/>
    </row>
    <row r="13" spans="2:33" ht="25.5" x14ac:dyDescent="0.25">
      <c r="B13" s="722"/>
      <c r="C13" s="723"/>
      <c r="D13" s="385"/>
      <c r="E13" s="385"/>
      <c r="F13" s="386" t="s">
        <v>610</v>
      </c>
      <c r="G13" s="386" t="s">
        <v>609</v>
      </c>
      <c r="H13" s="386" t="s">
        <v>608</v>
      </c>
      <c r="I13" s="385"/>
      <c r="J13" s="385"/>
      <c r="K13" s="386" t="s">
        <v>610</v>
      </c>
      <c r="L13" s="386" t="s">
        <v>608</v>
      </c>
      <c r="M13" s="385"/>
      <c r="N13" s="385"/>
      <c r="O13" s="386" t="s">
        <v>610</v>
      </c>
      <c r="P13" s="386" t="s">
        <v>608</v>
      </c>
      <c r="Q13" s="385"/>
      <c r="R13" s="385"/>
      <c r="S13" s="386" t="s">
        <v>610</v>
      </c>
      <c r="T13" s="386" t="s">
        <v>608</v>
      </c>
      <c r="U13" s="385"/>
      <c r="V13" s="385"/>
      <c r="W13" s="386" t="s">
        <v>610</v>
      </c>
      <c r="X13" s="386" t="s">
        <v>608</v>
      </c>
      <c r="Y13" s="385"/>
      <c r="Z13" s="385"/>
      <c r="AA13" s="386" t="s">
        <v>610</v>
      </c>
      <c r="AB13" s="386" t="s">
        <v>608</v>
      </c>
      <c r="AC13" s="385"/>
      <c r="AD13" s="385"/>
      <c r="AE13" s="386" t="s">
        <v>610</v>
      </c>
      <c r="AF13" s="386" t="s">
        <v>609</v>
      </c>
      <c r="AG13" s="386" t="s">
        <v>608</v>
      </c>
    </row>
    <row r="14" spans="2:33" x14ac:dyDescent="0.25">
      <c r="B14" s="389">
        <v>1</v>
      </c>
      <c r="C14" s="407" t="s">
        <v>695</v>
      </c>
      <c r="D14" s="417">
        <v>1.0793329065393389E-2</v>
      </c>
      <c r="E14" s="417">
        <v>0</v>
      </c>
      <c r="F14" s="417">
        <v>0</v>
      </c>
      <c r="G14" s="417">
        <v>0</v>
      </c>
      <c r="H14" s="417">
        <v>0</v>
      </c>
      <c r="I14" s="417">
        <v>0</v>
      </c>
      <c r="J14" s="417">
        <v>0</v>
      </c>
      <c r="K14" s="417">
        <v>0</v>
      </c>
      <c r="L14" s="417">
        <v>0</v>
      </c>
      <c r="M14" s="386"/>
      <c r="N14" s="386"/>
      <c r="O14" s="386"/>
      <c r="P14" s="386"/>
      <c r="Q14" s="386"/>
      <c r="R14" s="386"/>
      <c r="S14" s="386"/>
      <c r="T14" s="386"/>
      <c r="U14" s="386"/>
      <c r="V14" s="386"/>
      <c r="W14" s="386"/>
      <c r="X14" s="386"/>
      <c r="Y14" s="386"/>
      <c r="Z14" s="386"/>
      <c r="AA14" s="386"/>
      <c r="AB14" s="386"/>
      <c r="AC14" s="440">
        <v>1.0793329065393389E-2</v>
      </c>
      <c r="AD14" s="440">
        <v>0</v>
      </c>
      <c r="AE14" s="440">
        <v>0</v>
      </c>
      <c r="AF14" s="440">
        <v>0</v>
      </c>
      <c r="AG14" s="440">
        <v>1.0793329065393389E-2</v>
      </c>
    </row>
    <row r="15" spans="2:33" x14ac:dyDescent="0.25">
      <c r="B15" s="389">
        <v>2</v>
      </c>
      <c r="C15" s="393" t="s">
        <v>694</v>
      </c>
      <c r="D15" s="417">
        <v>12.49089866556182</v>
      </c>
      <c r="E15" s="417">
        <v>0.70398799433857007</v>
      </c>
      <c r="F15" s="417">
        <v>0</v>
      </c>
      <c r="G15" s="417">
        <v>8.1103475349881583E-3</v>
      </c>
      <c r="H15" s="417">
        <v>0.45161878685501594</v>
      </c>
      <c r="I15" s="528">
        <v>2.2581205311466616E-3</v>
      </c>
      <c r="J15" s="528">
        <v>2.2581205311466616E-3</v>
      </c>
      <c r="K15" s="528">
        <v>0</v>
      </c>
      <c r="L15" s="528">
        <v>1.8724553713109155E-3</v>
      </c>
      <c r="M15" s="386"/>
      <c r="N15" s="386"/>
      <c r="O15" s="386"/>
      <c r="P15" s="386"/>
      <c r="Q15" s="386"/>
      <c r="R15" s="386"/>
      <c r="S15" s="386"/>
      <c r="T15" s="386"/>
      <c r="U15" s="386"/>
      <c r="V15" s="386"/>
      <c r="W15" s="386"/>
      <c r="X15" s="386"/>
      <c r="Y15" s="386"/>
      <c r="Z15" s="386"/>
      <c r="AA15" s="386"/>
      <c r="AB15" s="386"/>
      <c r="AC15" s="440">
        <v>12.493156786092968</v>
      </c>
      <c r="AD15" s="440">
        <v>0.70624611486971678</v>
      </c>
      <c r="AE15" s="440">
        <v>0</v>
      </c>
      <c r="AF15" s="440">
        <v>9.9828029062990729E-3</v>
      </c>
      <c r="AG15" s="440">
        <v>12.944775572947984</v>
      </c>
    </row>
    <row r="16" spans="2:33" ht="57.6" customHeight="1" x14ac:dyDescent="0.25">
      <c r="B16" s="351"/>
      <c r="C16" s="37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row>
    <row r="17" spans="2:33" x14ac:dyDescent="0.25">
      <c r="B17" s="351"/>
      <c r="C17" s="37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row>
  </sheetData>
  <mergeCells count="23">
    <mergeCell ref="Y11:AB11"/>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5899-DC34-40FF-ACC8-57154CCD0F33}">
  <sheetPr>
    <tabColor theme="4" tint="0.249977111117893"/>
    <pageSetUpPr fitToPage="1"/>
  </sheetPr>
  <dimension ref="B7:AG17"/>
  <sheetViews>
    <sheetView zoomScale="83" zoomScaleNormal="83" workbookViewId="0"/>
  </sheetViews>
  <sheetFormatPr defaultColWidth="8.7109375" defaultRowHeight="15" x14ac:dyDescent="0.25"/>
  <cols>
    <col min="1" max="1" width="8.7109375" style="348"/>
    <col min="2" max="2" width="3" style="366" bestFit="1" customWidth="1"/>
    <col min="3" max="3" width="60.5703125" style="348" bestFit="1" customWidth="1"/>
    <col min="4" max="4" width="8.7109375" style="348"/>
    <col min="5" max="6" width="11.28515625" style="348" customWidth="1"/>
    <col min="7" max="7" width="13" style="348" customWidth="1"/>
    <col min="8" max="8" width="11.42578125" style="348" customWidth="1"/>
    <col min="9" max="9" width="8.7109375" style="348"/>
    <col min="10" max="10" width="9.7109375" style="348" customWidth="1"/>
    <col min="11" max="11" width="11.28515625" style="348" customWidth="1"/>
    <col min="12" max="12" width="11.7109375" style="348" customWidth="1"/>
    <col min="13" max="13" width="8.7109375" style="348"/>
    <col min="14" max="14" width="9.7109375" style="348" customWidth="1"/>
    <col min="15" max="15" width="11.28515625" style="348" customWidth="1"/>
    <col min="16" max="16" width="11.7109375" style="348" customWidth="1"/>
    <col min="17" max="17" width="8.7109375" style="348"/>
    <col min="18" max="18" width="9.7109375" style="348" customWidth="1"/>
    <col min="19" max="19" width="11.28515625" style="348" customWidth="1"/>
    <col min="20" max="20" width="11.7109375" style="348" customWidth="1"/>
    <col min="21" max="21" width="8.7109375" style="348"/>
    <col min="22" max="22" width="9.7109375" style="348" customWidth="1"/>
    <col min="23" max="23" width="11.28515625" style="348" customWidth="1"/>
    <col min="24" max="24" width="11.7109375" style="348" customWidth="1"/>
    <col min="25" max="25" width="8.7109375" style="348"/>
    <col min="26" max="26" width="9.7109375" style="348" customWidth="1"/>
    <col min="27" max="27" width="11.28515625" style="348" customWidth="1"/>
    <col min="28" max="28" width="11.7109375" style="348" customWidth="1"/>
    <col min="29" max="29" width="8.7109375" style="348"/>
    <col min="30" max="30" width="11" style="348" customWidth="1"/>
    <col min="31" max="31" width="11.28515625" style="348" customWidth="1"/>
    <col min="32" max="32" width="13" style="348" customWidth="1"/>
    <col min="33" max="33" width="12" style="348" customWidth="1"/>
    <col min="34" max="16384" width="8.7109375" style="348"/>
  </cols>
  <sheetData>
    <row r="7" spans="2:33" ht="18.75" x14ac:dyDescent="0.3">
      <c r="B7" s="188" t="s">
        <v>767</v>
      </c>
    </row>
    <row r="9" spans="2:33" ht="28.9" customHeight="1" x14ac:dyDescent="0.25">
      <c r="B9" s="718" t="s">
        <v>696</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60"/>
    </row>
    <row r="10" spans="2:33" ht="14.65" customHeight="1" x14ac:dyDescent="0.25">
      <c r="B10" s="720"/>
      <c r="C10" s="721"/>
      <c r="D10" s="764" t="s">
        <v>619</v>
      </c>
      <c r="E10" s="765"/>
      <c r="F10" s="765"/>
      <c r="G10" s="765"/>
      <c r="H10" s="766"/>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4" t="s">
        <v>613</v>
      </c>
      <c r="AD10" s="765"/>
      <c r="AE10" s="765"/>
      <c r="AF10" s="765"/>
      <c r="AG10" s="766"/>
    </row>
    <row r="11" spans="2:33" ht="32.65" customHeight="1" x14ac:dyDescent="0.25">
      <c r="B11" s="720"/>
      <c r="C11" s="721"/>
      <c r="D11" s="707" t="s">
        <v>686</v>
      </c>
      <c r="E11" s="708"/>
      <c r="F11" s="708"/>
      <c r="G11" s="708"/>
      <c r="H11" s="709"/>
      <c r="I11" s="707" t="s">
        <v>686</v>
      </c>
      <c r="J11" s="708"/>
      <c r="K11" s="708"/>
      <c r="L11" s="709"/>
      <c r="M11" s="707" t="s">
        <v>686</v>
      </c>
      <c r="N11" s="708"/>
      <c r="O11" s="708"/>
      <c r="P11" s="709"/>
      <c r="Q11" s="707" t="s">
        <v>686</v>
      </c>
      <c r="R11" s="708"/>
      <c r="S11" s="708"/>
      <c r="T11" s="709"/>
      <c r="U11" s="707" t="s">
        <v>686</v>
      </c>
      <c r="V11" s="708"/>
      <c r="W11" s="708"/>
      <c r="X11" s="709"/>
      <c r="Y11" s="707" t="s">
        <v>686</v>
      </c>
      <c r="Z11" s="708"/>
      <c r="AA11" s="708"/>
      <c r="AB11" s="709"/>
      <c r="AC11" s="707" t="s">
        <v>686</v>
      </c>
      <c r="AD11" s="708"/>
      <c r="AE11" s="708"/>
      <c r="AF11" s="708"/>
      <c r="AG11" s="709"/>
    </row>
    <row r="12" spans="2:33" ht="42" customHeight="1" x14ac:dyDescent="0.25">
      <c r="B12" s="720"/>
      <c r="C12" s="721"/>
      <c r="D12" s="382"/>
      <c r="E12" s="707" t="s">
        <v>684</v>
      </c>
      <c r="F12" s="708"/>
      <c r="G12" s="708"/>
      <c r="H12" s="709"/>
      <c r="I12" s="382"/>
      <c r="J12" s="707" t="s">
        <v>684</v>
      </c>
      <c r="K12" s="708"/>
      <c r="L12" s="709"/>
      <c r="M12" s="382"/>
      <c r="N12" s="707" t="s">
        <v>684</v>
      </c>
      <c r="O12" s="708"/>
      <c r="P12" s="709"/>
      <c r="Q12" s="382"/>
      <c r="R12" s="707" t="s">
        <v>684</v>
      </c>
      <c r="S12" s="708"/>
      <c r="T12" s="709"/>
      <c r="U12" s="382"/>
      <c r="V12" s="707" t="s">
        <v>684</v>
      </c>
      <c r="W12" s="708"/>
      <c r="X12" s="709"/>
      <c r="Y12" s="382"/>
      <c r="Z12" s="707" t="s">
        <v>684</v>
      </c>
      <c r="AA12" s="708"/>
      <c r="AB12" s="709"/>
      <c r="AC12" s="382"/>
      <c r="AD12" s="707" t="s">
        <v>684</v>
      </c>
      <c r="AE12" s="708"/>
      <c r="AF12" s="708"/>
      <c r="AG12" s="709"/>
    </row>
    <row r="13" spans="2:33" ht="25.5" x14ac:dyDescent="0.25">
      <c r="B13" s="722"/>
      <c r="C13" s="723"/>
      <c r="D13" s="385"/>
      <c r="E13" s="385"/>
      <c r="F13" s="386" t="s">
        <v>610</v>
      </c>
      <c r="G13" s="386" t="s">
        <v>609</v>
      </c>
      <c r="H13" s="386" t="s">
        <v>608</v>
      </c>
      <c r="I13" s="385"/>
      <c r="J13" s="385"/>
      <c r="K13" s="386" t="s">
        <v>610</v>
      </c>
      <c r="L13" s="386" t="s">
        <v>608</v>
      </c>
      <c r="M13" s="385"/>
      <c r="N13" s="385"/>
      <c r="O13" s="386" t="s">
        <v>610</v>
      </c>
      <c r="P13" s="386" t="s">
        <v>608</v>
      </c>
      <c r="Q13" s="385"/>
      <c r="R13" s="385"/>
      <c r="S13" s="386" t="s">
        <v>610</v>
      </c>
      <c r="T13" s="386" t="s">
        <v>608</v>
      </c>
      <c r="U13" s="385"/>
      <c r="V13" s="385"/>
      <c r="W13" s="386" t="s">
        <v>610</v>
      </c>
      <c r="X13" s="386" t="s">
        <v>608</v>
      </c>
      <c r="Y13" s="385"/>
      <c r="Z13" s="385"/>
      <c r="AA13" s="386" t="s">
        <v>610</v>
      </c>
      <c r="AB13" s="386" t="s">
        <v>608</v>
      </c>
      <c r="AC13" s="385"/>
      <c r="AD13" s="385"/>
      <c r="AE13" s="386" t="s">
        <v>610</v>
      </c>
      <c r="AF13" s="386" t="s">
        <v>609</v>
      </c>
      <c r="AG13" s="386" t="s">
        <v>608</v>
      </c>
    </row>
    <row r="14" spans="2:33" x14ac:dyDescent="0.25">
      <c r="B14" s="389">
        <v>1</v>
      </c>
      <c r="C14" s="407" t="s">
        <v>695</v>
      </c>
      <c r="D14" s="393">
        <v>0</v>
      </c>
      <c r="E14" s="393">
        <v>0</v>
      </c>
      <c r="F14" s="393">
        <v>0</v>
      </c>
      <c r="G14" s="393">
        <v>0</v>
      </c>
      <c r="H14" s="393">
        <v>0</v>
      </c>
      <c r="I14" s="393">
        <v>0</v>
      </c>
      <c r="J14" s="393">
        <v>0</v>
      </c>
      <c r="K14" s="393">
        <v>0</v>
      </c>
      <c r="L14" s="393">
        <v>0</v>
      </c>
      <c r="M14" s="393"/>
      <c r="N14" s="393"/>
      <c r="O14" s="393"/>
      <c r="P14" s="393"/>
      <c r="Q14" s="393"/>
      <c r="R14" s="393"/>
      <c r="S14" s="393"/>
      <c r="T14" s="393"/>
      <c r="U14" s="393"/>
      <c r="V14" s="393"/>
      <c r="W14" s="393"/>
      <c r="X14" s="393"/>
      <c r="Y14" s="393"/>
      <c r="Z14" s="393"/>
      <c r="AA14" s="393"/>
      <c r="AB14" s="393"/>
      <c r="AC14" s="393">
        <v>0</v>
      </c>
      <c r="AD14" s="393">
        <v>0</v>
      </c>
      <c r="AE14" s="393">
        <v>0</v>
      </c>
      <c r="AF14" s="393">
        <v>0</v>
      </c>
      <c r="AG14" s="393">
        <v>0</v>
      </c>
    </row>
    <row r="15" spans="2:33" x14ac:dyDescent="0.25">
      <c r="B15" s="389">
        <v>2</v>
      </c>
      <c r="C15" s="393" t="s">
        <v>694</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row>
    <row r="16" spans="2:33" ht="57.6" customHeight="1" x14ac:dyDescent="0.25">
      <c r="B16" s="351"/>
      <c r="C16" s="37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row>
    <row r="17" spans="2:33" x14ac:dyDescent="0.25">
      <c r="B17" s="351"/>
      <c r="C17" s="37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row>
  </sheetData>
  <mergeCells count="23">
    <mergeCell ref="Y11:AB11"/>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619F-5D10-4625-AE1B-5551D9861138}">
  <sheetPr>
    <tabColor theme="4" tint="0.249977111117893"/>
    <pageSetUpPr fitToPage="1"/>
  </sheetPr>
  <dimension ref="B7:AG17"/>
  <sheetViews>
    <sheetView zoomScale="83" zoomScaleNormal="83" workbookViewId="0"/>
  </sheetViews>
  <sheetFormatPr defaultColWidth="8.7109375" defaultRowHeight="15" x14ac:dyDescent="0.25"/>
  <cols>
    <col min="1" max="1" width="8.7109375" style="348"/>
    <col min="2" max="2" width="3" style="366" bestFit="1" customWidth="1"/>
    <col min="3" max="3" width="60.5703125" style="348" bestFit="1" customWidth="1"/>
    <col min="4" max="4" width="8.7109375" style="348"/>
    <col min="5" max="6" width="11.28515625" style="348" customWidth="1"/>
    <col min="7" max="7" width="13" style="348" customWidth="1"/>
    <col min="8" max="8" width="11.42578125" style="348" customWidth="1"/>
    <col min="9" max="9" width="8.7109375" style="348"/>
    <col min="10" max="10" width="9.7109375" style="348" customWidth="1"/>
    <col min="11" max="11" width="11.28515625" style="348" customWidth="1"/>
    <col min="12" max="12" width="11.7109375" style="348" customWidth="1"/>
    <col min="13" max="13" width="8.7109375" style="348"/>
    <col min="14" max="14" width="9.7109375" style="348" customWidth="1"/>
    <col min="15" max="15" width="11.28515625" style="348" customWidth="1"/>
    <col min="16" max="16" width="11.7109375" style="348" customWidth="1"/>
    <col min="17" max="17" width="8.7109375" style="348"/>
    <col min="18" max="18" width="9.7109375" style="348" customWidth="1"/>
    <col min="19" max="19" width="11.28515625" style="348" customWidth="1"/>
    <col min="20" max="20" width="11.7109375" style="348" customWidth="1"/>
    <col min="21" max="21" width="8.7109375" style="348"/>
    <col min="22" max="22" width="9.7109375" style="348" customWidth="1"/>
    <col min="23" max="23" width="11.28515625" style="348" customWidth="1"/>
    <col min="24" max="24" width="11.7109375" style="348" customWidth="1"/>
    <col min="25" max="25" width="8.7109375" style="348"/>
    <col min="26" max="26" width="9.7109375" style="348" customWidth="1"/>
    <col min="27" max="27" width="11.28515625" style="348" customWidth="1"/>
    <col min="28" max="28" width="11.7109375" style="348" customWidth="1"/>
    <col min="29" max="29" width="8.7109375" style="348"/>
    <col min="30" max="30" width="11" style="348" customWidth="1"/>
    <col min="31" max="31" width="11.28515625" style="348" customWidth="1"/>
    <col min="32" max="32" width="13" style="348" customWidth="1"/>
    <col min="33" max="33" width="12" style="348" customWidth="1"/>
    <col min="34" max="16384" width="8.7109375" style="348"/>
  </cols>
  <sheetData>
    <row r="7" spans="2:33" ht="18.75" x14ac:dyDescent="0.3">
      <c r="B7" s="188" t="s">
        <v>768</v>
      </c>
    </row>
    <row r="9" spans="2:33" ht="28.9" customHeight="1" x14ac:dyDescent="0.25">
      <c r="B9" s="718" t="s">
        <v>696</v>
      </c>
      <c r="C9" s="719"/>
      <c r="D9" s="758" t="s">
        <v>621</v>
      </c>
      <c r="E9" s="759"/>
      <c r="F9" s="759"/>
      <c r="G9" s="759"/>
      <c r="H9" s="759"/>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60"/>
    </row>
    <row r="10" spans="2:33" ht="14.65" customHeight="1" x14ac:dyDescent="0.25">
      <c r="B10" s="720"/>
      <c r="C10" s="721"/>
      <c r="D10" s="764" t="s">
        <v>619</v>
      </c>
      <c r="E10" s="765"/>
      <c r="F10" s="765"/>
      <c r="G10" s="765"/>
      <c r="H10" s="766"/>
      <c r="I10" s="764" t="s">
        <v>618</v>
      </c>
      <c r="J10" s="765"/>
      <c r="K10" s="765"/>
      <c r="L10" s="766"/>
      <c r="M10" s="764" t="s">
        <v>617</v>
      </c>
      <c r="N10" s="765"/>
      <c r="O10" s="765"/>
      <c r="P10" s="766"/>
      <c r="Q10" s="764" t="s">
        <v>616</v>
      </c>
      <c r="R10" s="765"/>
      <c r="S10" s="765"/>
      <c r="T10" s="766"/>
      <c r="U10" s="764" t="s">
        <v>615</v>
      </c>
      <c r="V10" s="765"/>
      <c r="W10" s="765"/>
      <c r="X10" s="766"/>
      <c r="Y10" s="764" t="s">
        <v>614</v>
      </c>
      <c r="Z10" s="765"/>
      <c r="AA10" s="765"/>
      <c r="AB10" s="766"/>
      <c r="AC10" s="764" t="s">
        <v>613</v>
      </c>
      <c r="AD10" s="765"/>
      <c r="AE10" s="765"/>
      <c r="AF10" s="765"/>
      <c r="AG10" s="766"/>
    </row>
    <row r="11" spans="2:33" ht="32.65" customHeight="1" x14ac:dyDescent="0.25">
      <c r="B11" s="720"/>
      <c r="C11" s="721"/>
      <c r="D11" s="707" t="s">
        <v>686</v>
      </c>
      <c r="E11" s="708"/>
      <c r="F11" s="708"/>
      <c r="G11" s="708"/>
      <c r="H11" s="709"/>
      <c r="I11" s="707" t="s">
        <v>686</v>
      </c>
      <c r="J11" s="708"/>
      <c r="K11" s="708"/>
      <c r="L11" s="709"/>
      <c r="M11" s="707" t="s">
        <v>686</v>
      </c>
      <c r="N11" s="708"/>
      <c r="O11" s="708"/>
      <c r="P11" s="709"/>
      <c r="Q11" s="707" t="s">
        <v>686</v>
      </c>
      <c r="R11" s="708"/>
      <c r="S11" s="708"/>
      <c r="T11" s="709"/>
      <c r="U11" s="707" t="s">
        <v>686</v>
      </c>
      <c r="V11" s="708"/>
      <c r="W11" s="708"/>
      <c r="X11" s="709"/>
      <c r="Y11" s="707" t="s">
        <v>686</v>
      </c>
      <c r="Z11" s="708"/>
      <c r="AA11" s="708"/>
      <c r="AB11" s="709"/>
      <c r="AC11" s="707" t="s">
        <v>686</v>
      </c>
      <c r="AD11" s="708"/>
      <c r="AE11" s="708"/>
      <c r="AF11" s="708"/>
      <c r="AG11" s="709"/>
    </row>
    <row r="12" spans="2:33" ht="42" customHeight="1" x14ac:dyDescent="0.25">
      <c r="B12" s="720"/>
      <c r="C12" s="721"/>
      <c r="D12" s="382"/>
      <c r="E12" s="707" t="s">
        <v>684</v>
      </c>
      <c r="F12" s="708"/>
      <c r="G12" s="708"/>
      <c r="H12" s="709"/>
      <c r="I12" s="382"/>
      <c r="J12" s="707" t="s">
        <v>684</v>
      </c>
      <c r="K12" s="708"/>
      <c r="L12" s="709"/>
      <c r="M12" s="382"/>
      <c r="N12" s="707" t="s">
        <v>684</v>
      </c>
      <c r="O12" s="708"/>
      <c r="P12" s="709"/>
      <c r="Q12" s="382"/>
      <c r="R12" s="707" t="s">
        <v>684</v>
      </c>
      <c r="S12" s="708"/>
      <c r="T12" s="709"/>
      <c r="U12" s="382"/>
      <c r="V12" s="707" t="s">
        <v>684</v>
      </c>
      <c r="W12" s="708"/>
      <c r="X12" s="709"/>
      <c r="Y12" s="382"/>
      <c r="Z12" s="707" t="s">
        <v>684</v>
      </c>
      <c r="AA12" s="708"/>
      <c r="AB12" s="709"/>
      <c r="AC12" s="382"/>
      <c r="AD12" s="707" t="s">
        <v>684</v>
      </c>
      <c r="AE12" s="708"/>
      <c r="AF12" s="708"/>
      <c r="AG12" s="709"/>
    </row>
    <row r="13" spans="2:33" ht="25.5" x14ac:dyDescent="0.25">
      <c r="B13" s="722"/>
      <c r="C13" s="723"/>
      <c r="D13" s="385"/>
      <c r="E13" s="385"/>
      <c r="F13" s="386" t="s">
        <v>610</v>
      </c>
      <c r="G13" s="386" t="s">
        <v>609</v>
      </c>
      <c r="H13" s="386" t="s">
        <v>608</v>
      </c>
      <c r="I13" s="385"/>
      <c r="J13" s="385"/>
      <c r="K13" s="386" t="s">
        <v>610</v>
      </c>
      <c r="L13" s="386" t="s">
        <v>608</v>
      </c>
      <c r="M13" s="385"/>
      <c r="N13" s="385"/>
      <c r="O13" s="386" t="s">
        <v>610</v>
      </c>
      <c r="P13" s="386" t="s">
        <v>608</v>
      </c>
      <c r="Q13" s="385"/>
      <c r="R13" s="385"/>
      <c r="S13" s="386" t="s">
        <v>610</v>
      </c>
      <c r="T13" s="386" t="s">
        <v>608</v>
      </c>
      <c r="U13" s="385"/>
      <c r="V13" s="385"/>
      <c r="W13" s="386" t="s">
        <v>610</v>
      </c>
      <c r="X13" s="386" t="s">
        <v>608</v>
      </c>
      <c r="Y13" s="385"/>
      <c r="Z13" s="385"/>
      <c r="AA13" s="386" t="s">
        <v>610</v>
      </c>
      <c r="AB13" s="386" t="s">
        <v>608</v>
      </c>
      <c r="AC13" s="385"/>
      <c r="AD13" s="385"/>
      <c r="AE13" s="386" t="s">
        <v>610</v>
      </c>
      <c r="AF13" s="386" t="s">
        <v>609</v>
      </c>
      <c r="AG13" s="386" t="s">
        <v>608</v>
      </c>
    </row>
    <row r="14" spans="2:33" x14ac:dyDescent="0.25">
      <c r="B14" s="389">
        <v>1</v>
      </c>
      <c r="C14" s="407" t="s">
        <v>695</v>
      </c>
      <c r="D14" s="393">
        <v>0</v>
      </c>
      <c r="E14" s="393">
        <v>0</v>
      </c>
      <c r="F14" s="393">
        <v>0</v>
      </c>
      <c r="G14" s="393">
        <v>0</v>
      </c>
      <c r="H14" s="393">
        <v>0</v>
      </c>
      <c r="I14" s="393">
        <v>0</v>
      </c>
      <c r="J14" s="393">
        <v>0</v>
      </c>
      <c r="K14" s="393">
        <v>0</v>
      </c>
      <c r="L14" s="393">
        <v>0</v>
      </c>
      <c r="M14" s="393"/>
      <c r="N14" s="393"/>
      <c r="O14" s="393"/>
      <c r="P14" s="393"/>
      <c r="Q14" s="393"/>
      <c r="R14" s="393"/>
      <c r="S14" s="393"/>
      <c r="T14" s="393"/>
      <c r="U14" s="393"/>
      <c r="V14" s="393"/>
      <c r="W14" s="393"/>
      <c r="X14" s="393"/>
      <c r="Y14" s="393"/>
      <c r="Z14" s="393"/>
      <c r="AA14" s="393"/>
      <c r="AB14" s="393"/>
      <c r="AC14" s="393">
        <v>0</v>
      </c>
      <c r="AD14" s="393">
        <v>0</v>
      </c>
      <c r="AE14" s="393">
        <v>0</v>
      </c>
      <c r="AF14" s="393">
        <v>0</v>
      </c>
      <c r="AG14" s="393">
        <v>0</v>
      </c>
    </row>
    <row r="15" spans="2:33" x14ac:dyDescent="0.25">
      <c r="B15" s="389">
        <v>2</v>
      </c>
      <c r="C15" s="393" t="s">
        <v>694</v>
      </c>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row>
    <row r="16" spans="2:33" ht="57.6" customHeight="1" x14ac:dyDescent="0.25">
      <c r="B16" s="351"/>
      <c r="C16" s="37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row>
    <row r="17" spans="2:33" x14ac:dyDescent="0.25">
      <c r="B17" s="351"/>
      <c r="C17" s="37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row>
  </sheetData>
  <mergeCells count="23">
    <mergeCell ref="Y11:AB11"/>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812C-2D1B-4780-ADAC-C279C50A1522}">
  <sheetPr>
    <tabColor theme="4" tint="0.249977111117893"/>
  </sheetPr>
  <dimension ref="B7:F16"/>
  <sheetViews>
    <sheetView showGridLines="0" workbookViewId="0"/>
  </sheetViews>
  <sheetFormatPr defaultRowHeight="15" x14ac:dyDescent="0.25"/>
  <cols>
    <col min="1" max="1" width="9.140625" style="369"/>
    <col min="2" max="2" width="4.85546875" style="369" bestFit="1" customWidth="1"/>
    <col min="3" max="3" width="92.85546875" style="369" customWidth="1"/>
    <col min="4" max="16384" width="9.140625" style="369"/>
  </cols>
  <sheetData>
    <row r="7" spans="2:6" ht="18.75" x14ac:dyDescent="0.3">
      <c r="B7" s="188" t="s">
        <v>709</v>
      </c>
      <c r="C7" s="188"/>
      <c r="D7" s="188"/>
      <c r="E7" s="188"/>
      <c r="F7" s="188"/>
    </row>
    <row r="8" spans="2:6" ht="18.75" x14ac:dyDescent="0.3">
      <c r="B8" s="188"/>
      <c r="C8" s="188"/>
      <c r="D8" s="188"/>
      <c r="E8" s="188"/>
      <c r="F8" s="188"/>
    </row>
    <row r="9" spans="2:6" x14ac:dyDescent="0.25">
      <c r="B9" s="441"/>
      <c r="C9" s="776" t="s">
        <v>708</v>
      </c>
      <c r="D9" s="777"/>
    </row>
    <row r="10" spans="2:6" ht="39" x14ac:dyDescent="0.25">
      <c r="B10" s="442">
        <v>1</v>
      </c>
      <c r="C10" s="443" t="s">
        <v>707</v>
      </c>
      <c r="D10" s="442" t="s">
        <v>701</v>
      </c>
    </row>
    <row r="11" spans="2:6" ht="39" x14ac:dyDescent="0.25">
      <c r="B11" s="442">
        <v>2</v>
      </c>
      <c r="C11" s="443" t="s">
        <v>706</v>
      </c>
      <c r="D11" s="442" t="s">
        <v>701</v>
      </c>
    </row>
    <row r="12" spans="2:6" ht="39" x14ac:dyDescent="0.25">
      <c r="B12" s="442">
        <v>3</v>
      </c>
      <c r="C12" s="443" t="s">
        <v>705</v>
      </c>
      <c r="D12" s="442" t="s">
        <v>701</v>
      </c>
    </row>
    <row r="13" spans="2:6" x14ac:dyDescent="0.25">
      <c r="B13" s="442"/>
      <c r="C13" s="778" t="s">
        <v>704</v>
      </c>
      <c r="D13" s="778"/>
    </row>
    <row r="14" spans="2:6" ht="26.25" x14ac:dyDescent="0.25">
      <c r="B14" s="442">
        <v>4</v>
      </c>
      <c r="C14" s="443" t="s">
        <v>703</v>
      </c>
      <c r="D14" s="442" t="s">
        <v>701</v>
      </c>
    </row>
    <row r="15" spans="2:6" ht="26.25" x14ac:dyDescent="0.25">
      <c r="B15" s="442">
        <v>5</v>
      </c>
      <c r="C15" s="443" t="s">
        <v>702</v>
      </c>
      <c r="D15" s="442" t="s">
        <v>701</v>
      </c>
    </row>
    <row r="16" spans="2:6" ht="26.25" x14ac:dyDescent="0.25">
      <c r="B16" s="442">
        <v>6</v>
      </c>
      <c r="C16" s="443" t="s">
        <v>700</v>
      </c>
      <c r="D16" s="442" t="s">
        <v>699</v>
      </c>
    </row>
  </sheetData>
  <mergeCells count="2">
    <mergeCell ref="C9:D9"/>
    <mergeCell ref="C13:D13"/>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4032-E5C8-485F-AE8D-3B5C1D95909D}">
  <sheetPr>
    <tabColor theme="4" tint="0.249977111117893"/>
  </sheetPr>
  <dimension ref="B7:I19"/>
  <sheetViews>
    <sheetView showGridLines="0" workbookViewId="0"/>
  </sheetViews>
  <sheetFormatPr defaultRowHeight="15" x14ac:dyDescent="0.25"/>
  <cols>
    <col min="1" max="2" width="9.140625" style="369"/>
    <col min="3" max="3" width="98.42578125" style="369" customWidth="1"/>
    <col min="4" max="9" width="15.7109375" style="369" customWidth="1"/>
    <col min="10" max="16384" width="9.140625" style="369"/>
  </cols>
  <sheetData>
    <row r="7" spans="2:9" ht="18.75" x14ac:dyDescent="0.3">
      <c r="B7" s="188" t="s">
        <v>717</v>
      </c>
    </row>
    <row r="9" spans="2:9" ht="39" customHeight="1" x14ac:dyDescent="0.25">
      <c r="B9" s="779"/>
      <c r="C9" s="782" t="s">
        <v>716</v>
      </c>
      <c r="D9" s="785" t="s">
        <v>715</v>
      </c>
      <c r="E9" s="786"/>
      <c r="F9" s="786"/>
      <c r="G9" s="786"/>
      <c r="H9" s="786"/>
      <c r="I9" s="786"/>
    </row>
    <row r="10" spans="2:9" ht="30" customHeight="1" x14ac:dyDescent="0.25">
      <c r="B10" s="780"/>
      <c r="C10" s="783"/>
      <c r="D10" s="786" t="s">
        <v>714</v>
      </c>
      <c r="E10" s="786"/>
      <c r="F10" s="785" t="s">
        <v>713</v>
      </c>
      <c r="G10" s="785"/>
      <c r="H10" s="785" t="s">
        <v>712</v>
      </c>
      <c r="I10" s="785"/>
    </row>
    <row r="11" spans="2:9" x14ac:dyDescent="0.25">
      <c r="B11" s="781"/>
      <c r="C11" s="784"/>
      <c r="D11" s="444" t="s">
        <v>711</v>
      </c>
      <c r="E11" s="444" t="s">
        <v>177</v>
      </c>
      <c r="F11" s="444" t="s">
        <v>711</v>
      </c>
      <c r="G11" s="444" t="s">
        <v>177</v>
      </c>
      <c r="H11" s="444" t="s">
        <v>711</v>
      </c>
      <c r="I11" s="444" t="s">
        <v>177</v>
      </c>
    </row>
    <row r="12" spans="2:9" ht="30" customHeight="1" x14ac:dyDescent="0.25">
      <c r="B12" s="452">
        <v>1</v>
      </c>
      <c r="C12" s="445" t="s">
        <v>731</v>
      </c>
      <c r="D12" s="446">
        <v>0</v>
      </c>
      <c r="E12" s="447">
        <v>0</v>
      </c>
      <c r="F12" s="446">
        <v>0</v>
      </c>
      <c r="G12" s="447">
        <v>0</v>
      </c>
      <c r="H12" s="446">
        <v>0</v>
      </c>
      <c r="I12" s="447">
        <v>0</v>
      </c>
    </row>
    <row r="13" spans="2:9" ht="30" customHeight="1" x14ac:dyDescent="0.25">
      <c r="B13" s="442">
        <v>2</v>
      </c>
      <c r="C13" s="448" t="s">
        <v>732</v>
      </c>
      <c r="D13" s="446">
        <v>0</v>
      </c>
      <c r="E13" s="447">
        <v>0</v>
      </c>
      <c r="F13" s="446">
        <v>0</v>
      </c>
      <c r="G13" s="447">
        <v>0</v>
      </c>
      <c r="H13" s="446">
        <v>0</v>
      </c>
      <c r="I13" s="447">
        <v>0</v>
      </c>
    </row>
    <row r="14" spans="2:9" ht="30" customHeight="1" x14ac:dyDescent="0.25">
      <c r="B14" s="442">
        <v>3</v>
      </c>
      <c r="C14" s="448" t="s">
        <v>733</v>
      </c>
      <c r="D14" s="446">
        <v>0</v>
      </c>
      <c r="E14" s="447">
        <v>0</v>
      </c>
      <c r="F14" s="446">
        <v>0</v>
      </c>
      <c r="G14" s="447">
        <v>0</v>
      </c>
      <c r="H14" s="446">
        <v>0</v>
      </c>
      <c r="I14" s="447">
        <v>0</v>
      </c>
    </row>
    <row r="15" spans="2:9" ht="30" customHeight="1" x14ac:dyDescent="0.25">
      <c r="B15" s="442">
        <v>4</v>
      </c>
      <c r="C15" s="448" t="s">
        <v>734</v>
      </c>
      <c r="D15" s="446">
        <v>0</v>
      </c>
      <c r="E15" s="447">
        <v>0</v>
      </c>
      <c r="F15" s="446">
        <v>0</v>
      </c>
      <c r="G15" s="447">
        <v>0</v>
      </c>
      <c r="H15" s="446">
        <v>0</v>
      </c>
      <c r="I15" s="447">
        <v>0</v>
      </c>
    </row>
    <row r="16" spans="2:9" ht="30" customHeight="1" x14ac:dyDescent="0.25">
      <c r="B16" s="442">
        <v>5</v>
      </c>
      <c r="C16" s="448" t="s">
        <v>735</v>
      </c>
      <c r="D16" s="446">
        <v>0</v>
      </c>
      <c r="E16" s="447">
        <v>0</v>
      </c>
      <c r="F16" s="446">
        <v>0</v>
      </c>
      <c r="G16" s="447">
        <v>0</v>
      </c>
      <c r="H16" s="446">
        <v>0</v>
      </c>
      <c r="I16" s="447">
        <v>0</v>
      </c>
    </row>
    <row r="17" spans="2:9" ht="30" customHeight="1" x14ac:dyDescent="0.25">
      <c r="B17" s="442">
        <v>6</v>
      </c>
      <c r="C17" s="448" t="s">
        <v>736</v>
      </c>
      <c r="D17" s="446">
        <v>0</v>
      </c>
      <c r="E17" s="447">
        <v>0</v>
      </c>
      <c r="F17" s="446">
        <v>0</v>
      </c>
      <c r="G17" s="447">
        <v>0</v>
      </c>
      <c r="H17" s="446">
        <v>0</v>
      </c>
      <c r="I17" s="447">
        <v>0</v>
      </c>
    </row>
    <row r="18" spans="2:9" ht="30" customHeight="1" x14ac:dyDescent="0.25">
      <c r="B18" s="442">
        <v>7</v>
      </c>
      <c r="C18" s="449" t="s">
        <v>729</v>
      </c>
      <c r="D18" s="450">
        <v>24280.226777603188</v>
      </c>
      <c r="E18" s="451">
        <v>3.7038488127450968</v>
      </c>
      <c r="F18" s="450">
        <v>24280.226777603188</v>
      </c>
      <c r="G18" s="451">
        <v>3.7038488127450968</v>
      </c>
      <c r="H18" s="446">
        <v>0</v>
      </c>
      <c r="I18" s="447">
        <v>0</v>
      </c>
    </row>
    <row r="19" spans="2:9" ht="30" customHeight="1" x14ac:dyDescent="0.25">
      <c r="B19" s="442">
        <v>8</v>
      </c>
      <c r="C19" s="453" t="s">
        <v>710</v>
      </c>
      <c r="D19" s="450">
        <v>24280.226777603188</v>
      </c>
      <c r="E19" s="451">
        <v>3.7038488127450968</v>
      </c>
      <c r="F19" s="450">
        <v>24280.226777603188</v>
      </c>
      <c r="G19" s="451">
        <v>3.7038488127450968</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E75-C2E8-45D7-B526-CFF5EE629ADA}">
  <sheetPr>
    <tabColor theme="4" tint="0.249977111117893"/>
  </sheetPr>
  <dimension ref="B7:I19"/>
  <sheetViews>
    <sheetView showGridLines="0" workbookViewId="0"/>
  </sheetViews>
  <sheetFormatPr defaultRowHeight="15" x14ac:dyDescent="0.25"/>
  <cols>
    <col min="1" max="2" width="9.140625" style="369"/>
    <col min="3" max="3" width="98.42578125" style="369" customWidth="1"/>
    <col min="4" max="9" width="15.7109375" style="369" customWidth="1"/>
    <col min="10" max="16384" width="9.140625" style="369"/>
  </cols>
  <sheetData>
    <row r="7" spans="2:9" ht="18.75" x14ac:dyDescent="0.3">
      <c r="B7" s="188" t="s">
        <v>718</v>
      </c>
    </row>
    <row r="9" spans="2:9" ht="39" customHeight="1" x14ac:dyDescent="0.25">
      <c r="B9" s="779"/>
      <c r="C9" s="782" t="s">
        <v>716</v>
      </c>
      <c r="D9" s="785" t="s">
        <v>715</v>
      </c>
      <c r="E9" s="786"/>
      <c r="F9" s="786"/>
      <c r="G9" s="786"/>
      <c r="H9" s="786"/>
      <c r="I9" s="786"/>
    </row>
    <row r="10" spans="2:9" ht="30" customHeight="1" x14ac:dyDescent="0.25">
      <c r="B10" s="780"/>
      <c r="C10" s="783"/>
      <c r="D10" s="787" t="s">
        <v>714</v>
      </c>
      <c r="E10" s="787"/>
      <c r="F10" s="788" t="s">
        <v>713</v>
      </c>
      <c r="G10" s="788"/>
      <c r="H10" s="788" t="s">
        <v>712</v>
      </c>
      <c r="I10" s="788"/>
    </row>
    <row r="11" spans="2:9" x14ac:dyDescent="0.25">
      <c r="B11" s="781"/>
      <c r="C11" s="784"/>
      <c r="D11" s="456" t="s">
        <v>711</v>
      </c>
      <c r="E11" s="457" t="s">
        <v>177</v>
      </c>
      <c r="F11" s="456" t="s">
        <v>711</v>
      </c>
      <c r="G11" s="457" t="s">
        <v>177</v>
      </c>
      <c r="H11" s="456" t="s">
        <v>711</v>
      </c>
      <c r="I11" s="457" t="s">
        <v>177</v>
      </c>
    </row>
    <row r="12" spans="2:9" ht="30" customHeight="1" x14ac:dyDescent="0.25">
      <c r="B12" s="452">
        <v>1</v>
      </c>
      <c r="C12" s="445" t="s">
        <v>731</v>
      </c>
      <c r="D12" s="454">
        <v>0</v>
      </c>
      <c r="E12" s="455">
        <v>0</v>
      </c>
      <c r="F12" s="454">
        <v>0</v>
      </c>
      <c r="G12" s="455">
        <v>0</v>
      </c>
      <c r="H12" s="454">
        <v>0</v>
      </c>
      <c r="I12" s="455">
        <v>0</v>
      </c>
    </row>
    <row r="13" spans="2:9" ht="30" customHeight="1" x14ac:dyDescent="0.25">
      <c r="B13" s="442">
        <v>2</v>
      </c>
      <c r="C13" s="448" t="s">
        <v>732</v>
      </c>
      <c r="D13" s="446">
        <v>0</v>
      </c>
      <c r="E13" s="447">
        <v>0</v>
      </c>
      <c r="F13" s="446">
        <v>0</v>
      </c>
      <c r="G13" s="447">
        <v>0</v>
      </c>
      <c r="H13" s="446">
        <v>0</v>
      </c>
      <c r="I13" s="447">
        <v>0</v>
      </c>
    </row>
    <row r="14" spans="2:9" ht="30" customHeight="1" x14ac:dyDescent="0.25">
      <c r="B14" s="442">
        <v>3</v>
      </c>
      <c r="C14" s="448" t="s">
        <v>733</v>
      </c>
      <c r="D14" s="446">
        <v>0</v>
      </c>
      <c r="E14" s="447">
        <v>0</v>
      </c>
      <c r="F14" s="446">
        <v>0</v>
      </c>
      <c r="G14" s="447">
        <v>0</v>
      </c>
      <c r="H14" s="446">
        <v>0</v>
      </c>
      <c r="I14" s="447">
        <v>0</v>
      </c>
    </row>
    <row r="15" spans="2:9" ht="30" customHeight="1" x14ac:dyDescent="0.25">
      <c r="B15" s="442">
        <v>4</v>
      </c>
      <c r="C15" s="448" t="s">
        <v>734</v>
      </c>
      <c r="D15" s="446">
        <v>0</v>
      </c>
      <c r="E15" s="447">
        <v>0</v>
      </c>
      <c r="F15" s="446">
        <v>0</v>
      </c>
      <c r="G15" s="447">
        <v>0</v>
      </c>
      <c r="H15" s="446">
        <v>0</v>
      </c>
      <c r="I15" s="447">
        <v>0</v>
      </c>
    </row>
    <row r="16" spans="2:9" ht="30" customHeight="1" x14ac:dyDescent="0.25">
      <c r="B16" s="442">
        <v>5</v>
      </c>
      <c r="C16" s="448" t="s">
        <v>735</v>
      </c>
      <c r="D16" s="446">
        <v>0</v>
      </c>
      <c r="E16" s="447">
        <v>0</v>
      </c>
      <c r="F16" s="446">
        <v>0</v>
      </c>
      <c r="G16" s="447">
        <v>0</v>
      </c>
      <c r="H16" s="446">
        <v>0</v>
      </c>
      <c r="I16" s="447">
        <v>0</v>
      </c>
    </row>
    <row r="17" spans="2:9" ht="30" customHeight="1" x14ac:dyDescent="0.25">
      <c r="B17" s="442">
        <v>6</v>
      </c>
      <c r="C17" s="448" t="s">
        <v>736</v>
      </c>
      <c r="D17" s="446">
        <v>0</v>
      </c>
      <c r="E17" s="447">
        <v>0</v>
      </c>
      <c r="F17" s="446">
        <v>0</v>
      </c>
      <c r="G17" s="447">
        <v>0</v>
      </c>
      <c r="H17" s="446">
        <v>0</v>
      </c>
      <c r="I17" s="447">
        <v>0</v>
      </c>
    </row>
    <row r="18" spans="2:9" ht="30" customHeight="1" x14ac:dyDescent="0.25">
      <c r="B18" s="442">
        <v>7</v>
      </c>
      <c r="C18" s="449" t="s">
        <v>729</v>
      </c>
      <c r="D18" s="450">
        <v>24079.538565477917</v>
      </c>
      <c r="E18" s="451">
        <v>3.6732346507349716</v>
      </c>
      <c r="F18" s="450">
        <v>24079.538565477917</v>
      </c>
      <c r="G18" s="451">
        <v>3.6732346507349716</v>
      </c>
      <c r="H18" s="446">
        <v>0</v>
      </c>
      <c r="I18" s="447">
        <v>0</v>
      </c>
    </row>
    <row r="19" spans="2:9" ht="30" customHeight="1" x14ac:dyDescent="0.25">
      <c r="B19" s="442">
        <v>8</v>
      </c>
      <c r="C19" s="453" t="s">
        <v>710</v>
      </c>
      <c r="D19" s="450">
        <v>24079.538565477917</v>
      </c>
      <c r="E19" s="451">
        <v>3.6732346507349716</v>
      </c>
      <c r="F19" s="450">
        <v>24079.538565477917</v>
      </c>
      <c r="G19" s="451">
        <v>3.6732346507349716</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D5DD-FA0E-497C-B47D-EF71BB45A869}">
  <sheetPr>
    <tabColor theme="4" tint="0.249977111117893"/>
  </sheetPr>
  <dimension ref="B7:I19"/>
  <sheetViews>
    <sheetView showGridLines="0" workbookViewId="0"/>
  </sheetViews>
  <sheetFormatPr defaultRowHeight="15" x14ac:dyDescent="0.25"/>
  <cols>
    <col min="1" max="2" width="9.140625" style="369"/>
    <col min="3" max="3" width="98.42578125" style="369" customWidth="1"/>
    <col min="4" max="9" width="15.7109375" style="369" customWidth="1"/>
    <col min="10" max="16384" width="9.140625" style="369"/>
  </cols>
  <sheetData>
    <row r="7" spans="2:9" ht="18.75" x14ac:dyDescent="0.3">
      <c r="B7" s="188" t="s">
        <v>720</v>
      </c>
    </row>
    <row r="9" spans="2:9" ht="39" customHeight="1" x14ac:dyDescent="0.25">
      <c r="B9" s="779"/>
      <c r="C9" s="782" t="s">
        <v>716</v>
      </c>
      <c r="D9" s="785" t="s">
        <v>715</v>
      </c>
      <c r="E9" s="786"/>
      <c r="F9" s="786"/>
      <c r="G9" s="786"/>
      <c r="H9" s="786"/>
      <c r="I9" s="786"/>
    </row>
    <row r="10" spans="2:9" ht="30" customHeight="1" x14ac:dyDescent="0.25">
      <c r="B10" s="780"/>
      <c r="C10" s="783"/>
      <c r="D10" s="787" t="s">
        <v>714</v>
      </c>
      <c r="E10" s="787"/>
      <c r="F10" s="788" t="s">
        <v>713</v>
      </c>
      <c r="G10" s="788"/>
      <c r="H10" s="788" t="s">
        <v>712</v>
      </c>
      <c r="I10" s="788"/>
    </row>
    <row r="11" spans="2:9" x14ac:dyDescent="0.25">
      <c r="B11" s="781"/>
      <c r="C11" s="784"/>
      <c r="D11" s="456" t="s">
        <v>711</v>
      </c>
      <c r="E11" s="457" t="s">
        <v>177</v>
      </c>
      <c r="F11" s="456" t="s">
        <v>711</v>
      </c>
      <c r="G11" s="457" t="s">
        <v>177</v>
      </c>
      <c r="H11" s="456" t="s">
        <v>711</v>
      </c>
      <c r="I11" s="457" t="s">
        <v>177</v>
      </c>
    </row>
    <row r="12" spans="2:9" ht="30" customHeight="1" x14ac:dyDescent="0.25">
      <c r="B12" s="452">
        <v>1</v>
      </c>
      <c r="C12" s="445" t="s">
        <v>737</v>
      </c>
      <c r="D12" s="454">
        <v>0</v>
      </c>
      <c r="E12" s="455">
        <v>0</v>
      </c>
      <c r="F12" s="454">
        <v>0</v>
      </c>
      <c r="G12" s="455">
        <v>0</v>
      </c>
      <c r="H12" s="454">
        <v>0</v>
      </c>
      <c r="I12" s="455">
        <v>0</v>
      </c>
    </row>
    <row r="13" spans="2:9" ht="30" customHeight="1" x14ac:dyDescent="0.25">
      <c r="B13" s="442">
        <v>2</v>
      </c>
      <c r="C13" s="448" t="s">
        <v>738</v>
      </c>
      <c r="D13" s="446">
        <v>0</v>
      </c>
      <c r="E13" s="447">
        <v>0</v>
      </c>
      <c r="F13" s="446">
        <v>0</v>
      </c>
      <c r="G13" s="447">
        <v>0</v>
      </c>
      <c r="H13" s="446">
        <v>0</v>
      </c>
      <c r="I13" s="447">
        <v>0</v>
      </c>
    </row>
    <row r="14" spans="2:9" ht="30" customHeight="1" x14ac:dyDescent="0.25">
      <c r="B14" s="442">
        <v>3</v>
      </c>
      <c r="C14" s="448" t="s">
        <v>739</v>
      </c>
      <c r="D14" s="446">
        <v>0</v>
      </c>
      <c r="E14" s="447">
        <v>0</v>
      </c>
      <c r="F14" s="446">
        <v>0</v>
      </c>
      <c r="G14" s="447">
        <v>0</v>
      </c>
      <c r="H14" s="446">
        <v>0</v>
      </c>
      <c r="I14" s="447">
        <v>0</v>
      </c>
    </row>
    <row r="15" spans="2:9" ht="30" customHeight="1" x14ac:dyDescent="0.25">
      <c r="B15" s="442">
        <v>4</v>
      </c>
      <c r="C15" s="448" t="s">
        <v>740</v>
      </c>
      <c r="D15" s="446">
        <v>0</v>
      </c>
      <c r="E15" s="447">
        <v>0</v>
      </c>
      <c r="F15" s="446">
        <v>0</v>
      </c>
      <c r="G15" s="447">
        <v>0</v>
      </c>
      <c r="H15" s="446">
        <v>0</v>
      </c>
      <c r="I15" s="447">
        <v>0</v>
      </c>
    </row>
    <row r="16" spans="2:9" ht="30" customHeight="1" x14ac:dyDescent="0.25">
      <c r="B16" s="442">
        <v>5</v>
      </c>
      <c r="C16" s="448" t="s">
        <v>741</v>
      </c>
      <c r="D16" s="446">
        <v>0</v>
      </c>
      <c r="E16" s="447">
        <v>0</v>
      </c>
      <c r="F16" s="446">
        <v>0</v>
      </c>
      <c r="G16" s="447">
        <v>0</v>
      </c>
      <c r="H16" s="446">
        <v>0</v>
      </c>
      <c r="I16" s="447">
        <v>0</v>
      </c>
    </row>
    <row r="17" spans="2:9" ht="30" customHeight="1" x14ac:dyDescent="0.25">
      <c r="B17" s="442">
        <v>6</v>
      </c>
      <c r="C17" s="448" t="s">
        <v>742</v>
      </c>
      <c r="D17" s="446">
        <v>0</v>
      </c>
      <c r="E17" s="447">
        <v>0</v>
      </c>
      <c r="F17" s="446">
        <v>0</v>
      </c>
      <c r="G17" s="447">
        <v>0</v>
      </c>
      <c r="H17" s="446">
        <v>0</v>
      </c>
      <c r="I17" s="447">
        <v>0</v>
      </c>
    </row>
    <row r="18" spans="2:9" ht="30" customHeight="1" x14ac:dyDescent="0.25">
      <c r="B18" s="442">
        <v>7</v>
      </c>
      <c r="C18" s="449" t="s">
        <v>719</v>
      </c>
      <c r="D18" s="450">
        <v>24280.226777603188</v>
      </c>
      <c r="E18" s="529">
        <v>100</v>
      </c>
      <c r="F18" s="450">
        <v>24280.226777603188</v>
      </c>
      <c r="G18" s="529">
        <v>100</v>
      </c>
      <c r="H18" s="446">
        <v>0</v>
      </c>
      <c r="I18" s="447">
        <v>0</v>
      </c>
    </row>
    <row r="19" spans="2:9" ht="30" customHeight="1" x14ac:dyDescent="0.25">
      <c r="B19" s="442">
        <v>8</v>
      </c>
      <c r="C19" s="458" t="s">
        <v>730</v>
      </c>
      <c r="D19" s="450">
        <v>24280.226777603188</v>
      </c>
      <c r="E19" s="529">
        <v>100</v>
      </c>
      <c r="F19" s="450">
        <v>24280.226777603188</v>
      </c>
      <c r="G19" s="529">
        <v>100</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979D-B46B-4947-8336-59F7D37F4957}">
  <sheetPr>
    <tabColor theme="0" tint="-0.34998626667073579"/>
  </sheetPr>
  <dimension ref="B2:Q21"/>
  <sheetViews>
    <sheetView showGridLines="0" zoomScale="98" zoomScaleNormal="98" workbookViewId="0">
      <selection activeCell="F35" sqref="F35"/>
    </sheetView>
  </sheetViews>
  <sheetFormatPr defaultColWidth="9.140625" defaultRowHeight="15" x14ac:dyDescent="0.25"/>
  <cols>
    <col min="1" max="1" width="9.140625" style="9"/>
    <col min="2" max="9" width="16.85546875" style="9" customWidth="1"/>
    <col min="10" max="16384" width="9.140625" style="9"/>
  </cols>
  <sheetData>
    <row r="2" spans="2:17" s="15" customFormat="1" ht="12.75" x14ac:dyDescent="0.2"/>
    <row r="3" spans="2:17" s="15" customFormat="1" ht="12.75" x14ac:dyDescent="0.2"/>
    <row r="4" spans="2:17" s="15" customFormat="1" ht="12.75" x14ac:dyDescent="0.2"/>
    <row r="5" spans="2:17" s="15" customFormat="1" ht="12.75" x14ac:dyDescent="0.2">
      <c r="B5" s="26"/>
    </row>
    <row r="6" spans="2:17" s="15" customFormat="1" ht="18.75" x14ac:dyDescent="0.3">
      <c r="B6" s="188" t="s">
        <v>376</v>
      </c>
    </row>
    <row r="7" spans="2:17" s="15" customFormat="1" ht="12.75" x14ac:dyDescent="0.2"/>
    <row r="8" spans="2:17" x14ac:dyDescent="0.25">
      <c r="B8" s="27"/>
    </row>
    <row r="9" spans="2:17" x14ac:dyDescent="0.25">
      <c r="B9" s="15"/>
      <c r="C9" s="15"/>
      <c r="D9" s="15"/>
      <c r="E9" s="15"/>
      <c r="F9" s="15"/>
      <c r="G9" s="15"/>
      <c r="H9" s="15"/>
      <c r="I9" s="15"/>
      <c r="J9" s="15"/>
      <c r="K9" s="15"/>
      <c r="L9" s="15"/>
      <c r="M9" s="15"/>
      <c r="N9" s="15"/>
      <c r="O9" s="15"/>
      <c r="P9" s="15"/>
      <c r="Q9" s="15"/>
    </row>
    <row r="10" spans="2:17" x14ac:dyDescent="0.25">
      <c r="B10" s="15"/>
      <c r="C10" s="15"/>
      <c r="D10" s="15"/>
      <c r="E10" s="15"/>
      <c r="F10" s="15"/>
      <c r="G10" s="15"/>
      <c r="H10" s="15"/>
      <c r="I10" s="15"/>
      <c r="J10" s="15"/>
      <c r="K10" s="15"/>
      <c r="L10" s="15"/>
      <c r="M10" s="15"/>
      <c r="N10" s="15"/>
      <c r="O10" s="15"/>
      <c r="P10" s="15"/>
      <c r="Q10" s="15"/>
    </row>
    <row r="11" spans="2:17" x14ac:dyDescent="0.25">
      <c r="B11" s="15"/>
      <c r="C11" s="15"/>
      <c r="D11" s="15"/>
      <c r="E11" s="15"/>
      <c r="F11" s="15"/>
      <c r="G11" s="15"/>
      <c r="H11" s="15"/>
      <c r="I11" s="15"/>
      <c r="J11" s="15"/>
      <c r="K11" s="15"/>
      <c r="L11" s="15"/>
      <c r="M11" s="15"/>
      <c r="N11" s="15"/>
      <c r="O11" s="15"/>
      <c r="P11" s="15"/>
      <c r="Q11" s="15"/>
    </row>
    <row r="12" spans="2:17" x14ac:dyDescent="0.25">
      <c r="B12" s="16"/>
      <c r="C12" s="15"/>
      <c r="D12" s="15"/>
      <c r="E12" s="15"/>
      <c r="F12" s="15"/>
      <c r="G12" s="15"/>
      <c r="H12" s="15"/>
      <c r="I12" s="15"/>
      <c r="J12" s="15"/>
      <c r="K12" s="15"/>
      <c r="L12" s="15"/>
      <c r="M12" s="15"/>
      <c r="N12" s="15"/>
      <c r="O12" s="15"/>
      <c r="P12" s="15"/>
      <c r="Q12" s="15"/>
    </row>
    <row r="13" spans="2:17" x14ac:dyDescent="0.25">
      <c r="B13" s="536"/>
      <c r="C13" s="536"/>
      <c r="D13" s="536"/>
      <c r="E13" s="536"/>
      <c r="F13" s="536"/>
      <c r="G13" s="536"/>
      <c r="H13" s="536"/>
      <c r="I13" s="536"/>
      <c r="J13" s="536"/>
      <c r="K13" s="536"/>
      <c r="L13" s="536"/>
      <c r="M13" s="536"/>
      <c r="N13" s="536"/>
      <c r="O13" s="536"/>
      <c r="P13" s="536"/>
      <c r="Q13" s="536"/>
    </row>
    <row r="14" spans="2:17" x14ac:dyDescent="0.25">
      <c r="B14" s="15"/>
      <c r="C14" s="15"/>
      <c r="D14" s="15"/>
      <c r="E14" s="15"/>
      <c r="F14" s="15"/>
      <c r="G14" s="15"/>
      <c r="H14" s="15"/>
      <c r="I14" s="15"/>
      <c r="J14" s="15"/>
      <c r="K14" s="15"/>
      <c r="L14" s="15"/>
      <c r="M14" s="15"/>
      <c r="N14" s="15"/>
      <c r="O14" s="15"/>
      <c r="P14" s="15"/>
      <c r="Q14" s="15"/>
    </row>
    <row r="15" spans="2:17" x14ac:dyDescent="0.25">
      <c r="B15" s="17"/>
      <c r="C15" s="15"/>
      <c r="D15" s="15"/>
      <c r="E15" s="15"/>
      <c r="F15" s="15"/>
      <c r="G15" s="15"/>
      <c r="H15" s="15"/>
      <c r="I15" s="15"/>
      <c r="J15" s="15"/>
      <c r="K15" s="15"/>
      <c r="L15" s="15"/>
      <c r="M15" s="15"/>
      <c r="N15" s="15"/>
      <c r="O15" s="15"/>
      <c r="P15" s="15"/>
      <c r="Q15" s="15"/>
    </row>
    <row r="16" spans="2:17" x14ac:dyDescent="0.25">
      <c r="B16" s="18"/>
      <c r="C16" s="15"/>
      <c r="D16" s="15"/>
      <c r="E16" s="15"/>
      <c r="F16" s="15"/>
      <c r="G16" s="15"/>
      <c r="H16" s="15"/>
      <c r="I16" s="15"/>
      <c r="J16" s="15"/>
      <c r="K16" s="15"/>
      <c r="L16" s="15"/>
      <c r="M16" s="15"/>
      <c r="N16" s="15"/>
      <c r="O16" s="15"/>
      <c r="P16" s="15"/>
      <c r="Q16" s="15"/>
    </row>
    <row r="17" spans="2:17" x14ac:dyDescent="0.25">
      <c r="B17" s="18"/>
      <c r="C17" s="15"/>
      <c r="D17" s="15"/>
      <c r="E17" s="15"/>
      <c r="F17" s="15"/>
      <c r="G17" s="15"/>
      <c r="H17" s="15"/>
      <c r="I17" s="15"/>
      <c r="J17" s="15"/>
      <c r="K17" s="15"/>
      <c r="L17" s="15"/>
      <c r="M17" s="15"/>
      <c r="N17" s="15"/>
      <c r="O17" s="15"/>
      <c r="P17" s="15"/>
      <c r="Q17" s="15"/>
    </row>
    <row r="18" spans="2:17" x14ac:dyDescent="0.25">
      <c r="B18" s="18"/>
      <c r="C18" s="15"/>
      <c r="D18" s="15"/>
      <c r="E18" s="15"/>
      <c r="F18" s="15"/>
      <c r="G18" s="15"/>
      <c r="H18" s="15"/>
      <c r="I18" s="15"/>
      <c r="J18" s="15"/>
      <c r="K18" s="15"/>
      <c r="L18" s="15"/>
      <c r="M18" s="15"/>
      <c r="N18" s="15"/>
      <c r="O18" s="15"/>
      <c r="P18" s="15"/>
      <c r="Q18" s="15"/>
    </row>
    <row r="19" spans="2:17" x14ac:dyDescent="0.25">
      <c r="B19" s="18"/>
      <c r="C19" s="15"/>
      <c r="D19" s="15"/>
      <c r="E19" s="15"/>
      <c r="F19" s="15"/>
      <c r="G19" s="15"/>
      <c r="H19" s="15"/>
      <c r="I19" s="15"/>
      <c r="J19" s="15"/>
      <c r="K19" s="15"/>
      <c r="L19" s="15"/>
      <c r="M19" s="15"/>
      <c r="N19" s="15"/>
      <c r="O19" s="15"/>
      <c r="P19" s="15"/>
      <c r="Q19" s="15"/>
    </row>
    <row r="21" spans="2:17" x14ac:dyDescent="0.25">
      <c r="B21" s="284" t="s">
        <v>417</v>
      </c>
      <c r="C21" s="11" t="s">
        <v>414</v>
      </c>
      <c r="D21" s="11" t="s">
        <v>415</v>
      </c>
      <c r="E21" s="11" t="s">
        <v>416</v>
      </c>
      <c r="F21" s="284" t="s">
        <v>418</v>
      </c>
      <c r="G21" s="11" t="s">
        <v>419</v>
      </c>
      <c r="H21" s="11" t="s">
        <v>420</v>
      </c>
    </row>
  </sheetData>
  <mergeCells count="1">
    <mergeCell ref="B13:Q13"/>
  </mergeCells>
  <hyperlinks>
    <hyperlink ref="C21" r:id="rId1" xr:uid="{117257F3-389C-45A7-AB77-F4B0C1898E60}"/>
    <hyperlink ref="D21" r:id="rId2" xr:uid="{96C1E3A9-39E2-4885-B127-7EC7EB1684F0}"/>
    <hyperlink ref="E21" r:id="rId3" xr:uid="{F2A065EB-3CCE-43D4-BFB7-2BD2DAD557D7}"/>
    <hyperlink ref="G21" r:id="rId4" xr:uid="{47BAF570-BBA8-45E6-A455-13F194A8C57C}"/>
    <hyperlink ref="H21" r:id="rId5" xr:uid="{1F7A2097-306A-4CB1-95C1-8FFD69083C5A}"/>
  </hyperlinks>
  <pageMargins left="0.7" right="0.7" top="0.75" bottom="0.75" header="0.3" footer="0.3"/>
  <pageSetup paperSize="9"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5C89-DF94-4E9B-8482-CE7844846EF7}">
  <sheetPr>
    <tabColor theme="4" tint="0.249977111117893"/>
  </sheetPr>
  <dimension ref="B7:I19"/>
  <sheetViews>
    <sheetView showGridLines="0" workbookViewId="0"/>
  </sheetViews>
  <sheetFormatPr defaultRowHeight="15" x14ac:dyDescent="0.25"/>
  <cols>
    <col min="1" max="2" width="9.140625" style="369"/>
    <col min="3" max="3" width="98.42578125" style="369" customWidth="1"/>
    <col min="4" max="9" width="15.7109375" style="369" customWidth="1"/>
    <col min="10" max="16384" width="9.140625" style="369"/>
  </cols>
  <sheetData>
    <row r="7" spans="2:9" ht="18.75" x14ac:dyDescent="0.3">
      <c r="B7" s="188" t="s">
        <v>721</v>
      </c>
    </row>
    <row r="9" spans="2:9" ht="39" customHeight="1" x14ac:dyDescent="0.25">
      <c r="B9" s="779"/>
      <c r="C9" s="782" t="s">
        <v>716</v>
      </c>
      <c r="D9" s="785" t="s">
        <v>715</v>
      </c>
      <c r="E9" s="786"/>
      <c r="F9" s="786"/>
      <c r="G9" s="786"/>
      <c r="H9" s="786"/>
      <c r="I9" s="786"/>
    </row>
    <row r="10" spans="2:9" ht="30" customHeight="1" x14ac:dyDescent="0.25">
      <c r="B10" s="780"/>
      <c r="C10" s="783"/>
      <c r="D10" s="787" t="s">
        <v>714</v>
      </c>
      <c r="E10" s="787"/>
      <c r="F10" s="788" t="s">
        <v>713</v>
      </c>
      <c r="G10" s="788"/>
      <c r="H10" s="788" t="s">
        <v>712</v>
      </c>
      <c r="I10" s="788"/>
    </row>
    <row r="11" spans="2:9" x14ac:dyDescent="0.25">
      <c r="B11" s="781"/>
      <c r="C11" s="784"/>
      <c r="D11" s="456" t="s">
        <v>711</v>
      </c>
      <c r="E11" s="457" t="s">
        <v>177</v>
      </c>
      <c r="F11" s="456" t="s">
        <v>711</v>
      </c>
      <c r="G11" s="457" t="s">
        <v>177</v>
      </c>
      <c r="H11" s="456" t="s">
        <v>711</v>
      </c>
      <c r="I11" s="457" t="s">
        <v>177</v>
      </c>
    </row>
    <row r="12" spans="2:9" ht="30" customHeight="1" x14ac:dyDescent="0.25">
      <c r="B12" s="452">
        <v>1</v>
      </c>
      <c r="C12" s="445" t="s">
        <v>737</v>
      </c>
      <c r="D12" s="454">
        <v>0</v>
      </c>
      <c r="E12" s="455">
        <v>0</v>
      </c>
      <c r="F12" s="454">
        <v>0</v>
      </c>
      <c r="G12" s="455">
        <v>0</v>
      </c>
      <c r="H12" s="454">
        <v>0</v>
      </c>
      <c r="I12" s="455">
        <v>0</v>
      </c>
    </row>
    <row r="13" spans="2:9" ht="30" customHeight="1" x14ac:dyDescent="0.25">
      <c r="B13" s="442">
        <v>2</v>
      </c>
      <c r="C13" s="448" t="s">
        <v>738</v>
      </c>
      <c r="D13" s="446">
        <v>0</v>
      </c>
      <c r="E13" s="447">
        <v>0</v>
      </c>
      <c r="F13" s="446">
        <v>0</v>
      </c>
      <c r="G13" s="447">
        <v>0</v>
      </c>
      <c r="H13" s="446">
        <v>0</v>
      </c>
      <c r="I13" s="447">
        <v>0</v>
      </c>
    </row>
    <row r="14" spans="2:9" ht="30" customHeight="1" x14ac:dyDescent="0.25">
      <c r="B14" s="442">
        <v>3</v>
      </c>
      <c r="C14" s="448" t="s">
        <v>739</v>
      </c>
      <c r="D14" s="446">
        <v>0</v>
      </c>
      <c r="E14" s="447">
        <v>0</v>
      </c>
      <c r="F14" s="446">
        <v>0</v>
      </c>
      <c r="G14" s="447">
        <v>0</v>
      </c>
      <c r="H14" s="446">
        <v>0</v>
      </c>
      <c r="I14" s="447">
        <v>0</v>
      </c>
    </row>
    <row r="15" spans="2:9" ht="30" customHeight="1" x14ac:dyDescent="0.25">
      <c r="B15" s="442">
        <v>4</v>
      </c>
      <c r="C15" s="448" t="s">
        <v>740</v>
      </c>
      <c r="D15" s="446">
        <v>0</v>
      </c>
      <c r="E15" s="447">
        <v>0</v>
      </c>
      <c r="F15" s="446">
        <v>0</v>
      </c>
      <c r="G15" s="447">
        <v>0</v>
      </c>
      <c r="H15" s="446">
        <v>0</v>
      </c>
      <c r="I15" s="447">
        <v>0</v>
      </c>
    </row>
    <row r="16" spans="2:9" ht="30" customHeight="1" x14ac:dyDescent="0.25">
      <c r="B16" s="442">
        <v>5</v>
      </c>
      <c r="C16" s="448" t="s">
        <v>741</v>
      </c>
      <c r="D16" s="446">
        <v>0</v>
      </c>
      <c r="E16" s="447">
        <v>0</v>
      </c>
      <c r="F16" s="446">
        <v>0</v>
      </c>
      <c r="G16" s="447">
        <v>0</v>
      </c>
      <c r="H16" s="446">
        <v>0</v>
      </c>
      <c r="I16" s="447">
        <v>0</v>
      </c>
    </row>
    <row r="17" spans="2:9" ht="30" customHeight="1" x14ac:dyDescent="0.25">
      <c r="B17" s="442">
        <v>6</v>
      </c>
      <c r="C17" s="448" t="s">
        <v>742</v>
      </c>
      <c r="D17" s="446">
        <v>0</v>
      </c>
      <c r="E17" s="447">
        <v>0</v>
      </c>
      <c r="F17" s="446">
        <v>0</v>
      </c>
      <c r="G17" s="447">
        <v>0</v>
      </c>
      <c r="H17" s="446">
        <v>0</v>
      </c>
      <c r="I17" s="447">
        <v>0</v>
      </c>
    </row>
    <row r="18" spans="2:9" ht="30" customHeight="1" x14ac:dyDescent="0.25">
      <c r="B18" s="442">
        <v>7</v>
      </c>
      <c r="C18" s="449" t="s">
        <v>719</v>
      </c>
      <c r="D18" s="450">
        <v>24079.538565477917</v>
      </c>
      <c r="E18" s="529">
        <v>100</v>
      </c>
      <c r="F18" s="450">
        <v>24079.538565477917</v>
      </c>
      <c r="G18" s="529">
        <v>100</v>
      </c>
      <c r="H18" s="446">
        <v>0</v>
      </c>
      <c r="I18" s="447">
        <v>0</v>
      </c>
    </row>
    <row r="19" spans="2:9" ht="30" customHeight="1" x14ac:dyDescent="0.25">
      <c r="B19" s="442">
        <v>8</v>
      </c>
      <c r="C19" s="458" t="s">
        <v>730</v>
      </c>
      <c r="D19" s="450">
        <v>24079.538565477917</v>
      </c>
      <c r="E19" s="529">
        <v>100</v>
      </c>
      <c r="F19" s="450">
        <v>24079.538565477917</v>
      </c>
      <c r="G19" s="529">
        <v>100</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5019-54D5-4221-9703-DD24A3534E50}">
  <sheetPr>
    <tabColor theme="4" tint="0.249977111117893"/>
  </sheetPr>
  <dimension ref="B7:J19"/>
  <sheetViews>
    <sheetView showGridLines="0" workbookViewId="0"/>
  </sheetViews>
  <sheetFormatPr defaultRowHeight="15" x14ac:dyDescent="0.25"/>
  <cols>
    <col min="1" max="2" width="9.140625" style="369"/>
    <col min="3" max="3" width="98.42578125" style="369" customWidth="1"/>
    <col min="4" max="9" width="15.7109375" style="373" customWidth="1"/>
    <col min="10" max="16384" width="9.140625" style="369"/>
  </cols>
  <sheetData>
    <row r="7" spans="2:10" ht="18.75" x14ac:dyDescent="0.3">
      <c r="B7" s="188" t="s">
        <v>722</v>
      </c>
      <c r="C7" s="188"/>
      <c r="D7" s="188"/>
      <c r="E7" s="188"/>
      <c r="F7" s="188"/>
      <c r="G7" s="188"/>
      <c r="H7" s="188"/>
      <c r="I7" s="188"/>
      <c r="J7" s="188"/>
    </row>
    <row r="9" spans="2:10" ht="39" customHeight="1" x14ac:dyDescent="0.25">
      <c r="B9" s="779"/>
      <c r="C9" s="782" t="s">
        <v>716</v>
      </c>
      <c r="D9" s="785" t="s">
        <v>715</v>
      </c>
      <c r="E9" s="786"/>
      <c r="F9" s="786"/>
      <c r="G9" s="786"/>
      <c r="H9" s="786"/>
      <c r="I9" s="786"/>
    </row>
    <row r="10" spans="2:10" ht="30" customHeight="1" x14ac:dyDescent="0.25">
      <c r="B10" s="780"/>
      <c r="C10" s="783"/>
      <c r="D10" s="787" t="s">
        <v>714</v>
      </c>
      <c r="E10" s="787"/>
      <c r="F10" s="788" t="s">
        <v>713</v>
      </c>
      <c r="G10" s="788"/>
      <c r="H10" s="788" t="s">
        <v>712</v>
      </c>
      <c r="I10" s="788"/>
    </row>
    <row r="11" spans="2:10" x14ac:dyDescent="0.25">
      <c r="B11" s="781"/>
      <c r="C11" s="784"/>
      <c r="D11" s="456" t="s">
        <v>711</v>
      </c>
      <c r="E11" s="457" t="s">
        <v>177</v>
      </c>
      <c r="F11" s="456" t="s">
        <v>711</v>
      </c>
      <c r="G11" s="457" t="s">
        <v>177</v>
      </c>
      <c r="H11" s="456" t="s">
        <v>711</v>
      </c>
      <c r="I11" s="457" t="s">
        <v>177</v>
      </c>
    </row>
    <row r="12" spans="2:10" ht="30" customHeight="1" x14ac:dyDescent="0.25">
      <c r="B12" s="452">
        <v>1</v>
      </c>
      <c r="C12" s="445" t="s">
        <v>743</v>
      </c>
      <c r="D12" s="454">
        <v>0</v>
      </c>
      <c r="E12" s="455">
        <v>0</v>
      </c>
      <c r="F12" s="454">
        <v>0</v>
      </c>
      <c r="G12" s="455">
        <v>0</v>
      </c>
      <c r="H12" s="454">
        <v>0</v>
      </c>
      <c r="I12" s="455">
        <v>0</v>
      </c>
    </row>
    <row r="13" spans="2:10" ht="30" customHeight="1" x14ac:dyDescent="0.25">
      <c r="B13" s="442">
        <v>2</v>
      </c>
      <c r="C13" s="448" t="s">
        <v>744</v>
      </c>
      <c r="D13" s="446">
        <v>0</v>
      </c>
      <c r="E13" s="447">
        <v>0</v>
      </c>
      <c r="F13" s="446">
        <v>0</v>
      </c>
      <c r="G13" s="447">
        <v>0</v>
      </c>
      <c r="H13" s="446">
        <v>0</v>
      </c>
      <c r="I13" s="447">
        <v>0</v>
      </c>
    </row>
    <row r="14" spans="2:10" ht="30" customHeight="1" x14ac:dyDescent="0.25">
      <c r="B14" s="442">
        <v>3</v>
      </c>
      <c r="C14" s="448" t="s">
        <v>745</v>
      </c>
      <c r="D14" s="446">
        <v>0</v>
      </c>
      <c r="E14" s="447">
        <v>0</v>
      </c>
      <c r="F14" s="446">
        <v>0</v>
      </c>
      <c r="G14" s="447">
        <v>0</v>
      </c>
      <c r="H14" s="446">
        <v>0</v>
      </c>
      <c r="I14" s="447">
        <v>0</v>
      </c>
    </row>
    <row r="15" spans="2:10" ht="30" customHeight="1" x14ac:dyDescent="0.25">
      <c r="B15" s="442">
        <v>4</v>
      </c>
      <c r="C15" s="448" t="s">
        <v>746</v>
      </c>
      <c r="D15" s="446">
        <v>0</v>
      </c>
      <c r="E15" s="447">
        <v>0</v>
      </c>
      <c r="F15" s="446">
        <v>0</v>
      </c>
      <c r="G15" s="447">
        <v>0</v>
      </c>
      <c r="H15" s="446">
        <v>0</v>
      </c>
      <c r="I15" s="447">
        <v>0</v>
      </c>
    </row>
    <row r="16" spans="2:10" ht="30" customHeight="1" x14ac:dyDescent="0.25">
      <c r="B16" s="442">
        <v>5</v>
      </c>
      <c r="C16" s="448" t="s">
        <v>747</v>
      </c>
      <c r="D16" s="446">
        <v>0</v>
      </c>
      <c r="E16" s="447">
        <v>0</v>
      </c>
      <c r="F16" s="446">
        <v>0</v>
      </c>
      <c r="G16" s="447">
        <v>0</v>
      </c>
      <c r="H16" s="446">
        <v>0</v>
      </c>
      <c r="I16" s="447">
        <v>0</v>
      </c>
    </row>
    <row r="17" spans="2:9" ht="30" customHeight="1" x14ac:dyDescent="0.25">
      <c r="B17" s="442">
        <v>6</v>
      </c>
      <c r="C17" s="448" t="s">
        <v>748</v>
      </c>
      <c r="D17" s="446">
        <v>0</v>
      </c>
      <c r="E17" s="447">
        <v>0</v>
      </c>
      <c r="F17" s="446">
        <v>0</v>
      </c>
      <c r="G17" s="447">
        <v>0</v>
      </c>
      <c r="H17" s="446">
        <v>0</v>
      </c>
      <c r="I17" s="447">
        <v>0</v>
      </c>
    </row>
    <row r="18" spans="2:9" ht="30" customHeight="1" x14ac:dyDescent="0.25">
      <c r="B18" s="442">
        <v>7</v>
      </c>
      <c r="C18" s="449" t="s">
        <v>749</v>
      </c>
      <c r="D18" s="450">
        <v>202199.33030932044</v>
      </c>
      <c r="E18" s="451">
        <v>89.2792854728675</v>
      </c>
      <c r="F18" s="450">
        <v>202199.33030932044</v>
      </c>
      <c r="G18" s="451">
        <v>89.2792854728675</v>
      </c>
      <c r="H18" s="446">
        <v>0</v>
      </c>
      <c r="I18" s="447">
        <v>0</v>
      </c>
    </row>
    <row r="19" spans="2:9" ht="30" customHeight="1" x14ac:dyDescent="0.25">
      <c r="B19" s="442">
        <v>8</v>
      </c>
      <c r="C19" s="458" t="s">
        <v>750</v>
      </c>
      <c r="D19" s="450">
        <v>202199.33030932044</v>
      </c>
      <c r="E19" s="451">
        <v>89.2792854728675</v>
      </c>
      <c r="F19" s="450">
        <v>202199.33030932044</v>
      </c>
      <c r="G19" s="451">
        <v>89.2792854728675</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A279-8F4B-4E4E-83AB-3BA9B74D46CF}">
  <sheetPr>
    <tabColor theme="4" tint="0.249977111117893"/>
  </sheetPr>
  <dimension ref="B7:J19"/>
  <sheetViews>
    <sheetView showGridLines="0" workbookViewId="0"/>
  </sheetViews>
  <sheetFormatPr defaultRowHeight="15" x14ac:dyDescent="0.25"/>
  <cols>
    <col min="1" max="2" width="9.140625" style="369"/>
    <col min="3" max="3" width="98.42578125" style="369" customWidth="1"/>
    <col min="4" max="9" width="15.7109375" style="373" customWidth="1"/>
    <col min="10" max="16384" width="9.140625" style="369"/>
  </cols>
  <sheetData>
    <row r="7" spans="2:10" ht="18.75" x14ac:dyDescent="0.3">
      <c r="B7" s="188" t="s">
        <v>724</v>
      </c>
      <c r="C7" s="188"/>
      <c r="D7" s="188"/>
      <c r="E7" s="188"/>
      <c r="F7" s="188"/>
      <c r="G7" s="188"/>
      <c r="H7" s="188"/>
      <c r="I7" s="188"/>
      <c r="J7" s="188"/>
    </row>
    <row r="9" spans="2:10" ht="39" customHeight="1" x14ac:dyDescent="0.25">
      <c r="B9" s="779"/>
      <c r="C9" s="782" t="s">
        <v>716</v>
      </c>
      <c r="D9" s="785" t="s">
        <v>715</v>
      </c>
      <c r="E9" s="786"/>
      <c r="F9" s="786"/>
      <c r="G9" s="786"/>
      <c r="H9" s="786"/>
      <c r="I9" s="786"/>
    </row>
    <row r="10" spans="2:10" ht="30" customHeight="1" x14ac:dyDescent="0.25">
      <c r="B10" s="780"/>
      <c r="C10" s="783"/>
      <c r="D10" s="787" t="s">
        <v>714</v>
      </c>
      <c r="E10" s="787"/>
      <c r="F10" s="788" t="s">
        <v>713</v>
      </c>
      <c r="G10" s="788"/>
      <c r="H10" s="788" t="s">
        <v>712</v>
      </c>
      <c r="I10" s="788"/>
    </row>
    <row r="11" spans="2:10" x14ac:dyDescent="0.25">
      <c r="B11" s="781"/>
      <c r="C11" s="784"/>
      <c r="D11" s="456" t="s">
        <v>723</v>
      </c>
      <c r="E11" s="457" t="s">
        <v>177</v>
      </c>
      <c r="F11" s="456" t="s">
        <v>711</v>
      </c>
      <c r="G11" s="457" t="s">
        <v>177</v>
      </c>
      <c r="H11" s="456" t="s">
        <v>711</v>
      </c>
      <c r="I11" s="457" t="s">
        <v>177</v>
      </c>
    </row>
    <row r="12" spans="2:10" ht="30" customHeight="1" x14ac:dyDescent="0.25">
      <c r="B12" s="452">
        <v>1</v>
      </c>
      <c r="C12" s="445" t="s">
        <v>743</v>
      </c>
      <c r="D12" s="454">
        <v>0</v>
      </c>
      <c r="E12" s="455">
        <v>0</v>
      </c>
      <c r="F12" s="454">
        <v>0</v>
      </c>
      <c r="G12" s="455">
        <v>0</v>
      </c>
      <c r="H12" s="454">
        <v>0</v>
      </c>
      <c r="I12" s="455">
        <v>0</v>
      </c>
    </row>
    <row r="13" spans="2:10" ht="30" customHeight="1" x14ac:dyDescent="0.25">
      <c r="B13" s="442">
        <v>2</v>
      </c>
      <c r="C13" s="448" t="s">
        <v>744</v>
      </c>
      <c r="D13" s="446">
        <v>0</v>
      </c>
      <c r="E13" s="447">
        <v>0</v>
      </c>
      <c r="F13" s="446">
        <v>0</v>
      </c>
      <c r="G13" s="447">
        <v>0</v>
      </c>
      <c r="H13" s="446">
        <v>0</v>
      </c>
      <c r="I13" s="447">
        <v>0</v>
      </c>
    </row>
    <row r="14" spans="2:10" ht="30" customHeight="1" x14ac:dyDescent="0.25">
      <c r="B14" s="442">
        <v>3</v>
      </c>
      <c r="C14" s="448" t="s">
        <v>745</v>
      </c>
      <c r="D14" s="446">
        <v>0</v>
      </c>
      <c r="E14" s="447">
        <v>0</v>
      </c>
      <c r="F14" s="446">
        <v>0</v>
      </c>
      <c r="G14" s="447">
        <v>0</v>
      </c>
      <c r="H14" s="446">
        <v>0</v>
      </c>
      <c r="I14" s="447">
        <v>0</v>
      </c>
    </row>
    <row r="15" spans="2:10" ht="30" customHeight="1" x14ac:dyDescent="0.25">
      <c r="B15" s="442">
        <v>4</v>
      </c>
      <c r="C15" s="448" t="s">
        <v>746</v>
      </c>
      <c r="D15" s="446">
        <v>0</v>
      </c>
      <c r="E15" s="447">
        <v>0</v>
      </c>
      <c r="F15" s="446">
        <v>0</v>
      </c>
      <c r="G15" s="447">
        <v>0</v>
      </c>
      <c r="H15" s="446">
        <v>0</v>
      </c>
      <c r="I15" s="447">
        <v>0</v>
      </c>
    </row>
    <row r="16" spans="2:10" ht="30" customHeight="1" x14ac:dyDescent="0.25">
      <c r="B16" s="442">
        <v>5</v>
      </c>
      <c r="C16" s="448" t="s">
        <v>747</v>
      </c>
      <c r="D16" s="446">
        <v>0</v>
      </c>
      <c r="E16" s="447">
        <v>0</v>
      </c>
      <c r="F16" s="446">
        <v>0</v>
      </c>
      <c r="G16" s="447">
        <v>0</v>
      </c>
      <c r="H16" s="446">
        <v>0</v>
      </c>
      <c r="I16" s="447">
        <v>0</v>
      </c>
    </row>
    <row r="17" spans="2:9" ht="30" customHeight="1" x14ac:dyDescent="0.25">
      <c r="B17" s="442">
        <v>6</v>
      </c>
      <c r="C17" s="448" t="s">
        <v>748</v>
      </c>
      <c r="D17" s="446">
        <v>0</v>
      </c>
      <c r="E17" s="447">
        <v>0</v>
      </c>
      <c r="F17" s="446">
        <v>0</v>
      </c>
      <c r="G17" s="447">
        <v>0</v>
      </c>
      <c r="H17" s="446">
        <v>0</v>
      </c>
      <c r="I17" s="447">
        <v>0</v>
      </c>
    </row>
    <row r="18" spans="2:9" ht="30" customHeight="1" x14ac:dyDescent="0.25">
      <c r="B18" s="442">
        <v>7</v>
      </c>
      <c r="C18" s="449" t="s">
        <v>749</v>
      </c>
      <c r="D18" s="450">
        <v>202128.26724961222</v>
      </c>
      <c r="E18" s="451">
        <v>89.355124824842989</v>
      </c>
      <c r="F18" s="450">
        <v>202128.26724961222</v>
      </c>
      <c r="G18" s="451">
        <v>89.355124824842989</v>
      </c>
      <c r="H18" s="446">
        <v>0</v>
      </c>
      <c r="I18" s="447">
        <v>0</v>
      </c>
    </row>
    <row r="19" spans="2:9" ht="30" customHeight="1" x14ac:dyDescent="0.25">
      <c r="B19" s="442">
        <v>8</v>
      </c>
      <c r="C19" s="458" t="s">
        <v>751</v>
      </c>
      <c r="D19" s="450">
        <v>202128.26724961222</v>
      </c>
      <c r="E19" s="451">
        <v>89.355124824842989</v>
      </c>
      <c r="F19" s="450">
        <v>202128.26724961222</v>
      </c>
      <c r="G19" s="451">
        <v>89.355124824842989</v>
      </c>
      <c r="H19" s="446">
        <v>0</v>
      </c>
      <c r="I19" s="447">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FFCF-1F8A-4354-81BC-7388AC6C0E47}">
  <sheetPr>
    <tabColor theme="4" tint="0.249977111117893"/>
  </sheetPr>
  <dimension ref="B7:E17"/>
  <sheetViews>
    <sheetView showGridLines="0" workbookViewId="0"/>
  </sheetViews>
  <sheetFormatPr defaultRowHeight="15" x14ac:dyDescent="0.25"/>
  <cols>
    <col min="1" max="2" width="9.140625" style="369"/>
    <col min="3" max="3" width="98.42578125" style="369" customWidth="1"/>
    <col min="4" max="4" width="18.28515625" style="369" bestFit="1" customWidth="1"/>
    <col min="5" max="5" width="11.140625" style="369" bestFit="1" customWidth="1"/>
    <col min="6" max="16384" width="9.140625" style="369"/>
  </cols>
  <sheetData>
    <row r="7" spans="2:5" ht="18.75" x14ac:dyDescent="0.3">
      <c r="B7" s="188" t="s">
        <v>726</v>
      </c>
    </row>
    <row r="9" spans="2:5" ht="30" customHeight="1" x14ac:dyDescent="0.25">
      <c r="B9" s="441"/>
      <c r="C9" s="526" t="s">
        <v>760</v>
      </c>
      <c r="D9" s="462" t="s">
        <v>711</v>
      </c>
      <c r="E9" s="463" t="s">
        <v>725</v>
      </c>
    </row>
    <row r="10" spans="2:5" ht="30" customHeight="1" x14ac:dyDescent="0.25">
      <c r="B10" s="452">
        <v>1</v>
      </c>
      <c r="C10" s="459" t="s">
        <v>752</v>
      </c>
      <c r="D10" s="454">
        <v>0</v>
      </c>
      <c r="E10" s="455">
        <v>0</v>
      </c>
    </row>
    <row r="11" spans="2:5" ht="30" customHeight="1" x14ac:dyDescent="0.25">
      <c r="B11" s="442">
        <v>2</v>
      </c>
      <c r="C11" s="460" t="s">
        <v>753</v>
      </c>
      <c r="D11" s="446">
        <v>0</v>
      </c>
      <c r="E11" s="447">
        <v>0</v>
      </c>
    </row>
    <row r="12" spans="2:5" ht="30" customHeight="1" x14ac:dyDescent="0.25">
      <c r="B12" s="442">
        <v>3</v>
      </c>
      <c r="C12" s="460" t="s">
        <v>754</v>
      </c>
      <c r="D12" s="446">
        <v>0</v>
      </c>
      <c r="E12" s="447">
        <v>0</v>
      </c>
    </row>
    <row r="13" spans="2:5" ht="30" customHeight="1" x14ac:dyDescent="0.25">
      <c r="B13" s="442">
        <v>4</v>
      </c>
      <c r="C13" s="460" t="s">
        <v>755</v>
      </c>
      <c r="D13" s="446">
        <v>0</v>
      </c>
      <c r="E13" s="447">
        <v>0</v>
      </c>
    </row>
    <row r="14" spans="2:5" ht="30" customHeight="1" x14ac:dyDescent="0.25">
      <c r="B14" s="442">
        <v>5</v>
      </c>
      <c r="C14" s="460" t="s">
        <v>756</v>
      </c>
      <c r="D14" s="446">
        <v>0</v>
      </c>
      <c r="E14" s="447">
        <v>0</v>
      </c>
    </row>
    <row r="15" spans="2:5" ht="30" customHeight="1" x14ac:dyDescent="0.25">
      <c r="B15" s="442">
        <v>6</v>
      </c>
      <c r="C15" s="460" t="s">
        <v>757</v>
      </c>
      <c r="D15" s="446">
        <v>0</v>
      </c>
      <c r="E15" s="447">
        <v>0</v>
      </c>
    </row>
    <row r="16" spans="2:5" ht="30" customHeight="1" x14ac:dyDescent="0.25">
      <c r="B16" s="442">
        <v>7</v>
      </c>
      <c r="C16" s="461" t="s">
        <v>758</v>
      </c>
      <c r="D16" s="450">
        <v>429060.88220028277</v>
      </c>
      <c r="E16" s="451">
        <v>65.45147430825422</v>
      </c>
    </row>
    <row r="17" spans="2:5" ht="30" customHeight="1" x14ac:dyDescent="0.25">
      <c r="B17" s="442">
        <v>8</v>
      </c>
      <c r="C17" s="461" t="s">
        <v>759</v>
      </c>
      <c r="D17" s="450">
        <v>429060.88220028277</v>
      </c>
      <c r="E17" s="451">
        <v>65.45147430825422</v>
      </c>
    </row>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6B00-770F-44C3-8846-10C787C82534}">
  <sheetPr>
    <tabColor theme="4" tint="0.249977111117893"/>
  </sheetPr>
  <dimension ref="B7:E17"/>
  <sheetViews>
    <sheetView showGridLines="0" workbookViewId="0"/>
  </sheetViews>
  <sheetFormatPr defaultRowHeight="15" x14ac:dyDescent="0.25"/>
  <cols>
    <col min="1" max="2" width="9.140625" style="369"/>
    <col min="3" max="3" width="98.42578125" style="369" customWidth="1"/>
    <col min="4" max="4" width="18.28515625" style="369" bestFit="1" customWidth="1"/>
    <col min="5" max="5" width="11.140625" style="369" bestFit="1" customWidth="1"/>
    <col min="6" max="16384" width="9.140625" style="369"/>
  </cols>
  <sheetData>
    <row r="7" spans="2:5" ht="18.75" x14ac:dyDescent="0.3">
      <c r="B7" s="188" t="s">
        <v>727</v>
      </c>
    </row>
    <row r="9" spans="2:5" ht="30" customHeight="1" x14ac:dyDescent="0.25">
      <c r="B9" s="441"/>
      <c r="C9" s="526" t="s">
        <v>760</v>
      </c>
      <c r="D9" s="462" t="s">
        <v>711</v>
      </c>
      <c r="E9" s="463" t="s">
        <v>725</v>
      </c>
    </row>
    <row r="10" spans="2:5" ht="30" customHeight="1" x14ac:dyDescent="0.25">
      <c r="B10" s="452">
        <v>1</v>
      </c>
      <c r="C10" s="459" t="s">
        <v>752</v>
      </c>
      <c r="D10" s="454">
        <v>0</v>
      </c>
      <c r="E10" s="455">
        <v>0</v>
      </c>
    </row>
    <row r="11" spans="2:5" ht="30" customHeight="1" x14ac:dyDescent="0.25">
      <c r="B11" s="442">
        <v>2</v>
      </c>
      <c r="C11" s="460" t="s">
        <v>753</v>
      </c>
      <c r="D11" s="446">
        <v>0</v>
      </c>
      <c r="E11" s="447">
        <v>0</v>
      </c>
    </row>
    <row r="12" spans="2:5" ht="30" customHeight="1" x14ac:dyDescent="0.25">
      <c r="B12" s="442">
        <v>3</v>
      </c>
      <c r="C12" s="460" t="s">
        <v>754</v>
      </c>
      <c r="D12" s="446">
        <v>0</v>
      </c>
      <c r="E12" s="447">
        <v>0</v>
      </c>
    </row>
    <row r="13" spans="2:5" ht="30" customHeight="1" x14ac:dyDescent="0.25">
      <c r="B13" s="442">
        <v>4</v>
      </c>
      <c r="C13" s="460" t="s">
        <v>755</v>
      </c>
      <c r="D13" s="446">
        <v>0</v>
      </c>
      <c r="E13" s="447">
        <v>0</v>
      </c>
    </row>
    <row r="14" spans="2:5" ht="30" customHeight="1" x14ac:dyDescent="0.25">
      <c r="B14" s="442">
        <v>5</v>
      </c>
      <c r="C14" s="460" t="s">
        <v>756</v>
      </c>
      <c r="D14" s="446">
        <v>0</v>
      </c>
      <c r="E14" s="447">
        <v>0</v>
      </c>
    </row>
    <row r="15" spans="2:5" ht="30" customHeight="1" x14ac:dyDescent="0.25">
      <c r="B15" s="442">
        <v>6</v>
      </c>
      <c r="C15" s="460" t="s">
        <v>757</v>
      </c>
      <c r="D15" s="446">
        <v>0</v>
      </c>
      <c r="E15" s="447">
        <v>0</v>
      </c>
    </row>
    <row r="16" spans="2:5" ht="30" customHeight="1" x14ac:dyDescent="0.25">
      <c r="B16" s="442">
        <v>7</v>
      </c>
      <c r="C16" s="461" t="s">
        <v>758</v>
      </c>
      <c r="D16" s="450">
        <v>429332.63347211626</v>
      </c>
      <c r="E16" s="451">
        <v>65.492928847981631</v>
      </c>
    </row>
    <row r="17" spans="2:5" ht="30" customHeight="1" x14ac:dyDescent="0.25">
      <c r="B17" s="442">
        <v>8</v>
      </c>
      <c r="C17" s="461" t="s">
        <v>759</v>
      </c>
      <c r="D17" s="450">
        <v>429332.63347211626</v>
      </c>
      <c r="E17" s="451">
        <v>65.492928847981631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4306-5454-47B5-A14D-7F4B43E2EC96}">
  <sheetPr>
    <tabColor theme="0" tint="-0.34998626667073579"/>
  </sheetPr>
  <dimension ref="B2:M33"/>
  <sheetViews>
    <sheetView showGridLines="0" zoomScale="85" zoomScaleNormal="85" workbookViewId="0"/>
  </sheetViews>
  <sheetFormatPr defaultColWidth="9.140625" defaultRowHeight="15" x14ac:dyDescent="0.25"/>
  <cols>
    <col min="1" max="1" width="9.140625" style="9"/>
    <col min="2" max="2" width="16.85546875" style="9" customWidth="1"/>
    <col min="3" max="3" width="64.140625" style="9" customWidth="1"/>
    <col min="4" max="4" width="40.140625" style="9" bestFit="1" customWidth="1"/>
    <col min="5" max="5" width="14.42578125" style="9" bestFit="1" customWidth="1"/>
    <col min="6" max="6" width="32.28515625" style="9" customWidth="1"/>
    <col min="7" max="16384" width="9.140625" style="9"/>
  </cols>
  <sheetData>
    <row r="2" spans="2:12" s="15" customFormat="1" ht="12.75" x14ac:dyDescent="0.2"/>
    <row r="3" spans="2:12" s="15" customFormat="1" ht="12.75" x14ac:dyDescent="0.2"/>
    <row r="4" spans="2:12" s="15" customFormat="1" ht="12.75" x14ac:dyDescent="0.2"/>
    <row r="5" spans="2:12" s="15" customFormat="1" ht="12.75" x14ac:dyDescent="0.2">
      <c r="B5" s="26"/>
    </row>
    <row r="6" spans="2:12" s="15" customFormat="1" ht="18.75" x14ac:dyDescent="0.3">
      <c r="B6" s="188" t="s">
        <v>323</v>
      </c>
    </row>
    <row r="7" spans="2:12" s="15" customFormat="1" ht="12.75" x14ac:dyDescent="0.2"/>
    <row r="8" spans="2:12" x14ac:dyDescent="0.25">
      <c r="B8" s="27"/>
    </row>
    <row r="9" spans="2:12" x14ac:dyDescent="0.25">
      <c r="B9" s="509" t="s">
        <v>769</v>
      </c>
    </row>
    <row r="11" spans="2:12" x14ac:dyDescent="0.25">
      <c r="B11" s="28" t="s">
        <v>366</v>
      </c>
    </row>
    <row r="12" spans="2:12" x14ac:dyDescent="0.25">
      <c r="B12" s="9" t="s">
        <v>324</v>
      </c>
    </row>
    <row r="13" spans="2:12" ht="15.75" thickBot="1" x14ac:dyDescent="0.3"/>
    <row r="14" spans="2:12" ht="27" customHeight="1" thickBot="1" x14ac:dyDescent="0.3">
      <c r="B14" s="48" t="s">
        <v>325</v>
      </c>
      <c r="C14" s="49" t="s">
        <v>326</v>
      </c>
      <c r="D14" s="49" t="s">
        <v>327</v>
      </c>
      <c r="E14" s="49" t="s">
        <v>328</v>
      </c>
      <c r="F14" s="50" t="s">
        <v>329</v>
      </c>
    </row>
    <row r="15" spans="2:12" ht="40.5" customHeight="1" x14ac:dyDescent="0.25">
      <c r="B15" s="541" t="s">
        <v>331</v>
      </c>
      <c r="C15" s="37" t="s">
        <v>330</v>
      </c>
      <c r="D15" s="56" t="s">
        <v>368</v>
      </c>
      <c r="E15" s="38" t="s">
        <v>333</v>
      </c>
      <c r="F15" s="57"/>
      <c r="H15" s="29"/>
      <c r="I15" s="29"/>
      <c r="J15" s="29"/>
      <c r="K15" s="29"/>
      <c r="L15" s="29"/>
    </row>
    <row r="16" spans="2:12" ht="30.75" thickBot="1" x14ac:dyDescent="0.3">
      <c r="B16" s="539"/>
      <c r="C16" s="32" t="s">
        <v>332</v>
      </c>
      <c r="D16" s="55" t="s">
        <v>790</v>
      </c>
      <c r="E16" s="33" t="s">
        <v>338</v>
      </c>
      <c r="F16" s="34"/>
      <c r="H16" s="29"/>
      <c r="I16" s="29"/>
      <c r="J16" s="29"/>
      <c r="K16" s="29"/>
      <c r="L16" s="29"/>
    </row>
    <row r="17" spans="2:13" ht="45" x14ac:dyDescent="0.25">
      <c r="B17" s="541" t="s">
        <v>337</v>
      </c>
      <c r="C17" s="37" t="s">
        <v>334</v>
      </c>
      <c r="D17" s="40" t="s">
        <v>363</v>
      </c>
      <c r="E17" s="38" t="s">
        <v>339</v>
      </c>
      <c r="F17" s="43"/>
      <c r="H17" s="29"/>
      <c r="I17" s="29"/>
      <c r="J17" s="29"/>
      <c r="K17" s="29"/>
      <c r="L17" s="29"/>
    </row>
    <row r="18" spans="2:13" ht="45" x14ac:dyDescent="0.25">
      <c r="B18" s="537"/>
      <c r="C18" s="31" t="s">
        <v>335</v>
      </c>
      <c r="D18" s="41" t="s">
        <v>363</v>
      </c>
      <c r="E18" s="30" t="s">
        <v>340</v>
      </c>
      <c r="F18" s="45"/>
      <c r="H18" s="29"/>
      <c r="I18" s="29"/>
      <c r="J18" s="29"/>
      <c r="K18" s="29"/>
      <c r="L18" s="29"/>
    </row>
    <row r="19" spans="2:13" ht="30" x14ac:dyDescent="0.25">
      <c r="B19" s="537"/>
      <c r="C19" s="31" t="s">
        <v>336</v>
      </c>
      <c r="D19" s="41" t="s">
        <v>363</v>
      </c>
      <c r="E19" s="30" t="s">
        <v>341</v>
      </c>
      <c r="F19" s="45" t="s">
        <v>364</v>
      </c>
      <c r="H19" s="29"/>
      <c r="I19" s="29"/>
      <c r="J19" s="29"/>
      <c r="K19" s="29"/>
      <c r="L19" s="29"/>
    </row>
    <row r="20" spans="2:13" ht="30.75" thickBot="1" x14ac:dyDescent="0.3">
      <c r="B20" s="539"/>
      <c r="C20" s="32" t="s">
        <v>365</v>
      </c>
      <c r="D20" s="42" t="s">
        <v>363</v>
      </c>
      <c r="E20" s="33" t="s">
        <v>342</v>
      </c>
      <c r="F20" s="46" t="s">
        <v>364</v>
      </c>
      <c r="H20" s="29"/>
      <c r="I20" s="29"/>
      <c r="J20" s="29"/>
      <c r="K20" s="29"/>
      <c r="L20" s="29"/>
    </row>
    <row r="21" spans="2:13" ht="56.25" customHeight="1" thickBot="1" x14ac:dyDescent="0.3">
      <c r="B21" s="542" t="s">
        <v>343</v>
      </c>
      <c r="C21" s="37" t="s">
        <v>344</v>
      </c>
      <c r="D21" s="511" t="s">
        <v>772</v>
      </c>
      <c r="E21" s="38" t="s">
        <v>346</v>
      </c>
      <c r="F21" s="39"/>
      <c r="H21" s="29"/>
      <c r="I21" s="29"/>
      <c r="J21" s="29"/>
      <c r="K21" s="29"/>
      <c r="L21" s="29"/>
    </row>
    <row r="22" spans="2:13" ht="89.25" customHeight="1" thickBot="1" x14ac:dyDescent="0.3">
      <c r="B22" s="543"/>
      <c r="C22" s="35" t="s">
        <v>345</v>
      </c>
      <c r="D22" s="53" t="s">
        <v>472</v>
      </c>
      <c r="E22" s="36" t="s">
        <v>347</v>
      </c>
      <c r="F22" s="46" t="s">
        <v>473</v>
      </c>
      <c r="H22" s="29"/>
      <c r="I22" s="29"/>
      <c r="J22" s="29"/>
      <c r="K22" s="29"/>
      <c r="L22" s="29"/>
    </row>
    <row r="23" spans="2:13" ht="72" customHeight="1" x14ac:dyDescent="0.25">
      <c r="B23" s="542" t="s">
        <v>348</v>
      </c>
      <c r="C23" s="37" t="s">
        <v>349</v>
      </c>
      <c r="D23" s="512" t="s">
        <v>773</v>
      </c>
      <c r="E23" s="38" t="s">
        <v>354</v>
      </c>
      <c r="F23" s="39"/>
      <c r="H23" s="29"/>
      <c r="I23" s="29"/>
      <c r="J23" s="29"/>
      <c r="K23" s="29"/>
      <c r="L23" s="29"/>
    </row>
    <row r="24" spans="2:13" ht="15.75" thickBot="1" x14ac:dyDescent="0.3">
      <c r="B24" s="544"/>
      <c r="C24" s="32" t="s">
        <v>350</v>
      </c>
      <c r="D24" s="54" t="s">
        <v>432</v>
      </c>
      <c r="E24" s="33" t="s">
        <v>355</v>
      </c>
      <c r="F24" s="34"/>
      <c r="H24" s="29"/>
      <c r="I24" s="29"/>
      <c r="J24" s="29"/>
      <c r="K24" s="29"/>
      <c r="L24" s="29"/>
      <c r="M24" s="47"/>
    </row>
    <row r="25" spans="2:13" ht="60" x14ac:dyDescent="0.25">
      <c r="B25" s="541" t="s">
        <v>351</v>
      </c>
      <c r="C25" s="37" t="s">
        <v>352</v>
      </c>
      <c r="D25" s="321" t="s">
        <v>474</v>
      </c>
      <c r="E25" s="38" t="s">
        <v>356</v>
      </c>
      <c r="F25" s="43" t="s">
        <v>369</v>
      </c>
      <c r="H25" s="29"/>
      <c r="I25" s="29"/>
      <c r="J25" s="29"/>
      <c r="K25" s="47"/>
      <c r="L25" s="29"/>
    </row>
    <row r="26" spans="2:13" ht="59.25" customHeight="1" thickBot="1" x14ac:dyDescent="0.3">
      <c r="B26" s="539"/>
      <c r="C26" s="32" t="s">
        <v>353</v>
      </c>
      <c r="D26" s="55" t="s">
        <v>782</v>
      </c>
      <c r="E26" s="33" t="s">
        <v>357</v>
      </c>
      <c r="F26" s="44"/>
      <c r="H26" s="29"/>
    </row>
    <row r="28" spans="2:13" ht="15.75" thickBot="1" x14ac:dyDescent="0.3"/>
    <row r="29" spans="2:13" ht="30.75" customHeight="1" x14ac:dyDescent="0.25">
      <c r="B29" s="545" t="s">
        <v>358</v>
      </c>
      <c r="C29" s="546"/>
      <c r="D29" s="49" t="s">
        <v>327</v>
      </c>
      <c r="E29" s="49" t="s">
        <v>359</v>
      </c>
      <c r="F29" s="50" t="s">
        <v>329</v>
      </c>
    </row>
    <row r="30" spans="2:13" ht="42" customHeight="1" x14ac:dyDescent="0.25">
      <c r="B30" s="537" t="s">
        <v>360</v>
      </c>
      <c r="C30" s="538"/>
      <c r="D30" s="35" t="s">
        <v>368</v>
      </c>
      <c r="E30" s="30" t="s">
        <v>362</v>
      </c>
      <c r="F30" s="45"/>
    </row>
    <row r="31" spans="2:13" ht="51.75" customHeight="1" thickBot="1" x14ac:dyDescent="0.3">
      <c r="B31" s="539" t="s">
        <v>361</v>
      </c>
      <c r="C31" s="540"/>
      <c r="D31" s="513" t="s">
        <v>774</v>
      </c>
      <c r="E31" s="301" t="s">
        <v>362</v>
      </c>
      <c r="F31" s="46"/>
    </row>
    <row r="33" spans="2:2" x14ac:dyDescent="0.25">
      <c r="B33" s="11" t="s">
        <v>367</v>
      </c>
    </row>
  </sheetData>
  <mergeCells count="8">
    <mergeCell ref="B30:C30"/>
    <mergeCell ref="B31:C31"/>
    <mergeCell ref="B15:B16"/>
    <mergeCell ref="B17:B20"/>
    <mergeCell ref="B21:B22"/>
    <mergeCell ref="B23:B24"/>
    <mergeCell ref="B25:B26"/>
    <mergeCell ref="B29:C29"/>
  </mergeCells>
  <hyperlinks>
    <hyperlink ref="D24" r:id="rId1" display="Sustainability report p. 30; Website: whistleblower policy" xr:uid="{AC32FE8F-8980-4863-A833-4DEA2E594304}"/>
    <hyperlink ref="D16" r:id="rId2" display="Sustainability report: p. 26; IT security policy" xr:uid="{FFA5C412-594E-46EA-B0C3-C09EE19D3D0C}"/>
    <hyperlink ref="D26" r:id="rId3" display="Annual report: p. 80-84 note 50, Credit Risk; p. 85 note 53, Market risk; p. 94 note 60, liquidity risk._x000a_Full report on Risk and Capital Management." xr:uid="{B2ECB999-57CB-4571-8062-BC6822E18CB0}"/>
    <hyperlink ref="B33" r:id="rId4" xr:uid="{FE29A6C7-D104-451B-9EDB-0229E39A7DAD}"/>
    <hyperlink ref="D25" r:id="rId5" display="Jyske Bank is categorized as systimatically important financial institution (SIFI). For indicators in regards to SIFI requirements see website: SIFI regulations." xr:uid="{350CF4DB-31C1-4BA0-A2D3-FF728C96E200}"/>
    <hyperlink ref="D22" r:id="rId6" display="Not stated in any disclosure published by Jyske Bank.Executive Order on Management and Control of Banks, etc. From the Danish FSA (Finanstilsynet): BEK 1103, Appendix 1, §1, §2 J), §16 x), §17 b) iii, §18 VI, §19 e)" xr:uid="{2C1B59FE-DAC8-454F-8AD5-6016F7C663C8}"/>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9425-0F8E-4D81-A690-69E22B287E47}">
  <sheetPr>
    <tabColor theme="0" tint="-0.34998626667073579"/>
  </sheetPr>
  <dimension ref="B5:P42"/>
  <sheetViews>
    <sheetView showGridLines="0" zoomScale="90" zoomScaleNormal="90" workbookViewId="0"/>
  </sheetViews>
  <sheetFormatPr defaultColWidth="9.28515625" defaultRowHeight="12.75" x14ac:dyDescent="0.2"/>
  <cols>
    <col min="1" max="1" width="9.28515625" style="15"/>
    <col min="2" max="2" width="33.28515625" style="15" bestFit="1" customWidth="1"/>
    <col min="3" max="5" width="12.85546875" style="15" bestFit="1" customWidth="1"/>
    <col min="6" max="6" width="14.140625" style="15" bestFit="1" customWidth="1"/>
    <col min="7" max="7" width="12.85546875" style="15" bestFit="1" customWidth="1"/>
    <col min="8" max="8" width="14" style="15" bestFit="1" customWidth="1"/>
    <col min="9" max="13" width="9.28515625" style="15" bestFit="1" customWidth="1"/>
    <col min="14" max="14" width="9.28515625" style="15"/>
    <col min="15" max="15" width="21.5703125" style="15" customWidth="1"/>
    <col min="16" max="16384" width="9.28515625" style="15"/>
  </cols>
  <sheetData>
    <row r="5" spans="2:16" ht="18.75" x14ac:dyDescent="0.3">
      <c r="B5" s="188" t="s">
        <v>385</v>
      </c>
    </row>
    <row r="6" spans="2:16" x14ac:dyDescent="0.2">
      <c r="B6" s="157"/>
      <c r="C6" s="110"/>
      <c r="D6" s="110"/>
      <c r="E6" s="110"/>
      <c r="F6" s="169"/>
      <c r="G6" s="169"/>
      <c r="H6" s="169"/>
      <c r="I6" s="97"/>
      <c r="J6" s="97"/>
      <c r="K6" s="97"/>
      <c r="L6" s="97"/>
      <c r="M6" s="97"/>
      <c r="N6" s="140"/>
      <c r="P6" s="3"/>
    </row>
    <row r="7" spans="2:16" x14ac:dyDescent="0.2">
      <c r="B7" s="23" t="s">
        <v>786</v>
      </c>
      <c r="C7" s="97"/>
      <c r="D7" s="97"/>
      <c r="E7" s="97"/>
      <c r="F7" s="97"/>
      <c r="G7" s="97"/>
      <c r="H7" s="97"/>
      <c r="I7" s="97"/>
      <c r="J7" s="97"/>
      <c r="K7" s="97"/>
      <c r="L7" s="97"/>
      <c r="M7" s="97"/>
      <c r="P7" s="3"/>
    </row>
    <row r="8" spans="2:16" ht="12.75" customHeight="1" x14ac:dyDescent="0.2">
      <c r="B8" s="554" t="s">
        <v>446</v>
      </c>
      <c r="C8" s="342"/>
      <c r="D8" s="342"/>
      <c r="E8" s="556" t="s">
        <v>447</v>
      </c>
      <c r="F8" s="556"/>
      <c r="G8" s="556"/>
      <c r="H8" s="556"/>
      <c r="I8" s="556"/>
      <c r="J8" s="556"/>
      <c r="K8" s="556"/>
      <c r="L8" s="97"/>
      <c r="M8" s="97"/>
      <c r="P8" s="3"/>
    </row>
    <row r="9" spans="2:16" x14ac:dyDescent="0.2">
      <c r="B9" s="555"/>
      <c r="C9" s="342"/>
      <c r="D9" s="342"/>
      <c r="E9" s="556"/>
      <c r="F9" s="556"/>
      <c r="G9" s="556"/>
      <c r="H9" s="556"/>
      <c r="I9" s="556"/>
      <c r="J9" s="556"/>
      <c r="K9" s="556"/>
      <c r="L9" s="97"/>
      <c r="M9" s="97"/>
      <c r="P9" s="3"/>
    </row>
    <row r="10" spans="2:16" x14ac:dyDescent="0.2">
      <c r="B10" s="314"/>
      <c r="C10" s="549" t="s">
        <v>545</v>
      </c>
      <c r="D10" s="549"/>
      <c r="E10" s="549" t="s">
        <v>422</v>
      </c>
      <c r="F10" s="549"/>
      <c r="G10" s="549" t="s">
        <v>288</v>
      </c>
      <c r="H10" s="549"/>
      <c r="I10" s="549" t="s">
        <v>150</v>
      </c>
      <c r="J10" s="549"/>
      <c r="K10" s="558" t="s">
        <v>452</v>
      </c>
      <c r="O10" s="103"/>
      <c r="P10" s="3"/>
    </row>
    <row r="11" spans="2:16" x14ac:dyDescent="0.2">
      <c r="B11" s="315"/>
      <c r="C11" s="551"/>
      <c r="D11" s="551"/>
      <c r="E11" s="557"/>
      <c r="F11" s="557"/>
      <c r="G11" s="557"/>
      <c r="H11" s="557"/>
      <c r="I11" s="557"/>
      <c r="J11" s="557"/>
      <c r="K11" s="559"/>
      <c r="O11" s="103"/>
      <c r="P11" s="3"/>
    </row>
    <row r="12" spans="2:16" x14ac:dyDescent="0.2">
      <c r="B12" s="316" t="s">
        <v>460</v>
      </c>
      <c r="C12" s="317"/>
      <c r="D12" s="317"/>
      <c r="E12" s="317"/>
      <c r="F12" s="317"/>
      <c r="G12" s="317"/>
      <c r="H12" s="317"/>
      <c r="I12" s="317"/>
      <c r="J12" s="317"/>
      <c r="K12" s="318"/>
      <c r="O12" s="103"/>
      <c r="P12" s="3"/>
    </row>
    <row r="13" spans="2:16" ht="25.5" customHeight="1" x14ac:dyDescent="0.2">
      <c r="B13" s="304" t="s">
        <v>448</v>
      </c>
      <c r="C13" s="548" t="s">
        <v>546</v>
      </c>
      <c r="D13" s="548"/>
      <c r="E13" s="548" t="s">
        <v>423</v>
      </c>
      <c r="F13" s="548"/>
      <c r="G13" s="548" t="s">
        <v>261</v>
      </c>
      <c r="H13" s="548"/>
      <c r="I13" s="548" t="s">
        <v>433</v>
      </c>
      <c r="J13" s="548"/>
      <c r="K13" s="303">
        <v>2025</v>
      </c>
      <c r="O13" s="294"/>
      <c r="P13" s="3"/>
    </row>
    <row r="14" spans="2:16" ht="25.5" customHeight="1" x14ac:dyDescent="0.2">
      <c r="B14" s="319" t="s">
        <v>784</v>
      </c>
      <c r="C14" s="548" t="s">
        <v>547</v>
      </c>
      <c r="D14" s="548"/>
      <c r="E14" s="548" t="s">
        <v>424</v>
      </c>
      <c r="F14" s="548"/>
      <c r="G14" s="548" t="s">
        <v>292</v>
      </c>
      <c r="H14" s="548"/>
      <c r="I14" s="548" t="s">
        <v>785</v>
      </c>
      <c r="J14" s="548"/>
      <c r="K14" s="303">
        <v>2025</v>
      </c>
      <c r="O14" s="294"/>
      <c r="P14" s="3"/>
    </row>
    <row r="15" spans="2:16" ht="25.5" customHeight="1" x14ac:dyDescent="0.2">
      <c r="B15" s="319" t="s">
        <v>449</v>
      </c>
      <c r="C15" s="547">
        <v>0.25800000000000001</v>
      </c>
      <c r="D15" s="548"/>
      <c r="E15" s="547">
        <v>0.183</v>
      </c>
      <c r="F15" s="548"/>
      <c r="G15" s="547">
        <v>0.17</v>
      </c>
      <c r="H15" s="548"/>
      <c r="I15" s="563">
        <v>0.3</v>
      </c>
      <c r="J15" s="563"/>
      <c r="K15" s="303">
        <v>2025</v>
      </c>
      <c r="O15" s="294"/>
      <c r="P15" s="3"/>
    </row>
    <row r="16" spans="2:16" x14ac:dyDescent="0.2">
      <c r="B16" s="316" t="s">
        <v>158</v>
      </c>
      <c r="C16" s="317"/>
      <c r="D16" s="317"/>
      <c r="E16" s="317"/>
      <c r="F16" s="317"/>
      <c r="G16" s="317"/>
      <c r="H16" s="317"/>
      <c r="I16" s="317"/>
      <c r="J16" s="317"/>
      <c r="K16" s="318"/>
      <c r="O16" s="294"/>
      <c r="P16" s="3"/>
    </row>
    <row r="17" spans="2:16" ht="25.5" customHeight="1" x14ac:dyDescent="0.2">
      <c r="B17" s="319" t="s">
        <v>450</v>
      </c>
      <c r="C17" s="547">
        <v>0.6</v>
      </c>
      <c r="D17" s="548"/>
      <c r="E17" s="547">
        <v>0.46</v>
      </c>
      <c r="F17" s="548"/>
      <c r="G17" s="547">
        <v>0.5</v>
      </c>
      <c r="H17" s="548"/>
      <c r="I17" s="547">
        <v>0.75</v>
      </c>
      <c r="J17" s="547"/>
      <c r="K17" s="303">
        <v>2030</v>
      </c>
      <c r="O17" s="293"/>
      <c r="P17" s="3"/>
    </row>
    <row r="18" spans="2:16" ht="25.5" customHeight="1" x14ac:dyDescent="0.2">
      <c r="B18" s="319" t="s">
        <v>451</v>
      </c>
      <c r="C18" s="547">
        <v>0.51</v>
      </c>
      <c r="D18" s="548"/>
      <c r="E18" s="547">
        <v>0.49</v>
      </c>
      <c r="F18" s="548"/>
      <c r="G18" s="548" t="s">
        <v>293</v>
      </c>
      <c r="H18" s="548"/>
      <c r="I18" s="547">
        <v>0.4</v>
      </c>
      <c r="J18" s="547"/>
      <c r="K18" s="303">
        <v>2030</v>
      </c>
      <c r="O18" s="293"/>
      <c r="P18" s="3"/>
    </row>
    <row r="19" spans="2:16" x14ac:dyDescent="0.2">
      <c r="B19" s="316" t="s">
        <v>461</v>
      </c>
      <c r="C19" s="317"/>
      <c r="D19" s="317"/>
      <c r="E19" s="317"/>
      <c r="F19" s="317"/>
      <c r="G19" s="317"/>
      <c r="H19" s="317"/>
      <c r="I19" s="317"/>
      <c r="J19" s="317"/>
      <c r="K19" s="318"/>
      <c r="O19" s="293"/>
      <c r="P19" s="3"/>
    </row>
    <row r="20" spans="2:16" ht="51" x14ac:dyDescent="0.2">
      <c r="B20" s="319" t="s">
        <v>444</v>
      </c>
      <c r="C20" s="552">
        <v>0.93</v>
      </c>
      <c r="D20" s="553"/>
      <c r="E20" s="552">
        <v>0.97</v>
      </c>
      <c r="F20" s="553"/>
      <c r="G20" s="552">
        <v>1.03</v>
      </c>
      <c r="H20" s="553"/>
      <c r="I20" s="561">
        <v>1</v>
      </c>
      <c r="J20" s="562"/>
      <c r="K20" s="303" t="s">
        <v>453</v>
      </c>
      <c r="O20" s="293"/>
      <c r="P20" s="3"/>
    </row>
    <row r="21" spans="2:16" ht="25.5" customHeight="1" x14ac:dyDescent="0.2">
      <c r="B21" s="319" t="s">
        <v>462</v>
      </c>
      <c r="C21" s="547">
        <v>0.22</v>
      </c>
      <c r="D21" s="548"/>
      <c r="E21" s="547" t="s">
        <v>454</v>
      </c>
      <c r="F21" s="548"/>
      <c r="G21" s="547"/>
      <c r="H21" s="548"/>
      <c r="I21" s="547">
        <v>0.65</v>
      </c>
      <c r="J21" s="548"/>
      <c r="K21" s="303">
        <v>2030</v>
      </c>
      <c r="P21" s="3"/>
    </row>
    <row r="22" spans="2:16" x14ac:dyDescent="0.2">
      <c r="B22" s="316" t="s">
        <v>463</v>
      </c>
      <c r="C22" s="317"/>
      <c r="D22" s="317"/>
      <c r="E22" s="317"/>
      <c r="F22" s="317"/>
      <c r="G22" s="317"/>
      <c r="H22" s="317"/>
      <c r="I22" s="317"/>
      <c r="J22" s="317"/>
      <c r="K22" s="318"/>
      <c r="P22" s="3"/>
    </row>
    <row r="23" spans="2:16" ht="25.5" customHeight="1" x14ac:dyDescent="0.2">
      <c r="B23" s="319" t="s">
        <v>456</v>
      </c>
      <c r="C23" s="547">
        <v>0.22</v>
      </c>
      <c r="D23" s="548"/>
      <c r="E23" s="547" t="s">
        <v>454</v>
      </c>
      <c r="F23" s="548"/>
      <c r="G23" s="548"/>
      <c r="H23" s="548"/>
      <c r="I23" s="547">
        <v>0.65</v>
      </c>
      <c r="J23" s="547"/>
      <c r="K23" s="303">
        <v>2030</v>
      </c>
      <c r="L23" s="23"/>
      <c r="P23" s="3"/>
    </row>
    <row r="24" spans="2:16" ht="25.5" customHeight="1" x14ac:dyDescent="0.2">
      <c r="B24" s="319" t="s">
        <v>455</v>
      </c>
      <c r="C24" s="547">
        <v>0.13</v>
      </c>
      <c r="D24" s="548"/>
      <c r="E24" s="547" t="s">
        <v>454</v>
      </c>
      <c r="F24" s="548"/>
      <c r="G24" s="548"/>
      <c r="H24" s="548"/>
      <c r="I24" s="547">
        <v>0.5</v>
      </c>
      <c r="J24" s="547"/>
      <c r="K24" s="303">
        <v>2030</v>
      </c>
      <c r="P24" s="3"/>
    </row>
    <row r="25" spans="2:16" ht="25.5" customHeight="1" x14ac:dyDescent="0.2">
      <c r="B25" s="319" t="s">
        <v>548</v>
      </c>
      <c r="C25" s="547">
        <v>0.24</v>
      </c>
      <c r="D25" s="548"/>
      <c r="E25" s="547" t="s">
        <v>454</v>
      </c>
      <c r="F25" s="548"/>
      <c r="G25" s="548"/>
      <c r="H25" s="548"/>
      <c r="I25" s="547">
        <v>0.85</v>
      </c>
      <c r="J25" s="547"/>
      <c r="K25" s="326">
        <v>2030</v>
      </c>
      <c r="P25" s="3"/>
    </row>
    <row r="26" spans="2:16" ht="25.5" customHeight="1" x14ac:dyDescent="0.2">
      <c r="B26" s="319" t="s">
        <v>457</v>
      </c>
      <c r="C26" s="547" t="s">
        <v>549</v>
      </c>
      <c r="D26" s="548"/>
      <c r="E26" s="547" t="s">
        <v>454</v>
      </c>
      <c r="F26" s="548"/>
      <c r="G26" s="548"/>
      <c r="H26" s="548"/>
      <c r="I26" s="547">
        <v>0.4</v>
      </c>
      <c r="J26" s="547"/>
      <c r="K26" s="303">
        <v>2030</v>
      </c>
      <c r="P26" s="3"/>
    </row>
    <row r="27" spans="2:16" ht="25.5" customHeight="1" x14ac:dyDescent="0.2">
      <c r="B27" s="319" t="s">
        <v>458</v>
      </c>
      <c r="C27" s="547" t="s">
        <v>549</v>
      </c>
      <c r="D27" s="548"/>
      <c r="E27" s="547" t="s">
        <v>454</v>
      </c>
      <c r="F27" s="548"/>
      <c r="G27" s="548"/>
      <c r="H27" s="548"/>
      <c r="I27" s="547">
        <v>0.3</v>
      </c>
      <c r="J27" s="547"/>
      <c r="K27" s="303">
        <v>2030</v>
      </c>
      <c r="L27" s="97"/>
      <c r="M27" s="97"/>
      <c r="P27" s="3"/>
    </row>
    <row r="28" spans="2:16" ht="25.5" customHeight="1" x14ac:dyDescent="0.2">
      <c r="B28" s="319" t="s">
        <v>459</v>
      </c>
      <c r="C28" s="547" t="s">
        <v>549</v>
      </c>
      <c r="D28" s="548"/>
      <c r="E28" s="547" t="s">
        <v>454</v>
      </c>
      <c r="F28" s="548"/>
      <c r="G28" s="548"/>
      <c r="H28" s="548"/>
      <c r="I28" s="547">
        <v>0.15</v>
      </c>
      <c r="J28" s="547"/>
      <c r="K28" s="303">
        <v>2030</v>
      </c>
      <c r="L28" s="78"/>
      <c r="M28" s="78"/>
      <c r="N28" s="78"/>
      <c r="O28" s="78"/>
    </row>
    <row r="29" spans="2:16" x14ac:dyDescent="0.2">
      <c r="B29" s="554" t="s">
        <v>464</v>
      </c>
      <c r="C29" s="342"/>
      <c r="D29" s="342"/>
      <c r="E29" s="556" t="s">
        <v>465</v>
      </c>
      <c r="F29" s="556"/>
      <c r="G29" s="556"/>
      <c r="H29" s="556"/>
      <c r="I29" s="556"/>
      <c r="J29" s="556"/>
      <c r="K29" s="556"/>
    </row>
    <row r="30" spans="2:16" x14ac:dyDescent="0.2">
      <c r="B30" s="555"/>
      <c r="C30" s="342"/>
      <c r="D30" s="342"/>
      <c r="E30" s="556"/>
      <c r="F30" s="556"/>
      <c r="G30" s="556"/>
      <c r="H30" s="556"/>
      <c r="I30" s="556"/>
      <c r="J30" s="556"/>
      <c r="K30" s="556"/>
    </row>
    <row r="31" spans="2:16" x14ac:dyDescent="0.2">
      <c r="B31" s="314"/>
      <c r="C31" s="549"/>
      <c r="D31" s="343"/>
      <c r="E31" s="549" t="s">
        <v>422</v>
      </c>
      <c r="F31" s="549"/>
      <c r="G31" s="549" t="s">
        <v>288</v>
      </c>
      <c r="H31" s="549"/>
      <c r="I31" s="549" t="s">
        <v>150</v>
      </c>
      <c r="J31" s="549"/>
      <c r="K31" s="558" t="s">
        <v>452</v>
      </c>
    </row>
    <row r="32" spans="2:16" x14ac:dyDescent="0.2">
      <c r="B32" s="315"/>
      <c r="C32" s="550"/>
      <c r="D32" s="344"/>
      <c r="E32" s="557"/>
      <c r="F32" s="557"/>
      <c r="G32" s="557"/>
      <c r="H32" s="557"/>
      <c r="I32" s="557"/>
      <c r="J32" s="557"/>
      <c r="K32" s="559"/>
    </row>
    <row r="33" spans="2:11" ht="25.5" customHeight="1" x14ac:dyDescent="0.2">
      <c r="B33" s="319" t="s">
        <v>550</v>
      </c>
      <c r="C33" s="548">
        <v>79</v>
      </c>
      <c r="D33" s="548"/>
      <c r="E33" s="547" t="s">
        <v>454</v>
      </c>
      <c r="F33" s="548"/>
      <c r="G33" s="548"/>
      <c r="H33" s="548"/>
      <c r="I33" s="560" t="s">
        <v>787</v>
      </c>
      <c r="J33" s="560"/>
      <c r="K33" s="303">
        <v>2025</v>
      </c>
    </row>
    <row r="34" spans="2:11" ht="25.5" customHeight="1" x14ac:dyDescent="0.2">
      <c r="B34" s="319" t="s">
        <v>467</v>
      </c>
      <c r="C34" s="547">
        <v>0.28499999999999998</v>
      </c>
      <c r="D34" s="547"/>
      <c r="E34" s="547" t="s">
        <v>454</v>
      </c>
      <c r="F34" s="548"/>
      <c r="G34" s="548"/>
      <c r="H34" s="548"/>
      <c r="I34" s="547" t="s">
        <v>466</v>
      </c>
      <c r="J34" s="547"/>
      <c r="K34" s="303">
        <v>2025</v>
      </c>
    </row>
    <row r="35" spans="2:11" x14ac:dyDescent="0.2">
      <c r="B35" s="554" t="s">
        <v>0</v>
      </c>
      <c r="C35" s="342"/>
      <c r="D35" s="342"/>
      <c r="E35" s="556" t="s">
        <v>468</v>
      </c>
      <c r="F35" s="556"/>
      <c r="G35" s="556"/>
      <c r="H35" s="556"/>
      <c r="I35" s="556"/>
      <c r="J35" s="556"/>
      <c r="K35" s="556"/>
    </row>
    <row r="36" spans="2:11" x14ac:dyDescent="0.2">
      <c r="B36" s="555"/>
      <c r="C36" s="342"/>
      <c r="D36" s="342"/>
      <c r="E36" s="556"/>
      <c r="F36" s="556"/>
      <c r="G36" s="556"/>
      <c r="H36" s="556"/>
      <c r="I36" s="556"/>
      <c r="J36" s="556"/>
      <c r="K36" s="556"/>
    </row>
    <row r="37" spans="2:11" x14ac:dyDescent="0.2">
      <c r="B37" s="314"/>
      <c r="C37" s="549"/>
      <c r="D37" s="343"/>
      <c r="E37" s="549" t="s">
        <v>422</v>
      </c>
      <c r="F37" s="549"/>
      <c r="G37" s="549" t="s">
        <v>288</v>
      </c>
      <c r="H37" s="549"/>
      <c r="I37" s="549" t="s">
        <v>150</v>
      </c>
      <c r="J37" s="549"/>
      <c r="K37" s="558" t="s">
        <v>452</v>
      </c>
    </row>
    <row r="38" spans="2:11" x14ac:dyDescent="0.2">
      <c r="B38" s="315"/>
      <c r="C38" s="550"/>
      <c r="D38" s="344"/>
      <c r="E38" s="557"/>
      <c r="F38" s="557"/>
      <c r="G38" s="557"/>
      <c r="H38" s="557"/>
      <c r="I38" s="557"/>
      <c r="J38" s="557"/>
      <c r="K38" s="559"/>
    </row>
    <row r="39" spans="2:11" ht="25.5" customHeight="1" x14ac:dyDescent="0.2">
      <c r="B39" s="319" t="s">
        <v>469</v>
      </c>
      <c r="C39" s="547" t="s">
        <v>549</v>
      </c>
      <c r="D39" s="548"/>
      <c r="E39" s="547" t="s">
        <v>454</v>
      </c>
      <c r="F39" s="548"/>
      <c r="G39" s="548"/>
      <c r="H39" s="548"/>
      <c r="I39" s="547"/>
      <c r="J39" s="547"/>
      <c r="K39" s="303">
        <v>2025</v>
      </c>
    </row>
    <row r="41" spans="2:11" x14ac:dyDescent="0.2">
      <c r="B41" s="521"/>
    </row>
    <row r="42" spans="2:11" x14ac:dyDescent="0.2">
      <c r="B42" s="521"/>
    </row>
  </sheetData>
  <mergeCells count="85">
    <mergeCell ref="B8:B9"/>
    <mergeCell ref="E8:K9"/>
    <mergeCell ref="E15:F15"/>
    <mergeCell ref="E17:F17"/>
    <mergeCell ref="G18:H18"/>
    <mergeCell ref="I18:J18"/>
    <mergeCell ref="E10:F11"/>
    <mergeCell ref="E13:F13"/>
    <mergeCell ref="E14:F14"/>
    <mergeCell ref="G15:H15"/>
    <mergeCell ref="I15:J15"/>
    <mergeCell ref="G13:H13"/>
    <mergeCell ref="I13:J13"/>
    <mergeCell ref="G14:H14"/>
    <mergeCell ref="I14:J14"/>
    <mergeCell ref="G10:H11"/>
    <mergeCell ref="K10:K11"/>
    <mergeCell ref="E23:F23"/>
    <mergeCell ref="G23:H23"/>
    <mergeCell ref="I23:J23"/>
    <mergeCell ref="E24:F24"/>
    <mergeCell ref="G24:H24"/>
    <mergeCell ref="I24:J24"/>
    <mergeCell ref="I10:J11"/>
    <mergeCell ref="G20:H20"/>
    <mergeCell ref="I20:J20"/>
    <mergeCell ref="E18:F18"/>
    <mergeCell ref="E20:F20"/>
    <mergeCell ref="G17:H17"/>
    <mergeCell ref="I17:J17"/>
    <mergeCell ref="E28:F28"/>
    <mergeCell ref="G28:H28"/>
    <mergeCell ref="I28:J28"/>
    <mergeCell ref="E21:F21"/>
    <mergeCell ref="G21:H21"/>
    <mergeCell ref="I21:J21"/>
    <mergeCell ref="E26:F26"/>
    <mergeCell ref="G26:H26"/>
    <mergeCell ref="I26:J26"/>
    <mergeCell ref="E27:F27"/>
    <mergeCell ref="G27:H27"/>
    <mergeCell ref="I27:J27"/>
    <mergeCell ref="B29:B30"/>
    <mergeCell ref="E29:K30"/>
    <mergeCell ref="E31:F32"/>
    <mergeCell ref="G31:H32"/>
    <mergeCell ref="I31:J32"/>
    <mergeCell ref="K31:K32"/>
    <mergeCell ref="G33:H33"/>
    <mergeCell ref="I33:J33"/>
    <mergeCell ref="E34:F34"/>
    <mergeCell ref="G34:H34"/>
    <mergeCell ref="I34:J34"/>
    <mergeCell ref="B35:B36"/>
    <mergeCell ref="E35:K36"/>
    <mergeCell ref="E37:F38"/>
    <mergeCell ref="G37:H38"/>
    <mergeCell ref="I37:J38"/>
    <mergeCell ref="K37:K38"/>
    <mergeCell ref="C18:D18"/>
    <mergeCell ref="C20:D20"/>
    <mergeCell ref="C21:D21"/>
    <mergeCell ref="C23:D23"/>
    <mergeCell ref="C24:D24"/>
    <mergeCell ref="C10:D11"/>
    <mergeCell ref="C13:D13"/>
    <mergeCell ref="C14:D14"/>
    <mergeCell ref="C15:D15"/>
    <mergeCell ref="C17:D17"/>
    <mergeCell ref="C25:D25"/>
    <mergeCell ref="E25:F25"/>
    <mergeCell ref="G25:H25"/>
    <mergeCell ref="I25:J25"/>
    <mergeCell ref="C39:D39"/>
    <mergeCell ref="C33:D33"/>
    <mergeCell ref="C34:D34"/>
    <mergeCell ref="C31:C32"/>
    <mergeCell ref="C37:C38"/>
    <mergeCell ref="C26:D26"/>
    <mergeCell ref="C27:D27"/>
    <mergeCell ref="C28:D28"/>
    <mergeCell ref="E39:F39"/>
    <mergeCell ref="G39:H39"/>
    <mergeCell ref="I39:J39"/>
    <mergeCell ref="E33:F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1765-C054-4001-B7FF-B90F48D3B3C7}">
  <sheetPr>
    <tabColor theme="5" tint="0.59999389629810485"/>
  </sheetPr>
  <dimension ref="B2:I21"/>
  <sheetViews>
    <sheetView showGridLines="0" zoomScaleNormal="100" workbookViewId="0"/>
  </sheetViews>
  <sheetFormatPr defaultColWidth="9.140625" defaultRowHeight="15" x14ac:dyDescent="0.25"/>
  <cols>
    <col min="1" max="1" width="9.140625" style="9"/>
    <col min="2" max="2" width="27.140625" style="9" bestFit="1" customWidth="1"/>
    <col min="3" max="4" width="9" style="9" customWidth="1"/>
    <col min="5" max="9" width="14.28515625" style="9" customWidth="1"/>
    <col min="10" max="16384" width="9.140625" style="9"/>
  </cols>
  <sheetData>
    <row r="2" spans="2:9" s="15" customFormat="1" ht="12.75" x14ac:dyDescent="0.2"/>
    <row r="3" spans="2:9" s="15" customFormat="1" ht="12.75" x14ac:dyDescent="0.2"/>
    <row r="4" spans="2:9" s="15" customFormat="1" ht="12.75" x14ac:dyDescent="0.2"/>
    <row r="5" spans="2:9" s="15" customFormat="1" ht="12.75" x14ac:dyDescent="0.2">
      <c r="B5" s="26"/>
    </row>
    <row r="6" spans="2:9" s="15" customFormat="1" ht="18.75" x14ac:dyDescent="0.3">
      <c r="B6" s="188" t="s">
        <v>375</v>
      </c>
    </row>
    <row r="7" spans="2:9" s="15" customFormat="1" ht="12.75" x14ac:dyDescent="0.2"/>
    <row r="8" spans="2:9" x14ac:dyDescent="0.25">
      <c r="B8" s="27"/>
    </row>
    <row r="9" spans="2:9" x14ac:dyDescent="0.25">
      <c r="B9" s="116"/>
      <c r="C9" s="116" t="s">
        <v>173</v>
      </c>
      <c r="D9" s="116"/>
      <c r="E9" s="116">
        <v>2023</v>
      </c>
      <c r="F9" s="116">
        <v>2022</v>
      </c>
      <c r="G9" s="92">
        <v>2021</v>
      </c>
      <c r="H9" s="92">
        <v>2020</v>
      </c>
      <c r="I9" s="92">
        <v>2019</v>
      </c>
    </row>
    <row r="10" spans="2:9" x14ac:dyDescent="0.25">
      <c r="B10" s="141" t="s">
        <v>158</v>
      </c>
      <c r="C10" s="165"/>
      <c r="D10" s="165"/>
      <c r="E10" s="165"/>
      <c r="F10" s="165"/>
      <c r="G10" s="158"/>
      <c r="H10" s="158"/>
      <c r="I10" s="158"/>
    </row>
    <row r="11" spans="2:9" ht="38.25" x14ac:dyDescent="0.25">
      <c r="B11" s="298" t="s">
        <v>783</v>
      </c>
      <c r="C11" s="299" t="s">
        <v>176</v>
      </c>
      <c r="D11" s="329"/>
      <c r="E11" s="302">
        <v>13.8</v>
      </c>
      <c r="F11" s="302">
        <v>11.04</v>
      </c>
      <c r="G11" s="302">
        <v>13.3</v>
      </c>
      <c r="H11" s="302">
        <v>8.6</v>
      </c>
      <c r="I11" s="302">
        <v>2.5819999999999999</v>
      </c>
    </row>
    <row r="12" spans="2:9" ht="25.5" x14ac:dyDescent="0.25">
      <c r="B12" s="105" t="s">
        <v>295</v>
      </c>
      <c r="C12" s="159" t="s">
        <v>177</v>
      </c>
      <c r="D12" s="159"/>
      <c r="E12" s="290">
        <v>39</v>
      </c>
      <c r="F12" s="290">
        <v>34</v>
      </c>
      <c r="G12" s="290">
        <v>43</v>
      </c>
      <c r="H12" s="291">
        <v>41</v>
      </c>
      <c r="I12" s="289"/>
    </row>
    <row r="13" spans="2:9" x14ac:dyDescent="0.25">
      <c r="B13" s="141" t="s">
        <v>153</v>
      </c>
      <c r="C13" s="165"/>
      <c r="D13" s="165"/>
      <c r="E13" s="292"/>
      <c r="F13" s="292"/>
      <c r="G13" s="292"/>
      <c r="H13" s="292"/>
      <c r="I13" s="292"/>
    </row>
    <row r="14" spans="2:9" ht="25.5" x14ac:dyDescent="0.25">
      <c r="B14" s="311" t="s">
        <v>475</v>
      </c>
      <c r="C14" s="305" t="s">
        <v>177</v>
      </c>
      <c r="D14" s="329"/>
      <c r="E14" s="290">
        <v>63</v>
      </c>
      <c r="F14" s="290">
        <v>61.6</v>
      </c>
      <c r="G14" s="290">
        <v>70</v>
      </c>
      <c r="H14" s="291">
        <v>70</v>
      </c>
      <c r="I14" s="290">
        <v>69</v>
      </c>
    </row>
    <row r="15" spans="2:9" ht="25.5" x14ac:dyDescent="0.25">
      <c r="B15" s="106" t="s">
        <v>181</v>
      </c>
      <c r="C15" s="109" t="s">
        <v>178</v>
      </c>
      <c r="D15" s="331"/>
      <c r="E15" s="290">
        <f>4598+3029</f>
        <v>7627</v>
      </c>
      <c r="F15" s="290">
        <f>4040+1391</f>
        <v>5431</v>
      </c>
      <c r="G15" s="290">
        <f>3953</f>
        <v>3953</v>
      </c>
      <c r="H15" s="291">
        <v>3597</v>
      </c>
      <c r="I15" s="290">
        <v>2915</v>
      </c>
    </row>
    <row r="16" spans="2:9" ht="25.5" x14ac:dyDescent="0.25">
      <c r="B16" s="106" t="s">
        <v>180</v>
      </c>
      <c r="C16" s="109" t="s">
        <v>178</v>
      </c>
      <c r="D16" s="331"/>
      <c r="E16" s="290">
        <f>116439+9307</f>
        <v>125746</v>
      </c>
      <c r="F16" s="290">
        <f>100461+8479</f>
        <v>108940</v>
      </c>
      <c r="G16" s="290">
        <v>80878</v>
      </c>
      <c r="H16" s="291">
        <v>76413</v>
      </c>
      <c r="I16" s="290">
        <v>64799</v>
      </c>
    </row>
    <row r="17" spans="2:9" ht="51" x14ac:dyDescent="0.25">
      <c r="B17" s="105" t="s">
        <v>179</v>
      </c>
      <c r="C17" s="108" t="s">
        <v>178</v>
      </c>
      <c r="D17" s="139"/>
      <c r="E17" s="290">
        <v>5610</v>
      </c>
      <c r="F17" s="290">
        <v>4100</v>
      </c>
      <c r="G17" s="290">
        <v>2755</v>
      </c>
      <c r="H17" s="291">
        <v>930</v>
      </c>
      <c r="I17" s="290">
        <v>557</v>
      </c>
    </row>
    <row r="18" spans="2:9" ht="38.25" x14ac:dyDescent="0.25">
      <c r="B18" s="105" t="s">
        <v>182</v>
      </c>
      <c r="C18" s="108" t="s">
        <v>178</v>
      </c>
      <c r="D18" s="139"/>
      <c r="E18" s="290">
        <v>186</v>
      </c>
      <c r="F18" s="290">
        <v>259</v>
      </c>
      <c r="G18" s="290">
        <v>259</v>
      </c>
      <c r="H18" s="291">
        <v>1812</v>
      </c>
      <c r="I18" s="290">
        <v>2092</v>
      </c>
    </row>
    <row r="19" spans="2:9" ht="38.25" x14ac:dyDescent="0.25">
      <c r="B19" s="106" t="s">
        <v>183</v>
      </c>
      <c r="C19" s="109" t="s">
        <v>178</v>
      </c>
      <c r="D19" s="331"/>
      <c r="E19" s="290">
        <f>326+76</f>
        <v>402</v>
      </c>
      <c r="F19" s="290">
        <v>272</v>
      </c>
      <c r="G19" s="290">
        <v>272</v>
      </c>
      <c r="H19" s="291">
        <v>610</v>
      </c>
      <c r="I19" s="290">
        <v>289</v>
      </c>
    </row>
    <row r="20" spans="2:9" ht="25.5" x14ac:dyDescent="0.25">
      <c r="B20" s="106" t="s">
        <v>184</v>
      </c>
      <c r="C20" s="109" t="s">
        <v>177</v>
      </c>
      <c r="D20" s="331"/>
      <c r="E20" s="290">
        <v>61</v>
      </c>
      <c r="F20" s="290">
        <v>66</v>
      </c>
      <c r="G20" s="290">
        <v>57</v>
      </c>
      <c r="H20" s="291">
        <v>59</v>
      </c>
      <c r="I20" s="290"/>
    </row>
    <row r="21" spans="2:9" x14ac:dyDescent="0.25">
      <c r="B21" s="166"/>
      <c r="C21" s="137"/>
      <c r="D21" s="327"/>
      <c r="E21" s="327"/>
      <c r="F21" s="137"/>
      <c r="G21" s="110"/>
      <c r="H21" s="110"/>
      <c r="I21" s="110"/>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FA04-5F2B-4784-B7EF-5CCF9FC67684}">
  <sheetPr>
    <tabColor theme="5" tint="0.59999389629810485"/>
  </sheetPr>
  <dimension ref="B2:H18"/>
  <sheetViews>
    <sheetView showGridLines="0" workbookViewId="0"/>
  </sheetViews>
  <sheetFormatPr defaultColWidth="9.140625" defaultRowHeight="15" x14ac:dyDescent="0.25"/>
  <cols>
    <col min="1" max="1" width="9.140625" style="9"/>
    <col min="2" max="2" width="40.28515625" style="9" bestFit="1" customWidth="1"/>
    <col min="3" max="3" width="6.28515625" style="9" customWidth="1"/>
    <col min="4" max="4" width="20.28515625" style="9" bestFit="1" customWidth="1"/>
    <col min="5" max="5" width="20.5703125" style="9" bestFit="1" customWidth="1"/>
    <col min="6" max="16384" width="9.140625" style="9"/>
  </cols>
  <sheetData>
    <row r="2" spans="2:8" s="15" customFormat="1" ht="12.75" x14ac:dyDescent="0.2"/>
    <row r="3" spans="2:8" s="15" customFormat="1" ht="12.75" x14ac:dyDescent="0.2"/>
    <row r="4" spans="2:8" s="15" customFormat="1" ht="12.75" x14ac:dyDescent="0.2"/>
    <row r="5" spans="2:8" s="15" customFormat="1" ht="12.75" x14ac:dyDescent="0.2"/>
    <row r="6" spans="2:8" s="15" customFormat="1" ht="18.75" x14ac:dyDescent="0.3">
      <c r="B6" s="188" t="s">
        <v>320</v>
      </c>
    </row>
    <row r="8" spans="2:8" x14ac:dyDescent="0.25">
      <c r="B8" s="58" t="s">
        <v>533</v>
      </c>
      <c r="C8" s="59">
        <v>283</v>
      </c>
      <c r="D8" s="15"/>
      <c r="E8" s="15"/>
      <c r="F8" s="15"/>
    </row>
    <row r="9" spans="2:8" x14ac:dyDescent="0.25">
      <c r="B9" s="15"/>
      <c r="C9" s="15"/>
      <c r="D9" s="15"/>
      <c r="E9" s="15"/>
      <c r="F9" s="15"/>
    </row>
    <row r="10" spans="2:8" ht="30" x14ac:dyDescent="0.25">
      <c r="B10" s="60" t="s">
        <v>223</v>
      </c>
      <c r="C10" s="61"/>
      <c r="D10" s="62" t="s">
        <v>222</v>
      </c>
      <c r="E10" s="62" t="s">
        <v>221</v>
      </c>
      <c r="F10" s="62" t="s">
        <v>218</v>
      </c>
      <c r="H10" s="63"/>
    </row>
    <row r="11" spans="2:8" x14ac:dyDescent="0.25">
      <c r="B11" s="15" t="s">
        <v>224</v>
      </c>
      <c r="C11" s="15"/>
      <c r="D11" s="64">
        <v>66</v>
      </c>
      <c r="E11" s="64">
        <v>4</v>
      </c>
      <c r="F11" s="64">
        <f>+SUM(D11:E11)</f>
        <v>70</v>
      </c>
    </row>
    <row r="12" spans="2:8" x14ac:dyDescent="0.25">
      <c r="B12" s="15" t="s">
        <v>225</v>
      </c>
      <c r="C12" s="15"/>
      <c r="D12" s="64">
        <v>120</v>
      </c>
      <c r="E12" s="64">
        <v>354</v>
      </c>
      <c r="F12" s="64">
        <f t="shared" ref="F12:F13" si="0">+SUM(D12:E12)</f>
        <v>474</v>
      </c>
    </row>
    <row r="13" spans="2:8" x14ac:dyDescent="0.25">
      <c r="B13" s="15" t="s">
        <v>220</v>
      </c>
      <c r="C13" s="15"/>
      <c r="D13" s="64">
        <v>0</v>
      </c>
      <c r="E13" s="64">
        <v>2</v>
      </c>
      <c r="F13" s="64">
        <f t="shared" si="0"/>
        <v>2</v>
      </c>
    </row>
    <row r="14" spans="2:8" x14ac:dyDescent="0.25">
      <c r="B14" s="15" t="s">
        <v>219</v>
      </c>
      <c r="C14" s="15"/>
      <c r="D14" s="64">
        <v>0</v>
      </c>
      <c r="E14" s="64">
        <v>55</v>
      </c>
      <c r="F14" s="64">
        <f>+SUM(D14:E14)</f>
        <v>55</v>
      </c>
    </row>
    <row r="15" spans="2:8" ht="15.75" thickBot="1" x14ac:dyDescent="0.3">
      <c r="B15" s="65" t="s">
        <v>217</v>
      </c>
      <c r="C15" s="65"/>
      <c r="D15" s="66">
        <f>+SUM(D11:D14)</f>
        <v>186</v>
      </c>
      <c r="E15" s="66">
        <f>+SUM(E11:E14)</f>
        <v>415</v>
      </c>
      <c r="F15" s="66">
        <f>+SUM(F11:F14)</f>
        <v>601</v>
      </c>
    </row>
    <row r="16" spans="2:8" ht="15.75" thickTop="1" x14ac:dyDescent="0.25"/>
    <row r="18" spans="2:2" x14ac:dyDescent="0.25">
      <c r="B18" s="67"/>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6354-A115-44D3-AC92-1D12C0AEB147}">
  <sheetPr>
    <tabColor theme="5" tint="-0.499984740745262"/>
  </sheetPr>
  <dimension ref="B5:N59"/>
  <sheetViews>
    <sheetView showGridLines="0" workbookViewId="0"/>
  </sheetViews>
  <sheetFormatPr defaultColWidth="9.28515625" defaultRowHeight="12.75" x14ac:dyDescent="0.2"/>
  <cols>
    <col min="1" max="1" width="9.28515625" style="15"/>
    <col min="2" max="2" width="55.28515625" style="15" bestFit="1" customWidth="1"/>
    <col min="3" max="3" width="13.140625" style="15" bestFit="1" customWidth="1"/>
    <col min="4" max="4" width="14.28515625" style="15" bestFit="1" customWidth="1"/>
    <col min="5" max="5" width="13" style="15" bestFit="1" customWidth="1"/>
    <col min="6" max="6" width="14" style="15" bestFit="1" customWidth="1"/>
    <col min="7" max="8" width="11.5703125" style="15" bestFit="1" customWidth="1"/>
    <col min="9" max="11" width="9.28515625" style="15" bestFit="1" customWidth="1"/>
    <col min="12" max="12" width="9.28515625" style="15"/>
    <col min="13" max="13" width="21.5703125" style="15" customWidth="1"/>
    <col min="14" max="16384" width="9.28515625" style="15"/>
  </cols>
  <sheetData>
    <row r="5" spans="2:12" ht="18.75" x14ac:dyDescent="0.3">
      <c r="B5" s="188" t="s">
        <v>384</v>
      </c>
    </row>
    <row r="6" spans="2:12" ht="13.5" customHeight="1" x14ac:dyDescent="0.2">
      <c r="B6" s="300"/>
      <c r="C6" s="78"/>
      <c r="D6" s="78"/>
      <c r="E6" s="78"/>
      <c r="F6" s="78"/>
      <c r="G6" s="78"/>
      <c r="H6" s="78"/>
      <c r="I6" s="78"/>
      <c r="J6" s="78"/>
      <c r="K6" s="78"/>
    </row>
    <row r="7" spans="2:12" ht="15.75" x14ac:dyDescent="0.25">
      <c r="B7" s="565" t="s">
        <v>788</v>
      </c>
      <c r="C7" s="565"/>
      <c r="D7" s="565"/>
      <c r="E7" s="565"/>
      <c r="F7" s="565"/>
      <c r="G7" s="565"/>
      <c r="H7" s="90"/>
      <c r="I7" s="90"/>
      <c r="J7" s="90"/>
      <c r="K7" s="90"/>
      <c r="L7" s="90"/>
    </row>
    <row r="8" spans="2:12" x14ac:dyDescent="0.2">
      <c r="B8" s="116"/>
      <c r="C8" s="92">
        <v>2023</v>
      </c>
      <c r="D8" s="92">
        <v>2022</v>
      </c>
      <c r="E8" s="92">
        <v>2021</v>
      </c>
      <c r="F8" s="92">
        <v>2020</v>
      </c>
      <c r="G8" s="92">
        <v>2019</v>
      </c>
      <c r="H8" s="96"/>
      <c r="I8" s="97"/>
      <c r="J8" s="117"/>
      <c r="K8" s="117"/>
    </row>
    <row r="9" spans="2:12" x14ac:dyDescent="0.2">
      <c r="B9" s="141" t="s">
        <v>154</v>
      </c>
      <c r="C9" s="261">
        <v>639.08300351668231</v>
      </c>
      <c r="D9" s="261">
        <v>602.91757084518611</v>
      </c>
      <c r="E9" s="261">
        <v>655.46472279158854</v>
      </c>
      <c r="F9" s="261">
        <v>679.04228043905846</v>
      </c>
      <c r="G9" s="261">
        <v>703.14594445457556</v>
      </c>
      <c r="J9" s="143"/>
      <c r="K9" s="143"/>
    </row>
    <row r="10" spans="2:12" x14ac:dyDescent="0.2">
      <c r="B10" s="524" t="s">
        <v>172</v>
      </c>
      <c r="C10" s="262">
        <v>320.89643910677279</v>
      </c>
      <c r="D10" s="262">
        <v>255.74762610594604</v>
      </c>
      <c r="E10" s="262">
        <v>188.94524091053844</v>
      </c>
      <c r="F10" s="262">
        <v>203.90223281153845</v>
      </c>
      <c r="G10" s="262">
        <v>289.8765167185756</v>
      </c>
      <c r="J10" s="145"/>
      <c r="K10" s="145"/>
    </row>
    <row r="11" spans="2:12" x14ac:dyDescent="0.2">
      <c r="B11" s="524" t="s">
        <v>170</v>
      </c>
      <c r="C11" s="262">
        <v>318.18656440990958</v>
      </c>
      <c r="D11" s="262">
        <v>347.16994473924007</v>
      </c>
      <c r="E11" s="262">
        <v>466.51948188105007</v>
      </c>
      <c r="F11" s="262">
        <v>475.14004762752</v>
      </c>
      <c r="G11" s="262">
        <v>413.26942773600001</v>
      </c>
      <c r="H11" s="145"/>
      <c r="I11" s="145"/>
      <c r="J11" s="145"/>
      <c r="K11" s="145"/>
    </row>
    <row r="12" spans="2:12" x14ac:dyDescent="0.2">
      <c r="B12" s="141" t="s">
        <v>195</v>
      </c>
      <c r="C12" s="261">
        <v>1411.1246482250699</v>
      </c>
      <c r="D12" s="261">
        <v>1526.8033573154701</v>
      </c>
      <c r="E12" s="261">
        <v>1841.1343357824949</v>
      </c>
      <c r="F12" s="261">
        <v>1956.7099384876624</v>
      </c>
      <c r="G12" s="261">
        <v>2178.5351619733478</v>
      </c>
      <c r="H12" s="143"/>
      <c r="I12" s="143"/>
      <c r="J12" s="143"/>
      <c r="K12" s="143"/>
    </row>
    <row r="13" spans="2:12" x14ac:dyDescent="0.2">
      <c r="B13" s="141" t="s">
        <v>196</v>
      </c>
      <c r="C13" s="261">
        <v>357.51743108995322</v>
      </c>
      <c r="D13" s="261">
        <v>403.72825073147271</v>
      </c>
      <c r="E13" s="261">
        <v>529.41770215749489</v>
      </c>
      <c r="F13" s="261">
        <v>513.18071973766234</v>
      </c>
      <c r="G13" s="261">
        <v>671.67794234834764</v>
      </c>
      <c r="H13" s="143"/>
      <c r="I13" s="143"/>
      <c r="J13" s="143"/>
      <c r="K13" s="143"/>
    </row>
    <row r="14" spans="2:12" x14ac:dyDescent="0.2">
      <c r="B14" s="152" t="s">
        <v>193</v>
      </c>
      <c r="C14" s="263">
        <v>1052.6072171351202</v>
      </c>
      <c r="D14" s="263">
        <v>1122.9751065840001</v>
      </c>
      <c r="E14" s="263">
        <v>1311.716633625</v>
      </c>
      <c r="F14" s="263">
        <v>1443.5292187499999</v>
      </c>
      <c r="G14" s="263">
        <v>1506.8572196250002</v>
      </c>
      <c r="H14" s="145"/>
      <c r="I14" s="145"/>
      <c r="J14" s="145"/>
      <c r="K14" s="145"/>
    </row>
    <row r="15" spans="2:12" x14ac:dyDescent="0.2">
      <c r="B15" s="150" t="s">
        <v>194</v>
      </c>
      <c r="C15" s="263">
        <v>0</v>
      </c>
      <c r="D15" s="263">
        <v>0</v>
      </c>
      <c r="E15" s="263">
        <v>0</v>
      </c>
      <c r="F15" s="263">
        <v>0</v>
      </c>
      <c r="G15" s="263">
        <v>0</v>
      </c>
      <c r="H15" s="145"/>
      <c r="I15" s="145"/>
      <c r="J15" s="145"/>
      <c r="K15" s="145"/>
    </row>
    <row r="16" spans="2:12" x14ac:dyDescent="0.2">
      <c r="B16" s="524" t="s">
        <v>185</v>
      </c>
      <c r="C16" s="262">
        <v>357.51743108995322</v>
      </c>
      <c r="D16" s="262">
        <v>403.72825073147271</v>
      </c>
      <c r="E16" s="262">
        <v>529.41770215749489</v>
      </c>
      <c r="F16" s="262">
        <v>513.18071973766234</v>
      </c>
      <c r="G16" s="262">
        <v>671.67794234834764</v>
      </c>
      <c r="H16" s="145"/>
      <c r="I16" s="145"/>
      <c r="J16" s="145"/>
      <c r="K16" s="145"/>
    </row>
    <row r="17" spans="2:14" x14ac:dyDescent="0.2">
      <c r="B17" s="141" t="s">
        <v>314</v>
      </c>
      <c r="C17" s="261">
        <v>2007619.7563411647</v>
      </c>
      <c r="D17" s="261">
        <v>1848817.05564784</v>
      </c>
      <c r="E17" s="261">
        <v>2050283.6199773052</v>
      </c>
      <c r="F17" s="261">
        <v>2648.475055907822</v>
      </c>
      <c r="G17" s="261">
        <v>3264.2894452695036</v>
      </c>
      <c r="I17" s="143"/>
      <c r="J17" s="143"/>
      <c r="K17" s="143"/>
      <c r="N17" s="3"/>
    </row>
    <row r="18" spans="2:14" x14ac:dyDescent="0.2">
      <c r="B18" s="148" t="s">
        <v>791</v>
      </c>
      <c r="C18" s="264">
        <v>81.621477350388503</v>
      </c>
      <c r="D18" s="264">
        <v>97.907180727210743</v>
      </c>
      <c r="E18" s="264">
        <v>102.84234277500001</v>
      </c>
      <c r="F18" s="265">
        <v>72.568124999999995</v>
      </c>
      <c r="G18" s="265">
        <v>116.7075</v>
      </c>
      <c r="H18" s="149"/>
      <c r="I18" s="149"/>
      <c r="J18" s="149"/>
      <c r="K18" s="149"/>
      <c r="N18" s="3"/>
    </row>
    <row r="19" spans="2:14" x14ac:dyDescent="0.2">
      <c r="B19" s="150" t="s">
        <v>188</v>
      </c>
      <c r="C19" s="263">
        <v>81.621477350388503</v>
      </c>
      <c r="D19" s="263">
        <v>97.907180727210743</v>
      </c>
      <c r="E19" s="263">
        <v>102.84234277500001</v>
      </c>
      <c r="F19" s="263">
        <v>72.568124999999995</v>
      </c>
      <c r="G19" s="263">
        <v>116.7075</v>
      </c>
      <c r="H19" s="145"/>
      <c r="I19" s="145"/>
      <c r="J19" s="145"/>
      <c r="K19" s="145"/>
      <c r="N19" s="3"/>
    </row>
    <row r="20" spans="2:14" x14ac:dyDescent="0.2">
      <c r="B20" s="148" t="s">
        <v>792</v>
      </c>
      <c r="C20" s="264">
        <v>809.36570429055132</v>
      </c>
      <c r="D20" s="264"/>
      <c r="E20" s="264"/>
      <c r="F20" s="265"/>
      <c r="G20" s="265"/>
      <c r="H20" s="145"/>
      <c r="I20" s="145"/>
      <c r="J20" s="145"/>
      <c r="K20" s="145"/>
      <c r="N20" s="3"/>
    </row>
    <row r="21" spans="2:14" x14ac:dyDescent="0.2">
      <c r="B21" s="148" t="s">
        <v>793</v>
      </c>
      <c r="C21" s="266">
        <v>25.819840193685906</v>
      </c>
      <c r="D21" s="266"/>
      <c r="E21" s="266"/>
      <c r="F21" s="266"/>
      <c r="G21" s="266"/>
      <c r="H21" s="145"/>
      <c r="I21" s="145"/>
      <c r="J21" s="145"/>
      <c r="K21" s="145"/>
      <c r="N21" s="3"/>
    </row>
    <row r="22" spans="2:14" x14ac:dyDescent="0.2">
      <c r="B22" s="148" t="s">
        <v>794</v>
      </c>
      <c r="C22" s="264">
        <v>92.927229583279995</v>
      </c>
      <c r="D22" s="264">
        <v>107.64103236060873</v>
      </c>
      <c r="E22" s="264"/>
      <c r="F22" s="265"/>
      <c r="G22" s="265"/>
      <c r="H22" s="145"/>
      <c r="I22" s="145"/>
      <c r="J22" s="145"/>
      <c r="K22" s="145"/>
      <c r="N22" s="3"/>
    </row>
    <row r="23" spans="2:14" x14ac:dyDescent="0.2">
      <c r="B23" s="148" t="s">
        <v>795</v>
      </c>
      <c r="C23" s="266">
        <v>991.89958105804988</v>
      </c>
      <c r="D23" s="266">
        <v>845.75872026007801</v>
      </c>
      <c r="E23" s="266">
        <v>471.18700192385904</v>
      </c>
      <c r="F23" s="266">
        <v>558.50972459215086</v>
      </c>
      <c r="G23" s="266">
        <v>1155.9194668481064</v>
      </c>
      <c r="H23" s="151"/>
      <c r="I23" s="151"/>
      <c r="J23" s="151"/>
      <c r="K23" s="151"/>
      <c r="N23" s="3"/>
    </row>
    <row r="24" spans="2:14" x14ac:dyDescent="0.2">
      <c r="B24" s="150" t="s">
        <v>189</v>
      </c>
      <c r="C24" s="263">
        <v>158.61450095820732</v>
      </c>
      <c r="D24" s="263">
        <v>133.56633780401017</v>
      </c>
      <c r="E24" s="263">
        <v>48.407391384783352</v>
      </c>
      <c r="F24" s="263">
        <v>54.863466289120566</v>
      </c>
      <c r="G24" s="263">
        <v>369.97306205012649</v>
      </c>
      <c r="H24" s="145"/>
      <c r="I24" s="145"/>
      <c r="J24" s="145"/>
      <c r="K24" s="145"/>
      <c r="N24" s="3"/>
    </row>
    <row r="25" spans="2:14" x14ac:dyDescent="0.2">
      <c r="B25" s="150" t="s">
        <v>190</v>
      </c>
      <c r="C25" s="263">
        <v>27.368677338775715</v>
      </c>
      <c r="D25" s="263">
        <v>32.819687646624374</v>
      </c>
      <c r="E25" s="263">
        <v>18.09202927630421</v>
      </c>
      <c r="F25" s="263">
        <v>14.577575757575758</v>
      </c>
      <c r="G25" s="263">
        <v>39.793488888888888</v>
      </c>
      <c r="H25" s="145"/>
      <c r="I25" s="145"/>
      <c r="J25" s="145"/>
      <c r="K25" s="145"/>
      <c r="N25" s="3"/>
    </row>
    <row r="26" spans="2:14" x14ac:dyDescent="0.2">
      <c r="B26" s="150" t="s">
        <v>191</v>
      </c>
      <c r="C26" s="263">
        <v>658.96858399999996</v>
      </c>
      <c r="D26" s="263">
        <v>536.03028400000005</v>
      </c>
      <c r="E26" s="263">
        <v>403.95459</v>
      </c>
      <c r="F26" s="263">
        <v>488.13299999999998</v>
      </c>
      <c r="G26" s="263">
        <v>742.920525</v>
      </c>
      <c r="H26" s="145"/>
      <c r="I26" s="145"/>
      <c r="J26" s="145"/>
      <c r="K26" s="145"/>
      <c r="N26" s="3"/>
    </row>
    <row r="27" spans="2:14" x14ac:dyDescent="0.2">
      <c r="B27" s="150" t="s">
        <v>192</v>
      </c>
      <c r="C27" s="263">
        <v>1.1918580871419209</v>
      </c>
      <c r="D27" s="263">
        <v>1.2647310810185048</v>
      </c>
      <c r="E27" s="263">
        <v>0.73299126277150251</v>
      </c>
      <c r="F27" s="263">
        <v>0.93568254545454543</v>
      </c>
      <c r="G27" s="263">
        <v>3.2323909090909093</v>
      </c>
      <c r="H27" s="145"/>
      <c r="I27" s="145"/>
      <c r="J27" s="145"/>
      <c r="K27" s="145"/>
      <c r="N27" s="3"/>
    </row>
    <row r="28" spans="2:14" x14ac:dyDescent="0.2">
      <c r="B28" s="150" t="s">
        <v>409</v>
      </c>
      <c r="C28" s="263">
        <v>145.75596067392496</v>
      </c>
      <c r="D28" s="263">
        <v>142.07767972842498</v>
      </c>
      <c r="E28" s="263"/>
      <c r="F28" s="263"/>
      <c r="G28" s="263"/>
      <c r="H28" s="145"/>
      <c r="I28" s="145"/>
      <c r="J28" s="145"/>
      <c r="K28" s="145"/>
      <c r="N28" s="3"/>
    </row>
    <row r="29" spans="2:14" x14ac:dyDescent="0.2">
      <c r="B29" s="148" t="s">
        <v>796</v>
      </c>
      <c r="C29" s="266">
        <v>3361.0168126065937</v>
      </c>
      <c r="D29" s="266">
        <v>3017.8234389126774</v>
      </c>
      <c r="E29" s="266"/>
      <c r="F29" s="266"/>
      <c r="G29" s="266"/>
      <c r="H29" s="145"/>
      <c r="I29" s="145"/>
      <c r="J29" s="145"/>
      <c r="K29" s="145"/>
      <c r="N29" s="3"/>
    </row>
    <row r="30" spans="2:14" x14ac:dyDescent="0.2">
      <c r="B30" s="148" t="s">
        <v>797</v>
      </c>
      <c r="C30" s="266">
        <v>291983.67806909513</v>
      </c>
      <c r="D30" s="266">
        <v>255464.14308669249</v>
      </c>
      <c r="E30" s="266">
        <v>218775.4062877851</v>
      </c>
      <c r="F30" s="266"/>
      <c r="G30" s="266"/>
      <c r="I30" s="151"/>
      <c r="J30" s="151"/>
      <c r="K30" s="151"/>
      <c r="N30" s="3"/>
    </row>
    <row r="31" spans="2:14" x14ac:dyDescent="0.2">
      <c r="B31" s="148" t="s">
        <v>798</v>
      </c>
      <c r="C31" s="266">
        <v>1710273.427626987</v>
      </c>
      <c r="D31" s="266">
        <v>1589282.782188887</v>
      </c>
      <c r="E31" s="266">
        <v>1830935.18434482</v>
      </c>
      <c r="F31" s="266">
        <v>2016.3972063156712</v>
      </c>
      <c r="G31" s="266">
        <v>1990.6624784213975</v>
      </c>
      <c r="H31" s="145"/>
      <c r="I31" s="145"/>
      <c r="J31" s="145"/>
      <c r="K31" s="145"/>
      <c r="N31" s="3"/>
    </row>
    <row r="32" spans="2:14" x14ac:dyDescent="0.2">
      <c r="B32" s="152" t="s">
        <v>237</v>
      </c>
      <c r="C32" s="263">
        <v>1709921.8086934614</v>
      </c>
      <c r="D32" s="263">
        <v>1588915.7902965643</v>
      </c>
      <c r="E32" s="263">
        <v>1830581.6672907469</v>
      </c>
      <c r="F32" s="263"/>
      <c r="G32" s="263"/>
      <c r="H32" s="145"/>
      <c r="I32" s="145"/>
      <c r="J32" s="145"/>
      <c r="K32" s="145"/>
      <c r="N32" s="3"/>
    </row>
    <row r="33" spans="2:14" x14ac:dyDescent="0.2">
      <c r="B33" s="150" t="s">
        <v>294</v>
      </c>
      <c r="C33" s="263">
        <v>351.6189335257319</v>
      </c>
      <c r="D33" s="263">
        <v>366.99189232257686</v>
      </c>
      <c r="E33" s="263">
        <v>352.51705407403716</v>
      </c>
      <c r="F33" s="263">
        <v>2016.3972063156712</v>
      </c>
      <c r="G33" s="263">
        <v>1990.6624784213975</v>
      </c>
      <c r="H33" s="145"/>
      <c r="I33" s="145"/>
      <c r="J33" s="145"/>
      <c r="K33" s="145"/>
      <c r="N33" s="3"/>
    </row>
    <row r="34" spans="2:14" x14ac:dyDescent="0.2">
      <c r="B34" s="153"/>
      <c r="C34" s="154"/>
      <c r="D34" s="155"/>
      <c r="E34" s="155"/>
      <c r="F34" s="147"/>
      <c r="G34" s="145"/>
      <c r="H34" s="145"/>
      <c r="I34" s="145"/>
      <c r="J34" s="145"/>
      <c r="K34" s="145"/>
      <c r="N34" s="3"/>
    </row>
    <row r="35" spans="2:14" ht="27" customHeight="1" x14ac:dyDescent="0.2">
      <c r="B35" s="564" t="s">
        <v>315</v>
      </c>
      <c r="C35" s="564"/>
      <c r="D35" s="564"/>
      <c r="E35" s="564"/>
      <c r="F35" s="156"/>
      <c r="G35" s="97"/>
      <c r="H35" s="97"/>
      <c r="I35" s="97"/>
      <c r="J35" s="97"/>
      <c r="K35" s="97"/>
      <c r="N35" s="3"/>
    </row>
    <row r="36" spans="2:14" x14ac:dyDescent="0.2">
      <c r="B36" s="157"/>
      <c r="C36" s="97"/>
      <c r="D36" s="97"/>
      <c r="E36" s="97"/>
      <c r="F36" s="97"/>
      <c r="G36" s="97"/>
      <c r="H36" s="97"/>
      <c r="I36" s="97"/>
      <c r="J36" s="97"/>
      <c r="K36" s="97"/>
      <c r="N36" s="3"/>
    </row>
    <row r="37" spans="2:14" ht="15.75" x14ac:dyDescent="0.25">
      <c r="B37" s="167" t="s">
        <v>197</v>
      </c>
      <c r="C37" s="167"/>
      <c r="D37" s="167"/>
      <c r="E37" s="167"/>
      <c r="F37" s="167"/>
      <c r="G37" s="167"/>
      <c r="H37" s="167"/>
      <c r="I37" s="90"/>
      <c r="J37" s="90"/>
      <c r="K37" s="90"/>
      <c r="L37" s="90"/>
      <c r="N37" s="3"/>
    </row>
    <row r="38" spans="2:14" x14ac:dyDescent="0.2">
      <c r="B38" s="116"/>
      <c r="C38" s="116" t="s">
        <v>173</v>
      </c>
      <c r="D38" s="92">
        <v>2023</v>
      </c>
      <c r="E38" s="92">
        <v>2022</v>
      </c>
      <c r="F38" s="92">
        <v>2021</v>
      </c>
      <c r="G38" s="92">
        <v>2020</v>
      </c>
      <c r="H38" s="92">
        <v>2019</v>
      </c>
      <c r="I38" s="271"/>
      <c r="J38" s="271"/>
      <c r="K38" s="271"/>
      <c r="L38" s="271"/>
      <c r="M38" s="23"/>
      <c r="N38" s="3"/>
    </row>
    <row r="39" spans="2:14" x14ac:dyDescent="0.2">
      <c r="B39" s="141" t="s">
        <v>154</v>
      </c>
      <c r="C39" s="141"/>
      <c r="D39" s="158"/>
      <c r="E39" s="158"/>
      <c r="F39" s="158"/>
      <c r="G39" s="158"/>
      <c r="H39" s="158"/>
      <c r="I39" s="271"/>
      <c r="J39" s="271"/>
      <c r="K39" s="271"/>
      <c r="L39" s="271"/>
      <c r="M39" s="23"/>
      <c r="N39" s="3"/>
    </row>
    <row r="40" spans="2:14" x14ac:dyDescent="0.2">
      <c r="B40" s="95" t="s">
        <v>172</v>
      </c>
      <c r="C40" s="95" t="s">
        <v>310</v>
      </c>
      <c r="D40" s="146">
        <v>2368007.14</v>
      </c>
      <c r="E40" s="146">
        <v>2379605.0954545452</v>
      </c>
      <c r="F40" s="146">
        <v>1574104.0953846155</v>
      </c>
      <c r="G40" s="146">
        <v>1575223.3224475523</v>
      </c>
      <c r="H40" s="146">
        <v>2213884.7590348357</v>
      </c>
      <c r="I40" s="274"/>
      <c r="J40" s="272"/>
      <c r="K40" s="272"/>
      <c r="L40" s="272"/>
      <c r="M40" s="23"/>
      <c r="N40" s="3"/>
    </row>
    <row r="41" spans="2:14" x14ac:dyDescent="0.2">
      <c r="B41" s="159" t="s">
        <v>170</v>
      </c>
      <c r="C41" s="159" t="s">
        <v>171</v>
      </c>
      <c r="D41" s="144">
        <v>156096.97654</v>
      </c>
      <c r="E41" s="144">
        <v>172229.52600000001</v>
      </c>
      <c r="F41" s="144">
        <v>206785.5</v>
      </c>
      <c r="G41" s="144">
        <v>216111.06</v>
      </c>
      <c r="H41" s="160">
        <v>184579</v>
      </c>
      <c r="I41" s="272"/>
      <c r="J41" s="272"/>
      <c r="K41" s="272"/>
      <c r="L41" s="272"/>
      <c r="M41" s="23"/>
      <c r="N41" s="3"/>
    </row>
    <row r="42" spans="2:14" x14ac:dyDescent="0.2">
      <c r="B42" s="141" t="s">
        <v>155</v>
      </c>
      <c r="C42" s="141"/>
      <c r="D42" s="161"/>
      <c r="E42" s="161"/>
      <c r="F42" s="161"/>
      <c r="G42" s="142"/>
      <c r="H42" s="142"/>
      <c r="I42" s="273"/>
      <c r="J42" s="273"/>
      <c r="K42" s="273"/>
      <c r="L42" s="273"/>
      <c r="M42" s="23"/>
      <c r="N42" s="3"/>
    </row>
    <row r="43" spans="2:14" x14ac:dyDescent="0.2">
      <c r="B43" s="95" t="s">
        <v>186</v>
      </c>
      <c r="C43" s="162" t="s">
        <v>174</v>
      </c>
      <c r="D43" s="146">
        <v>8723218.6192000005</v>
      </c>
      <c r="E43" s="146">
        <v>8254964.0189999985</v>
      </c>
      <c r="F43" s="146">
        <v>8810859</v>
      </c>
      <c r="G43" s="146">
        <v>9696250</v>
      </c>
      <c r="H43" s="146">
        <v>10121627</v>
      </c>
      <c r="I43" s="272"/>
      <c r="J43" s="272"/>
      <c r="K43" s="272"/>
      <c r="L43" s="272"/>
      <c r="M43" s="23"/>
      <c r="N43" s="3"/>
    </row>
    <row r="44" spans="2:14" x14ac:dyDescent="0.2">
      <c r="B44" s="159" t="s">
        <v>185</v>
      </c>
      <c r="C44" s="163" t="s">
        <v>175</v>
      </c>
      <c r="D44" s="144">
        <v>8126.1035079543853</v>
      </c>
      <c r="E44" s="144">
        <v>8948.2229201113405</v>
      </c>
      <c r="F44" s="144">
        <v>10847.1003562515</v>
      </c>
      <c r="G44" s="144">
        <v>8074.3459999999995</v>
      </c>
      <c r="H44" s="164">
        <v>9634.3182400000005</v>
      </c>
      <c r="I44" s="272"/>
      <c r="J44" s="272"/>
      <c r="K44" s="272"/>
      <c r="L44" s="272"/>
      <c r="M44" s="23"/>
      <c r="N44" s="3"/>
    </row>
    <row r="45" spans="2:14" x14ac:dyDescent="0.2">
      <c r="B45" s="157"/>
      <c r="C45" s="97"/>
      <c r="D45" s="97"/>
      <c r="E45" s="97"/>
      <c r="F45" s="97"/>
      <c r="G45" s="97"/>
      <c r="H45" s="97"/>
      <c r="I45" s="97"/>
      <c r="J45" s="97"/>
      <c r="K45" s="97"/>
      <c r="N45" s="3"/>
    </row>
    <row r="46" spans="2:14" x14ac:dyDescent="0.2">
      <c r="B46" s="157"/>
      <c r="C46" s="97"/>
      <c r="D46" s="97"/>
      <c r="E46" s="97"/>
      <c r="F46" s="97"/>
      <c r="G46" s="97"/>
      <c r="H46" s="97"/>
      <c r="I46" s="97"/>
      <c r="J46" s="97"/>
      <c r="K46" s="97"/>
      <c r="N46" s="3"/>
    </row>
    <row r="47" spans="2:14" ht="15.75" x14ac:dyDescent="0.25">
      <c r="B47" s="167" t="s">
        <v>208</v>
      </c>
      <c r="C47" s="167"/>
      <c r="D47" s="167"/>
      <c r="E47" s="167"/>
      <c r="F47" s="167"/>
      <c r="G47" s="167"/>
      <c r="H47" s="167"/>
      <c r="I47" s="90"/>
      <c r="J47" s="90"/>
      <c r="K47" s="90"/>
      <c r="L47" s="90"/>
      <c r="N47" s="3"/>
    </row>
    <row r="48" spans="2:14" x14ac:dyDescent="0.2">
      <c r="B48" s="116"/>
      <c r="C48" s="116" t="s">
        <v>173</v>
      </c>
      <c r="D48" s="92">
        <v>2023</v>
      </c>
      <c r="E48" s="92">
        <v>2022</v>
      </c>
      <c r="F48" s="92">
        <v>2021</v>
      </c>
      <c r="G48" s="92">
        <v>2020</v>
      </c>
      <c r="H48" s="92">
        <v>2019</v>
      </c>
      <c r="I48" s="117"/>
      <c r="J48" s="117"/>
      <c r="K48" s="117"/>
      <c r="L48" s="117"/>
      <c r="N48" s="3"/>
    </row>
    <row r="49" spans="2:14" x14ac:dyDescent="0.2">
      <c r="B49" s="95" t="s">
        <v>205</v>
      </c>
      <c r="C49" s="168" t="s">
        <v>209</v>
      </c>
      <c r="D49" s="146">
        <v>66838.999928739795</v>
      </c>
      <c r="E49" s="146">
        <v>68751.762210400819</v>
      </c>
      <c r="F49" s="146">
        <v>78957.359482505388</v>
      </c>
      <c r="G49" s="146">
        <v>72532.143576000002</v>
      </c>
      <c r="H49" s="146">
        <v>78430.731264000002</v>
      </c>
      <c r="I49" s="97"/>
      <c r="J49" s="97"/>
      <c r="K49" s="97"/>
      <c r="L49" s="140"/>
      <c r="N49" s="3"/>
    </row>
    <row r="50" spans="2:14" x14ac:dyDescent="0.2">
      <c r="B50" s="95" t="s">
        <v>207</v>
      </c>
      <c r="C50" s="168" t="s">
        <v>177</v>
      </c>
      <c r="D50" s="146">
        <v>77</v>
      </c>
      <c r="E50" s="146">
        <v>75.5</v>
      </c>
      <c r="F50" s="146">
        <v>73.673916275646803</v>
      </c>
      <c r="G50" s="146">
        <v>75.272434160271501</v>
      </c>
      <c r="H50" s="146">
        <v>74.056617040644298</v>
      </c>
      <c r="I50" s="97"/>
      <c r="J50" s="97"/>
      <c r="K50" s="97"/>
      <c r="L50" s="140"/>
      <c r="N50" s="3"/>
    </row>
    <row r="51" spans="2:14" x14ac:dyDescent="0.2">
      <c r="B51" s="95" t="s">
        <v>211</v>
      </c>
      <c r="C51" s="168" t="s">
        <v>210</v>
      </c>
      <c r="D51" s="146">
        <v>12</v>
      </c>
      <c r="E51" s="146">
        <v>12</v>
      </c>
      <c r="F51" s="146">
        <v>12</v>
      </c>
      <c r="G51" s="146">
        <v>9</v>
      </c>
      <c r="H51" s="146">
        <v>5</v>
      </c>
      <c r="I51" s="97"/>
      <c r="J51" s="97"/>
      <c r="K51" s="97"/>
      <c r="L51" s="140"/>
      <c r="N51" s="3"/>
    </row>
    <row r="52" spans="2:14" x14ac:dyDescent="0.2">
      <c r="B52" s="95" t="s">
        <v>245</v>
      </c>
      <c r="C52" s="168" t="s">
        <v>212</v>
      </c>
      <c r="D52" s="146">
        <v>89519</v>
      </c>
      <c r="E52" s="146">
        <v>73118</v>
      </c>
      <c r="F52" s="146">
        <v>84930.06</v>
      </c>
      <c r="G52" s="146">
        <v>70992</v>
      </c>
      <c r="H52" s="146">
        <v>85652</v>
      </c>
      <c r="I52" s="97"/>
      <c r="J52" s="97"/>
      <c r="K52" s="97"/>
      <c r="L52" s="140"/>
      <c r="N52" s="3"/>
    </row>
    <row r="53" spans="2:14" x14ac:dyDescent="0.2">
      <c r="B53" s="95" t="s">
        <v>206</v>
      </c>
      <c r="C53" s="168" t="s">
        <v>171</v>
      </c>
      <c r="D53" s="146">
        <v>26680.62827225131</v>
      </c>
      <c r="E53" s="146">
        <v>20585.545722713865</v>
      </c>
      <c r="F53" s="146">
        <v>17356.785</v>
      </c>
      <c r="G53" s="146"/>
      <c r="H53" s="146"/>
      <c r="I53" s="97"/>
      <c r="J53" s="97"/>
      <c r="K53" s="97"/>
      <c r="L53" s="140"/>
      <c r="N53" s="3"/>
    </row>
    <row r="54" spans="2:14" x14ac:dyDescent="0.2">
      <c r="B54" s="95" t="s">
        <v>425</v>
      </c>
      <c r="C54" s="285" t="s">
        <v>175</v>
      </c>
      <c r="D54" s="146">
        <v>15631</v>
      </c>
      <c r="E54" s="146">
        <v>15976</v>
      </c>
      <c r="F54" s="146">
        <v>16763</v>
      </c>
      <c r="G54" s="146"/>
      <c r="H54" s="146"/>
      <c r="I54" s="97"/>
      <c r="J54" s="97"/>
      <c r="K54" s="97"/>
      <c r="L54" s="140"/>
      <c r="N54" s="3"/>
    </row>
    <row r="55" spans="2:14" x14ac:dyDescent="0.2">
      <c r="B55" s="95" t="s">
        <v>426</v>
      </c>
      <c r="C55" s="285" t="s">
        <v>427</v>
      </c>
      <c r="D55" s="146">
        <v>6252</v>
      </c>
      <c r="E55" s="146">
        <v>6391</v>
      </c>
      <c r="F55" s="146">
        <v>6705</v>
      </c>
      <c r="G55" s="146"/>
      <c r="H55" s="146"/>
      <c r="I55" s="97"/>
      <c r="J55" s="97"/>
      <c r="K55" s="97"/>
      <c r="N55" s="3"/>
    </row>
    <row r="56" spans="2:14" x14ac:dyDescent="0.2">
      <c r="B56" s="115"/>
      <c r="C56" s="87"/>
      <c r="D56" s="107"/>
      <c r="E56" s="107"/>
      <c r="F56" s="107"/>
      <c r="G56" s="107"/>
      <c r="H56" s="107"/>
      <c r="I56" s="107"/>
      <c r="J56" s="110"/>
      <c r="K56" s="110"/>
      <c r="L56" s="110"/>
      <c r="M56" s="110"/>
    </row>
    <row r="57" spans="2:14" x14ac:dyDescent="0.2">
      <c r="B57" s="78"/>
      <c r="C57" s="78"/>
      <c r="D57" s="78"/>
      <c r="E57" s="78"/>
      <c r="F57" s="78"/>
      <c r="G57" s="78"/>
      <c r="H57" s="78"/>
      <c r="I57" s="78"/>
      <c r="J57" s="78"/>
      <c r="K57" s="78"/>
      <c r="L57" s="78"/>
      <c r="M57" s="78"/>
    </row>
    <row r="58" spans="2:14" x14ac:dyDescent="0.2">
      <c r="B58" s="78"/>
      <c r="C58" s="78"/>
      <c r="D58" s="78"/>
      <c r="E58" s="78"/>
      <c r="F58" s="78"/>
    </row>
    <row r="59" spans="2:14" x14ac:dyDescent="0.2">
      <c r="B59" s="78"/>
      <c r="C59" s="78"/>
      <c r="D59" s="78"/>
      <c r="E59" s="78"/>
      <c r="F59" s="78"/>
    </row>
  </sheetData>
  <mergeCells count="2">
    <mergeCell ref="B35:E35"/>
    <mergeCell ref="B7:G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44</vt:i4>
      </vt:variant>
    </vt:vector>
  </HeadingPairs>
  <TitlesOfParts>
    <vt:vector size="44" baseType="lpstr">
      <vt:lpstr>Table of contents</vt:lpstr>
      <vt:lpstr>Introduction</vt:lpstr>
      <vt:lpstr>Financial Key Figures</vt:lpstr>
      <vt:lpstr>Danish Society</vt:lpstr>
      <vt:lpstr>SASB Index</vt:lpstr>
      <vt:lpstr>Targets</vt:lpstr>
      <vt:lpstr>Sustainable Finance</vt:lpstr>
      <vt:lpstr>Active Ownership</vt:lpstr>
      <vt:lpstr>Environmental Key Figures</vt:lpstr>
      <vt:lpstr>Our Workplace (E)</vt:lpstr>
      <vt:lpstr>Our Business (E)</vt:lpstr>
      <vt:lpstr>Employees</vt:lpstr>
      <vt:lpstr>Diversity and inclusion</vt:lpstr>
      <vt:lpstr>Our Workplace (S)</vt:lpstr>
      <vt:lpstr>Our Clients (S)</vt:lpstr>
      <vt:lpstr>Our Business (S)</vt:lpstr>
      <vt:lpstr>Governance Key Figures</vt:lpstr>
      <vt:lpstr>Our Workplace (G)</vt:lpstr>
      <vt:lpstr>Our Clients (G)</vt:lpstr>
      <vt:lpstr>Our Business (G)</vt:lpstr>
      <vt:lpstr>TCFD</vt:lpstr>
      <vt:lpstr>ESG Ratings</vt:lpstr>
      <vt:lpstr>0. Summary of KPIs</vt:lpstr>
      <vt:lpstr>1.Covered assets(GAR,off-bal) T</vt:lpstr>
      <vt:lpstr>1.Covered assets(GAR,off-bal) C</vt:lpstr>
      <vt:lpstr>2.GAR - Sector information T</vt:lpstr>
      <vt:lpstr>2.GAR - Sector information C</vt:lpstr>
      <vt:lpstr>3.GAR KPIs Stock T</vt:lpstr>
      <vt:lpstr>3.GAR KPIs Stock C</vt:lpstr>
      <vt:lpstr>4.GAR KPIs flow T</vt:lpstr>
      <vt:lpstr>4.GAR KPIs flow C</vt:lpstr>
      <vt:lpstr>5.FinGar, AuM KPIs T</vt:lpstr>
      <vt:lpstr>5.FinGar, AuM KPIs C</vt:lpstr>
      <vt:lpstr>5.FinGar, AuM flow T</vt:lpstr>
      <vt:lpstr>5.FinGar, AuM flow C</vt:lpstr>
      <vt:lpstr>Template 1 Nuclear and gas</vt:lpstr>
      <vt:lpstr>Template2 Aligned denominator T</vt:lpstr>
      <vt:lpstr>Template2 Aligned denominator C</vt:lpstr>
      <vt:lpstr>Template 3 Aligned Numerator T</vt:lpstr>
      <vt:lpstr>Template 3 Aligned Numerator C</vt:lpstr>
      <vt:lpstr>Template 4 Eligible not align T</vt:lpstr>
      <vt:lpstr>Template 4 Eligible not align C</vt:lpstr>
      <vt:lpstr>Template 5 non-eligible T</vt:lpstr>
      <vt:lpstr>Template 5 non-eligible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Kubel</dc:creator>
  <cp:lastModifiedBy>Frederik Sundahl Thagesen</cp:lastModifiedBy>
  <cp:lastPrinted>2022-02-17T09:14:14Z</cp:lastPrinted>
  <dcterms:created xsi:type="dcterms:W3CDTF">2021-11-15T14:29:47Z</dcterms:created>
  <dcterms:modified xsi:type="dcterms:W3CDTF">2024-02-27T06:32:55Z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2022-04-27T08:13:45Z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df4d8e96-2539-4ae7-ab25-fb75fb27fff9</vt:lpwstr>
  </property>
  <property fmtid="{D5CDD505-2E9C-101B-9397-08002B2CF9AE}" pid="8" name="MSIP_Label_9655bac5-e079-4ce0-aea4-e42b8f191dac_ContentBits">
    <vt:lpwstr>0</vt:lpwstr>
  </property>
</Properties>
</file>