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Denne_projektmappe" defaultThemeVersion="166925"/>
  <mc:AlternateContent xmlns:mc="http://schemas.openxmlformats.org/markup-compatibility/2006">
    <mc:Choice Requires="x15">
      <x15ac:absPath xmlns:x15ac="http://schemas.microsoft.com/office/spreadsheetml/2010/11/ac" url="C:\Users\jb6327\Desktop\Q3 drift\"/>
    </mc:Choice>
  </mc:AlternateContent>
  <xr:revisionPtr revIDLastSave="0" documentId="13_ncr:1_{EAF324F6-1E38-4F5C-9433-D46ACE02B94E}" xr6:coauthVersionLast="47" xr6:coauthVersionMax="47" xr10:uidLastSave="{00000000-0000-0000-0000-000000000000}"/>
  <bookViews>
    <workbookView xWindow="-120" yWindow="-120" windowWidth="29040" windowHeight="15840" tabRatio="704" firstSheet="56" activeTab="59" xr2:uid="{299E7E28-9D83-4EC8-873A-F6959A08F8E2}"/>
  </bookViews>
  <sheets>
    <sheet name="Index" sheetId="35" r:id="rId1"/>
    <sheet name="EU KM1" sheetId="63" r:id="rId2"/>
    <sheet name="EU CCA" sheetId="146" r:id="rId3"/>
    <sheet name="EU CC1" sheetId="144" r:id="rId4"/>
    <sheet name="EU LI1 " sheetId="137" r:id="rId5"/>
    <sheet name="EU LI2" sheetId="138" r:id="rId6"/>
    <sheet name="EU LI3" sheetId="139" r:id="rId7"/>
    <sheet name="EU OV1" sheetId="7" r:id="rId8"/>
    <sheet name="EU CR1-A" sheetId="85" r:id="rId9"/>
    <sheet name="EU CQ1" sheetId="88" r:id="rId10"/>
    <sheet name="EU CQ3" sheetId="90" r:id="rId11"/>
    <sheet name="EU CQ7" sheetId="129" r:id="rId12"/>
    <sheet name="EU CR1" sheetId="92" r:id="rId13"/>
    <sheet name="EU CR2" sheetId="93" r:id="rId14"/>
    <sheet name="EU CR3" sheetId="96" r:id="rId15"/>
    <sheet name="EU CR4" sheetId="97" r:id="rId16"/>
    <sheet name="EU CR5" sheetId="98" r:id="rId17"/>
    <sheet name="EU CR6-B" sheetId="99" r:id="rId18"/>
    <sheet name="EU CR6-A" sheetId="100" r:id="rId19"/>
    <sheet name="EU CR7" sheetId="101" r:id="rId20"/>
    <sheet name="EU CR7-A" sheetId="102" r:id="rId21"/>
    <sheet name="EU CR8" sheetId="61" r:id="rId22"/>
    <sheet name="EU CR9" sheetId="104" r:id="rId23"/>
    <sheet name="EU CR9.1" sheetId="105" r:id="rId24"/>
    <sheet name="EU CRD" sheetId="145" r:id="rId25"/>
    <sheet name="EU CCR1" sheetId="118" r:id="rId26"/>
    <sheet name="EU CCR2" sheetId="119" r:id="rId27"/>
    <sheet name="EU CCR3" sheetId="120" r:id="rId28"/>
    <sheet name="EU CCR4" sheetId="121" r:id="rId29"/>
    <sheet name="EU CCR5" sheetId="122" r:id="rId30"/>
    <sheet name="EU CCR6" sheetId="123" r:id="rId31"/>
    <sheet name="EU CCR8" sheetId="125" r:id="rId32"/>
    <sheet name="EU LR1" sheetId="71" r:id="rId33"/>
    <sheet name="EU LR2" sheetId="143" r:id="rId34"/>
    <sheet name="EU LR3" sheetId="73" r:id="rId35"/>
    <sheet name="EU LIQA" sheetId="131" r:id="rId36"/>
    <sheet name="EU LIQ1" sheetId="66" r:id="rId37"/>
    <sheet name="EU LIQB" sheetId="65" r:id="rId38"/>
    <sheet name="EU LIQ2" sheetId="136" r:id="rId39"/>
    <sheet name="EU CCyB1" sheetId="80" r:id="rId40"/>
    <sheet name="EU CCyB2" sheetId="81" r:id="rId41"/>
    <sheet name="EU AE1" sheetId="82" r:id="rId42"/>
    <sheet name="EU AE2" sheetId="83" r:id="rId43"/>
    <sheet name="EU AE3" sheetId="84" r:id="rId44"/>
    <sheet name="EU AE4" sheetId="142" r:id="rId45"/>
    <sheet name="EU MR1" sheetId="126" r:id="rId46"/>
    <sheet name="EU SEC1" sheetId="127" r:id="rId47"/>
    <sheet name="EU SEC4" sheetId="141" r:id="rId48"/>
    <sheet name="EU OV1 JR" sheetId="59" r:id="rId49"/>
    <sheet name="EU CC1 JR" sheetId="70" r:id="rId50"/>
    <sheet name="EU CR1-A JR" sheetId="86" r:id="rId51"/>
    <sheet name="EU CQ1 JR" sheetId="87" r:id="rId52"/>
    <sheet name="EU CQ3 JR" sheetId="91" r:id="rId53"/>
    <sheet name="EU CQ7 JR" sheetId="130" r:id="rId54"/>
    <sheet name="EU CR1 JR" sheetId="94" r:id="rId55"/>
    <sheet name="EU CR2 JR" sheetId="95" r:id="rId56"/>
    <sheet name="EU CR3 JR" sheetId="107" r:id="rId57"/>
    <sheet name="EU CR4 JR" sheetId="108" r:id="rId58"/>
    <sheet name="EU CR5 JR" sheetId="109" r:id="rId59"/>
    <sheet name="EU CR6-B JR" sheetId="110" r:id="rId60"/>
    <sheet name="EU CR6-A JR" sheetId="111" r:id="rId61"/>
    <sheet name="EU CR7 JR" sheetId="112" r:id="rId62"/>
    <sheet name="EU CR7-A JR" sheetId="113" r:id="rId63"/>
    <sheet name="EU CR8 JR" sheetId="62" r:id="rId64"/>
    <sheet name="EU CR9 JR" sheetId="115" r:id="rId65"/>
    <sheet name="EU LR1 JR" sheetId="77" r:id="rId66"/>
    <sheet name="EU LR2 JR" sheetId="78" r:id="rId67"/>
    <sheet name="EU LR3 JR" sheetId="79" r:id="rId68"/>
    <sheet name="EU LIQ1 JR" sheetId="67" r:id="rId69"/>
    <sheet name="EU LIQ2 JR" sheetId="134" r:id="rId70"/>
  </sheets>
  <definedNames>
    <definedName name="_Niveau">#REF!</definedName>
    <definedName name="_Periode" localSheetId="2">#REF!</definedName>
    <definedName name="_Periode" localSheetId="24">#REF!</definedName>
    <definedName name="_Periode">#REF!</definedName>
    <definedName name="_Periode_rap">#REF!</definedName>
    <definedName name="_Toc483499698" localSheetId="4">'EU LI1 '!$B$2</definedName>
    <definedName name="a" localSheetId="2">#REF!</definedName>
    <definedName name="a" localSheetId="24">#REF!</definedName>
    <definedName name="a">#REF!</definedName>
    <definedName name="AREAL_1" localSheetId="2">#REF!</definedName>
    <definedName name="AREAL_1" localSheetId="24">#REF!</definedName>
    <definedName name="AREAL_1">#REF!</definedName>
    <definedName name="AREAL_2" localSheetId="2">#REF!</definedName>
    <definedName name="AREAL_2" localSheetId="24">#REF!</definedName>
    <definedName name="AREAL_2">#REF!</definedName>
    <definedName name="AREAL_3">#REF!</definedName>
    <definedName name="AREAL2">#REF!</definedName>
    <definedName name="AREAL3">#REF!</definedName>
    <definedName name="awdasd">#REF!</definedName>
    <definedName name="chf" localSheetId="2">'EU CCA'!$C$2</definedName>
    <definedName name="chf" localSheetId="24">#REF!</definedName>
    <definedName name="chf">#REF!</definedName>
    <definedName name="czk" localSheetId="2">'EU CCA'!$C$4</definedName>
    <definedName name="czk" localSheetId="24">#REF!</definedName>
    <definedName name="czk">#REF!</definedName>
    <definedName name="dkk" localSheetId="2">'EU CCA'!$C$6</definedName>
    <definedName name="dkk" localSheetId="24">#REF!</definedName>
    <definedName name="dkk">#REF!</definedName>
    <definedName name="EU_LI2_design_A1F13_Regnskab" localSheetId="2">#REF!</definedName>
    <definedName name="EU_LI2_design_A1F13_Regnskab">#REF!</definedName>
    <definedName name="EU_LI3_design_A1G7_Regnskab" localSheetId="2">#REF!</definedName>
    <definedName name="EU_LI3_design_A1G7_Regnskab">#REF!</definedName>
    <definedName name="EU_LI3_design_A9G14_Regnskab">#REF!</definedName>
    <definedName name="EU_OV1_design_A1D33_Regnskab">#REF!</definedName>
    <definedName name="eur" localSheetId="2">'EU CCA'!#REF!</definedName>
    <definedName name="eur" localSheetId="24">#REF!</definedName>
    <definedName name="eur">#REF!</definedName>
    <definedName name="hej" localSheetId="2">#REF!</definedName>
    <definedName name="hej">#REF!</definedName>
    <definedName name="Index" localSheetId="2">#REF!</definedName>
    <definedName name="Index">#REF!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py" localSheetId="2">'EU CCA'!$C$5</definedName>
    <definedName name="jpy" localSheetId="24">#REF!</definedName>
    <definedName name="jpy">#REF!</definedName>
    <definedName name="Key_ratios_and_risk_figures_A1D23_Regnskab" localSheetId="2">#REF!</definedName>
    <definedName name="Key_ratios_and_risk_figures_A1D23_Regnskab" localSheetId="24">#REF!</definedName>
    <definedName name="Key_ratios_and_risk_figures_A1D23_Regnskab">#REF!</definedName>
    <definedName name="Leverage_ratio_D17F22_Regnskab">#REF!</definedName>
    <definedName name="Leverage_ratio_D26F31_Regnskab">#REF!</definedName>
    <definedName name="Leverage_ratio_D34F39_Regnskab">#REF!</definedName>
    <definedName name="Leverage_ratio_D9F14_Regnskab">#REF!</definedName>
    <definedName name="nok" localSheetId="2">'EU CCA'!#REF!</definedName>
    <definedName name="nok" localSheetId="24">#REF!</definedName>
    <definedName name="nok">#REF!</definedName>
    <definedName name="_xlnm.Print_Area" localSheetId="4">'EU LI1 '!$B$3:$J$4</definedName>
    <definedName name="prove" localSheetId="2">#REF!</definedName>
    <definedName name="prove" localSheetId="24">#REF!</definedName>
    <definedName name="prove">#REF!</definedName>
    <definedName name="samlet2" localSheetId="2">#REF!</definedName>
    <definedName name="samlet2" localSheetId="24">#REF!</definedName>
    <definedName name="samlet2">#REF!</definedName>
    <definedName name="sek" localSheetId="2">'EU CCA'!#REF!</definedName>
    <definedName name="sek" localSheetId="24">#REF!</definedName>
    <definedName name="sek">#REF!</definedName>
    <definedName name="Sheet1" localSheetId="2">#REF!</definedName>
    <definedName name="Sheet1">#REF!</definedName>
    <definedName name="SKEMA32_01_COL10" localSheetId="2">#REF!</definedName>
    <definedName name="SKEMA32_01_COL10">#REF!</definedName>
    <definedName name="SKEMA32_01_COL40">#REF!</definedName>
    <definedName name="SKEMA32_01_COL60">#REF!</definedName>
    <definedName name="SKEMA32_01_COL90">#REF!</definedName>
    <definedName name="SKEMA32_02_COL10">#REF!</definedName>
    <definedName name="SKEMA32_02_COL40">#REF!</definedName>
    <definedName name="SKEMA32_03_COL20">#REF!</definedName>
    <definedName name="SKEMA32_04_COL10">#REF!</definedName>
    <definedName name="SKEMA32_04_COL30">#REF!</definedName>
    <definedName name="Start_1">#REF!</definedName>
    <definedName name="Start1">#REF!</definedName>
    <definedName name="Start10">#REF!</definedName>
    <definedName name="Start11">#REF!</definedName>
    <definedName name="Start12">#REF!</definedName>
    <definedName name="Start13">#REF!</definedName>
    <definedName name="Start14">#REF!</definedName>
    <definedName name="Start16">#REF!</definedName>
    <definedName name="Start17">#REF!</definedName>
    <definedName name="Start18">#REF!</definedName>
    <definedName name="Start2">#REF!</definedName>
    <definedName name="Start22">#REF!</definedName>
    <definedName name="Start29">#REF!</definedName>
    <definedName name="Start3">#REF!</definedName>
    <definedName name="Start30">#REF!</definedName>
    <definedName name="Start32">#REF!</definedName>
    <definedName name="Start35">#REF!</definedName>
    <definedName name="Start36">#REF!</definedName>
    <definedName name="Start38">#REF!</definedName>
    <definedName name="Start4" localSheetId="2">#REF!</definedName>
    <definedName name="Start4" localSheetId="24">#REF!</definedName>
    <definedName name="Start4">#REF!</definedName>
    <definedName name="Start44" localSheetId="2">#REF!</definedName>
    <definedName name="Start44" localSheetId="24">#REF!</definedName>
    <definedName name="Start44">#REF!</definedName>
    <definedName name="Start46" localSheetId="2">#REF!</definedName>
    <definedName name="Start46" localSheetId="24">#REF!</definedName>
    <definedName name="Start46">#REF!</definedName>
    <definedName name="Start49" localSheetId="2">#REF!</definedName>
    <definedName name="Start49" localSheetId="24">#REF!</definedName>
    <definedName name="Start49">#REF!</definedName>
    <definedName name="Start5" localSheetId="2">#REF!</definedName>
    <definedName name="Start5" localSheetId="24">#REF!</definedName>
    <definedName name="Start5">#REF!</definedName>
    <definedName name="Start50" localSheetId="2">#REF!</definedName>
    <definedName name="Start50" localSheetId="24">#REF!</definedName>
    <definedName name="Start50">#REF!</definedName>
    <definedName name="Start51" localSheetId="2">#REF!</definedName>
    <definedName name="Start51" localSheetId="24">#REF!</definedName>
    <definedName name="Start51">#REF!</definedName>
    <definedName name="Start53" localSheetId="2">#REF!</definedName>
    <definedName name="Start53" localSheetId="24">#REF!</definedName>
    <definedName name="Start53">#REF!</definedName>
    <definedName name="Start54" localSheetId="2">#REF!</definedName>
    <definedName name="Start54" localSheetId="24">#REF!</definedName>
    <definedName name="Start54">#REF!</definedName>
    <definedName name="Start55" localSheetId="2">#REF!</definedName>
    <definedName name="Start55" localSheetId="24">#REF!</definedName>
    <definedName name="Start55">#REF!</definedName>
    <definedName name="Start56" localSheetId="2">#REF!</definedName>
    <definedName name="Start56" localSheetId="24">#REF!</definedName>
    <definedName name="Start56">#REF!</definedName>
    <definedName name="Start57">#REF!</definedName>
    <definedName name="Start58">#REF!</definedName>
    <definedName name="Start59">#REF!</definedName>
    <definedName name="Start6" localSheetId="2">#REF!</definedName>
    <definedName name="Start6" localSheetId="24">#REF!</definedName>
    <definedName name="Start6">#REF!</definedName>
    <definedName name="Start60" localSheetId="2">#REF!</definedName>
    <definedName name="Start60" localSheetId="24">#REF!</definedName>
    <definedName name="Start60">#REF!</definedName>
    <definedName name="Start61" localSheetId="2">#REF!</definedName>
    <definedName name="Start61" localSheetId="24">#REF!</definedName>
    <definedName name="Start61">#REF!</definedName>
    <definedName name="Start62" localSheetId="2">#REF!</definedName>
    <definedName name="Start62" localSheetId="24">#REF!</definedName>
    <definedName name="Start62">#REF!</definedName>
    <definedName name="Start63">#REF!</definedName>
    <definedName name="Start64">#REF!</definedName>
    <definedName name="Start65">#REF!</definedName>
    <definedName name="Start66">#REF!</definedName>
    <definedName name="Start67" localSheetId="2">#REF!</definedName>
    <definedName name="Start67" localSheetId="24">#REF!</definedName>
    <definedName name="Start67">#REF!</definedName>
    <definedName name="Start68" localSheetId="2">#REF!</definedName>
    <definedName name="Start68" localSheetId="24">#REF!</definedName>
    <definedName name="Start68">#REF!</definedName>
    <definedName name="Start7" localSheetId="2">#REF!</definedName>
    <definedName name="Start7" localSheetId="24">#REF!</definedName>
    <definedName name="Start7">#REF!</definedName>
    <definedName name="Start8" localSheetId="2">#REF!</definedName>
    <definedName name="Start8" localSheetId="24">#REF!</definedName>
    <definedName name="Start8">#REF!</definedName>
    <definedName name="Start9">#REF!</definedName>
    <definedName name="svar_6mdr">#REF!</definedName>
    <definedName name="T11_B10G26_Regnskab" localSheetId="2">#REF!</definedName>
    <definedName name="T11_B10G26_Regnskab" localSheetId="24">#REF!</definedName>
    <definedName name="T11_B10G26_Regnskab">#REF!</definedName>
    <definedName name="T17_B10G26_Regnskab">#REF!</definedName>
    <definedName name="T17_B10G44_Regnskab">#REF!</definedName>
    <definedName name="T18_B9F24_Regnskab" localSheetId="2">#REF!</definedName>
    <definedName name="T18_B9F24_Regnskab" localSheetId="24">#REF!</definedName>
    <definedName name="T18_B9F24_Regnskab">#REF!</definedName>
    <definedName name="T19_B9E32_Regnskab">#REF!</definedName>
    <definedName name="T55___TXX1_B18F31_Regnskab">#REF!</definedName>
    <definedName name="T9_B10F25_Regnskab" localSheetId="2">#REF!</definedName>
    <definedName name="T9_B10F25_Regnskab" localSheetId="24">#REF!</definedName>
    <definedName name="T9_B10F25_Regnskab">#REF!</definedName>
    <definedName name="TNY_B3G10_Regnskab">#REF!</definedName>
    <definedName name="TXX2_B10D34_Regnskab">#REF!</definedName>
    <definedName name="usd" localSheetId="2">'EU CCA'!#REF!</definedName>
    <definedName name="usd" localSheetId="24">#REF!</definedName>
    <definedName name="usd">#REF!</definedName>
    <definedName name="VaR_6md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7" l="1"/>
  <c r="F9" i="7"/>
  <c r="F10" i="7"/>
  <c r="F11" i="7"/>
  <c r="F12" i="7"/>
  <c r="F13" i="7"/>
  <c r="F14" i="7"/>
  <c r="F15" i="7"/>
  <c r="F16" i="7"/>
  <c r="F17" i="7"/>
  <c r="F18" i="7"/>
  <c r="F19" i="7"/>
  <c r="F20" i="7"/>
  <c r="F21" i="7"/>
  <c r="F22" i="7"/>
  <c r="F23" i="7"/>
  <c r="F24" i="7"/>
  <c r="F25" i="7"/>
  <c r="F26" i="7"/>
  <c r="F27" i="7"/>
  <c r="F28" i="7"/>
  <c r="F29" i="7"/>
  <c r="F30" i="7"/>
  <c r="F31" i="7"/>
  <c r="F32" i="7"/>
  <c r="F33" i="7"/>
  <c r="F34" i="7"/>
  <c r="F35" i="7"/>
  <c r="F7" i="7"/>
  <c r="E18" i="7"/>
  <c r="D18" i="7"/>
  <c r="D17" i="7"/>
  <c r="E7" i="7"/>
  <c r="H17" i="63"/>
  <c r="H19" i="63" s="1"/>
  <c r="G17" i="63"/>
  <c r="G19" i="63" s="1"/>
  <c r="F17" i="63"/>
  <c r="F19" i="63" s="1"/>
  <c r="E17" i="63"/>
  <c r="E18" i="63" s="1"/>
  <c r="E19" i="63" l="1"/>
  <c r="F18" i="63"/>
  <c r="G18" i="63"/>
  <c r="H18" i="63"/>
  <c r="D7" i="81" l="1"/>
  <c r="O22" i="80"/>
  <c r="O23" i="80" s="1"/>
  <c r="N23" i="80"/>
  <c r="I19" i="80"/>
  <c r="I20" i="80"/>
  <c r="I21" i="80"/>
  <c r="I23" i="80"/>
  <c r="N21" i="80"/>
  <c r="N20" i="80"/>
  <c r="I18" i="80"/>
  <c r="N17" i="80"/>
  <c r="N18" i="80"/>
  <c r="N19" i="80"/>
  <c r="I12" i="80"/>
  <c r="I13" i="80"/>
  <c r="I14" i="80"/>
  <c r="I15" i="80"/>
  <c r="I16" i="80"/>
  <c r="I17" i="80"/>
  <c r="N15" i="80"/>
  <c r="N16" i="80"/>
  <c r="N13" i="80"/>
  <c r="N14" i="80"/>
  <c r="N12" i="80"/>
  <c r="N11" i="80"/>
  <c r="I11" i="80"/>
  <c r="N10" i="80"/>
  <c r="I10" i="80" l="1"/>
  <c r="D38" i="66" l="1"/>
  <c r="E38" i="66"/>
  <c r="F38" i="66"/>
  <c r="G38" i="66"/>
  <c r="H38" i="66"/>
  <c r="I38" i="66"/>
  <c r="J38" i="66"/>
  <c r="K38" i="66"/>
  <c r="D40" i="66"/>
  <c r="E40" i="66"/>
  <c r="F40" i="66"/>
  <c r="G40" i="66"/>
  <c r="H40" i="66"/>
  <c r="I40" i="66"/>
  <c r="J40" i="66"/>
  <c r="K40" i="66"/>
  <c r="E36" i="66"/>
  <c r="F36" i="66"/>
  <c r="G36" i="66"/>
  <c r="H36" i="66"/>
  <c r="I36" i="66"/>
  <c r="J36" i="66"/>
  <c r="K36" i="66"/>
  <c r="D36" i="66"/>
  <c r="F5" i="5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tc={EC1C96CD-7D1A-45A0-8A49-CE83FD678ACD}</author>
  </authors>
  <commentList>
    <comment ref="D10" authorId="0" shapeId="0" xr:uid="{EC1C96CD-7D1A-45A0-8A49-CE83FD678ACD}">
      <text>
        <t>[Threaded comment]
Your version of Excel allows you to read this threaded comment; however, any edits to it will get removed if the file is opened in a newer version of Excel. Learn more: https://go.microsoft.com/fwlink/?linkid=870924
Comment:
    Several cells in this mapping included wrongly C 14.01, c0061 / c0080, instead of pointing to C 14.00, c0061 / c0080. This issue was rectified everywhere here, but is not highlighted in tracked changes.</t>
      </text>
    </comment>
  </commentList>
</comments>
</file>

<file path=xl/sharedStrings.xml><?xml version="1.0" encoding="utf-8"?>
<sst xmlns="http://schemas.openxmlformats.org/spreadsheetml/2006/main" count="4943" uniqueCount="2258">
  <si>
    <t>Jyske Bank Disclosure Q4 2022</t>
  </si>
  <si>
    <t>Reference date 2022-12-31</t>
  </si>
  <si>
    <t>Jyske Bank Group</t>
  </si>
  <si>
    <t>Composition of capital</t>
  </si>
  <si>
    <t>EU KM1 - Key metrics template</t>
  </si>
  <si>
    <t>EU CCA: Main features of regulatory own funds instruments and eligible liabilities instruments</t>
  </si>
  <si>
    <t>EU CC1 - Composition of regulatory own funds</t>
  </si>
  <si>
    <t>Linkage til financial reports</t>
  </si>
  <si>
    <t xml:space="preserve">EU LI1 - Differences between accounting and regulatory scopes of consolidation and mapping of financial statement categories with regulatory risk categories </t>
  </si>
  <si>
    <t xml:space="preserve">EU LI2 - Main sources of differences between regulatory exposure amounts and carrying values in financial statements </t>
  </si>
  <si>
    <t xml:space="preserve">EU LI3 - Outline of the differences in the scopes of consolidation (entity by entity) </t>
  </si>
  <si>
    <t>Risk Exposure Amount</t>
  </si>
  <si>
    <t>EU OV1 - Overview of total risk exposure amounts</t>
  </si>
  <si>
    <t>Credit risk</t>
  </si>
  <si>
    <t>EU CR1-A - Maturity of exposures</t>
  </si>
  <si>
    <t>EU CQ1 - Credit quality of forborne exposures</t>
  </si>
  <si>
    <t>EU CQ3 - Credit quality of performing and non-performing exposures by past due days</t>
  </si>
  <si>
    <t xml:space="preserve">EU CQ7: Collateral obtained by taking possession and execution processes </t>
  </si>
  <si>
    <t xml:space="preserve">EU CR1 - Performing and non-performing exposures and related provisions. </t>
  </si>
  <si>
    <t>EU CR2 - Changes in the stock of non-performing loans and advances</t>
  </si>
  <si>
    <t>EU CR3 - CRM techniques overview:  Disclosure of the use of credit risk mitigation techniques</t>
  </si>
  <si>
    <t>EU CR4 - standardised approach – Credit risk exposure and CRM effects</t>
  </si>
  <si>
    <t>EU CR5 - standardised approach</t>
  </si>
  <si>
    <t>EU CR6-B – IRB approach – Credit risk exposures by exposure class and PD range</t>
  </si>
  <si>
    <t>EU CR6-A – Scope of the use of IRB and SA approaches</t>
  </si>
  <si>
    <t>EU CR7 – IRB approach – Effect on the RWEAs of credit derivatives used as CRM techniques</t>
  </si>
  <si>
    <t>EU CR7-A – IRB approach – Disclosure of the extent of the use of CRM techniques</t>
  </si>
  <si>
    <t xml:space="preserve">EU CR8 –  RWEA flow statements of credit risk exposures under the IRB approach </t>
  </si>
  <si>
    <t>EU CR9 - IRB approach – Back-testing of PD per exposure class</t>
  </si>
  <si>
    <t>EU CR9.1 - IRB approach – Back-testing of PD per exposure class</t>
  </si>
  <si>
    <t>EU CR10 –  Specialised lending and equity exposures under the simple riskweighted approach</t>
  </si>
  <si>
    <t>EU CRD - Overview of exposures broken down by quality step before and after credit risk reduction (2018)</t>
  </si>
  <si>
    <t>EU CCR1 – Analysis of CCR exposure by approach</t>
  </si>
  <si>
    <t>EU CCR2 – Transactions subject to own funds requirements for CVA risk</t>
  </si>
  <si>
    <t>EU CCR3 – Standardised approach – CCR exposures by regulatory exposure class and risk weights</t>
  </si>
  <si>
    <t>EU CCR4 – IRB approach – CCR exposures by exposure class and PD scale</t>
  </si>
  <si>
    <t>EU CCR5 – Composition of collateral for CCR exposures</t>
  </si>
  <si>
    <t>EU CCR6 – Credit derivatives exposures</t>
  </si>
  <si>
    <t>EU CCR8 – Exposures to CCPs</t>
  </si>
  <si>
    <t>Leverage ratio</t>
  </si>
  <si>
    <t>EU LR1 - Summary reconciliation of accounting assets and leverage ratio exposures</t>
  </si>
  <si>
    <t>EU LR2 - Leverage ratio common disclosure</t>
  </si>
  <si>
    <t>EU LR3 - Split-up of on balance sheet exposures</t>
  </si>
  <si>
    <t>Liquidity Coverage Ratio</t>
  </si>
  <si>
    <t xml:space="preserve">EU LIQA - Liquidity risk management </t>
  </si>
  <si>
    <t>EU LIQ1 - Quantitative information of LCR</t>
  </si>
  <si>
    <t>EU LIQB - Qualitative information on LCR, complementary to LIQ1</t>
  </si>
  <si>
    <t>EU LIQ2: Net Stable Funding Ratio</t>
  </si>
  <si>
    <t>Countercyclical capital buffer</t>
  </si>
  <si>
    <t>EU CCyB1 -  Geographical distribution of credit exposures relevant for the calculation of the countercyclical buffer</t>
  </si>
  <si>
    <t>EU CCyB2 -  Amount of institution-specific countercyclical capital buffer</t>
  </si>
  <si>
    <t>Asset encumbrance</t>
  </si>
  <si>
    <t>EU AE1 - Encumbered and unencumbered assets</t>
  </si>
  <si>
    <t>EU AE2 - Collateral received and own debt securities issued</t>
  </si>
  <si>
    <t>EU AE3 - Sources of encumbrance</t>
  </si>
  <si>
    <t>EU AE4 - Information on importance of encumbrance</t>
  </si>
  <si>
    <t xml:space="preserve">Market risk </t>
  </si>
  <si>
    <t xml:space="preserve">EU MR1 - Market risk under the standardised approach </t>
  </si>
  <si>
    <t>Securitations</t>
  </si>
  <si>
    <t>EU-SEC1 - Securitisation exposures in the non-trading book</t>
  </si>
  <si>
    <t>EU-SEC4 - Securitisation exposures in the non-trading book and associated regulatory capital requirements</t>
  </si>
  <si>
    <t>Jyske Realkredit</t>
  </si>
  <si>
    <t xml:space="preserve">EU CQ7 - Collateral obtained by taking possession and execution processes </t>
  </si>
  <si>
    <t xml:space="preserve">EU LIQ2: Net Stable Funding Ratio </t>
  </si>
  <si>
    <t xml:space="preserve">*During 2022 Jyske Bank made the acquisition of the danish activities of Svenske Handelsbanken, where the effects of this is described in the Risk and Capital report available on the site of Jyske Bank.  </t>
  </si>
  <si>
    <t>Template EU KM1 - Key metrics template</t>
  </si>
  <si>
    <t>Return to index</t>
  </si>
  <si>
    <t>a</t>
  </si>
  <si>
    <t>b</t>
  </si>
  <si>
    <t>c</t>
  </si>
  <si>
    <t>d</t>
  </si>
  <si>
    <t>e</t>
  </si>
  <si>
    <t>DKKm</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</si>
  <si>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</si>
  <si>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</si>
  <si>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</si>
  <si>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</si>
  <si>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</si>
  <si>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</si>
  <si>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</si>
  <si>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</si>
  <si>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</si>
  <si>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r>
      <t xml:space="preserve">Total capital ratio (%)   </t>
    </r>
    <r>
      <rPr>
        <sz val="8"/>
        <color theme="1"/>
        <rFont val="Effra"/>
        <family val="2"/>
      </rPr>
      <t xml:space="preserve"> (See note 1) </t>
    </r>
  </si>
  <si>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</si>
  <si>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</si>
  <si>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</si>
  <si>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</si>
  <si>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</si>
  <si>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</si>
  <si>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</si>
  <si>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</si>
  <si>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</si>
  <si>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</si>
  <si>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</si>
  <si>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</si>
  <si>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</si>
  <si>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</si>
  <si>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</si>
  <si>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</si>
  <si>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</si>
  <si>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</si>
  <si>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</si>
  <si>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</si>
  <si>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</si>
  <si>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</si>
  <si>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</si>
  <si>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</si>
  <si>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</si>
  <si>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</si>
  <si>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</si>
  <si>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</si>
  <si>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</si>
  <si>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</si>
  <si>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</si>
  <si>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</si>
  <si>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</si>
  <si>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</si>
  <si>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 xml:space="preserve">
EU 14e</t>
  </si>
  <si>
    <t>Overall leverage ratio requirements (%)</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</si>
  <si>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</si>
  <si>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</si>
  <si>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</si>
  <si>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</si>
  <si>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</si>
  <si>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</si>
  <si>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</si>
  <si>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</si>
  <si>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</si>
  <si>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</si>
  <si>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</si>
  <si>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Note 1:</t>
  </si>
  <si>
    <t xml:space="preserve">The lower level of the Total Capital Ratio can be explained by the acquisition of Svenske Handelsbanken. This is also described in the section of Capital </t>
  </si>
  <si>
    <t xml:space="preserve">Management in the Risk and Capital Report. </t>
  </si>
  <si>
    <r>
      <t>EU CCA: Main features of regulatory own funds instruments and eligible liabilities instruments (</t>
    </r>
    <r>
      <rPr>
        <b/>
        <vertAlign val="superscript"/>
        <sz val="16"/>
        <color indexed="9"/>
        <rFont val="Effra"/>
        <family val="2"/>
      </rPr>
      <t>1</t>
    </r>
    <r>
      <rPr>
        <b/>
        <sz val="16"/>
        <color indexed="9"/>
        <rFont val="Effra"/>
        <family val="2"/>
      </rPr>
      <t>)</t>
    </r>
  </si>
  <si>
    <t>Issuer</t>
  </si>
  <si>
    <t>Jyske Bank A/S</t>
  </si>
  <si>
    <t>Unique identifier</t>
  </si>
  <si>
    <t>XS0129238480</t>
  </si>
  <si>
    <t>XS0162519093</t>
  </si>
  <si>
    <t>XS0165173138</t>
  </si>
  <si>
    <t>XS0173151704</t>
  </si>
  <si>
    <t>XS1592283391</t>
  </si>
  <si>
    <t>XS1577953331</t>
  </si>
  <si>
    <t>XS1843442119</t>
  </si>
  <si>
    <t>XS2109391214</t>
  </si>
  <si>
    <t>XS2322705356</t>
  </si>
  <si>
    <t>NO0010960446</t>
  </si>
  <si>
    <t>XS2348324687</t>
  </si>
  <si>
    <t>XS2527850510</t>
  </si>
  <si>
    <t>NO0012654534</t>
  </si>
  <si>
    <t>XS2527850601</t>
  </si>
  <si>
    <t>Governing law(s) of the instrument</t>
  </si>
  <si>
    <t>English/Danish</t>
  </si>
  <si>
    <t>Danish</t>
  </si>
  <si>
    <t>Regulatory treatment</t>
  </si>
  <si>
    <t>Transitional CRR rules</t>
  </si>
  <si>
    <t>Supplementary Capital (Tier 2)</t>
  </si>
  <si>
    <t>Additional Tier 1 (AT1)</t>
  </si>
  <si>
    <t>Post-transitional CRR rules</t>
  </si>
  <si>
    <t>Eligible at solo/(sub-)consolidated/solo &amp; (sub-)consolidated</t>
  </si>
  <si>
    <t>Solo and Consolidated</t>
  </si>
  <si>
    <t>Instrument type (types to be specified by each jurisdiction)</t>
  </si>
  <si>
    <t>Tier 2 as published in Regulation 
(EU) No 575/2013 article 63</t>
  </si>
  <si>
    <t>Tier 2 supplementary capital 
as published in Regulation 
(EU) No 575/2013 article 63</t>
  </si>
  <si>
    <t>Additional Tier 1 (AT1)  
as published in Regulation 
(EU) No 575/2013 article 52</t>
  </si>
  <si>
    <t xml:space="preserve">Amount recognised in regulatory capital </t>
  </si>
  <si>
    <t>74.630.000 DKK</t>
  </si>
  <si>
    <t>2.233.740.000 DKK</t>
  </si>
  <si>
    <t xml:space="preserve"> 1.116.870.000 DKK</t>
  </si>
  <si>
    <t>711.240.000 DKK</t>
  </si>
  <si>
    <t>1.490.460.000 DKK</t>
  </si>
  <si>
    <t>722.580.000 DKK</t>
  </si>
  <si>
    <t>741.800.000 DKK</t>
  </si>
  <si>
    <t>1.487.400.000 DKK</t>
  </si>
  <si>
    <t>Nominal amount of instrument</t>
  </si>
  <si>
    <t>10.000.000 EUR</t>
  </si>
  <si>
    <t>300.000.000 EUR</t>
  </si>
  <si>
    <t>150.000.000 EUR</t>
  </si>
  <si>
    <t>1.000.000.000 SEK</t>
  </si>
  <si>
    <t>200.000.000 EUR</t>
  </si>
  <si>
    <t>1.000.000.000 NOK</t>
  </si>
  <si>
    <t>9a</t>
  </si>
  <si>
    <t>Issue price</t>
  </si>
  <si>
    <t>9b</t>
  </si>
  <si>
    <t>Redemption price</t>
  </si>
  <si>
    <t>Accounting classification</t>
  </si>
  <si>
    <t>Liability - amortised cost</t>
  </si>
  <si>
    <t>Accounted for as equity</t>
  </si>
  <si>
    <t>Original date of issuance</t>
  </si>
  <si>
    <t>16.05.2001</t>
  </si>
  <si>
    <t>13.02.2003</t>
  </si>
  <si>
    <t>27.03.2003</t>
  </si>
  <si>
    <t>31.07.2003</t>
  </si>
  <si>
    <t>Perpeptual or dated</t>
  </si>
  <si>
    <t>Dated</t>
  </si>
  <si>
    <t xml:space="preserve">Dated </t>
  </si>
  <si>
    <t>Perpetual</t>
  </si>
  <si>
    <t>Original maturity date</t>
  </si>
  <si>
    <t>16.05.2022-16.05.2026, EUR 1.5m /year</t>
  </si>
  <si>
    <t>13.02.2023</t>
  </si>
  <si>
    <t>27.03.2023</t>
  </si>
  <si>
    <t>31.07.2023</t>
  </si>
  <si>
    <t>Issuer call subjet to prior supervisory approval</t>
  </si>
  <si>
    <t>Yes</t>
  </si>
  <si>
    <t>Optional call date, contingent call dates, and redemption amount</t>
  </si>
  <si>
    <t>100 % of Nominal amount in Tax/Regulatory call</t>
  </si>
  <si>
    <t>05-04-2024 100 % of Nominal amount. In addition Tax/Regulatory call</t>
  </si>
  <si>
    <t>21-09-2027 100 % of Nominal amount. In addition Tax/Regulatory call</t>
  </si>
  <si>
    <t>09-04-2024 100 % of Nominal amount. In addition Tax/Regulatory call</t>
  </si>
  <si>
    <t>28-01-2026 100 % of Nominal amount. In addition Tax/Regulatory call</t>
  </si>
  <si>
    <t>24-03-2026 100 % of nominal amount. In addition Tax/Regulatory call.</t>
  </si>
  <si>
    <t>Any date from (and including) 04-12-2028 to and including the first reset date (04-06-2029), 100 % of nominal amount. In addition Tax/Regulatory call</t>
  </si>
  <si>
    <t>31-08-2027 100 % of nominal amount. In addition Tax/Regulatory call.</t>
  </si>
  <si>
    <t>Subsequent call dates, if applicable</t>
  </si>
  <si>
    <t>N/A</t>
  </si>
  <si>
    <t>Subsequent coupon days</t>
  </si>
  <si>
    <t>Coupons / dividends</t>
  </si>
  <si>
    <t>Fixed or floating dividend/coupon</t>
  </si>
  <si>
    <t xml:space="preserve">Fixed 6.725 % </t>
  </si>
  <si>
    <t>EUR CMS 10  year</t>
  </si>
  <si>
    <t xml:space="preserve">Fixed 5.65 % </t>
  </si>
  <si>
    <t xml:space="preserve">Fixed 5.67 % </t>
  </si>
  <si>
    <t>Fixed 2.250% untill 1 call date, reset to a fixed rate equal to the 5-year EUR mid-swap rate prevailing at the optional call date + 190bps.</t>
  </si>
  <si>
    <t>Fixed 4.75 % p.a. untill 1 call date, reset every 5 years thereafter (non-step) to the EUR Mid-Swap Rate+ 396.2bps.</t>
  </si>
  <si>
    <t>Floating 3M SEK stibor + 500 bps p.a. payable quarterly</t>
  </si>
  <si>
    <t>Fixed 1.250% untill 1 call date, reset to a fixed rate equal to the 5-year EUR mid-swap rate prevailing at the optional call date + 145bps.</t>
  </si>
  <si>
    <t>Floating 3M SEK stibor + 125 bps p.a. payable quarterly</t>
  </si>
  <si>
    <t>Floating 3M NOK nibor + 128 bps p.a. payable quarterly</t>
  </si>
  <si>
    <t>Fixed 3.625 % p.a. untill 1st reset date (04-06-2029), reset every 5 years thereafter (non-step) to the EUR Mid-Swap Rate+ 368.8 bps.</t>
  </si>
  <si>
    <t>Floating 3M DKK Cibor + 245 bps p.a. payable quarterly</t>
  </si>
  <si>
    <t>Floating 3M NOK nibor +  305 bps p.a. payable quarterly</t>
  </si>
  <si>
    <t>Floating 3M SEK stibor + 300 bps p.a. payable quarterly</t>
  </si>
  <si>
    <t>Coupon rate and any related index</t>
  </si>
  <si>
    <t>CMS 10year</t>
  </si>
  <si>
    <t>3M STIBOR</t>
  </si>
  <si>
    <t>3M NIBOR</t>
  </si>
  <si>
    <t>3M CIBOR</t>
  </si>
  <si>
    <t>Existence of a dividend stopper</t>
  </si>
  <si>
    <t>No</t>
  </si>
  <si>
    <t>20a</t>
  </si>
  <si>
    <t>Fully discretionary, partially discretionary or mandatory (in terms of timing)</t>
  </si>
  <si>
    <t>Partially discretionary</t>
  </si>
  <si>
    <t>Mandatory</t>
  </si>
  <si>
    <t>Fully discretionary</t>
  </si>
  <si>
    <t>20b</t>
  </si>
  <si>
    <t>Fully discretionary, partially discretionary or mandatory (in terms of amount)</t>
  </si>
  <si>
    <t>Existence of step up or other incentive to redeem</t>
  </si>
  <si>
    <t>Noncumulative or cumulative</t>
  </si>
  <si>
    <t>Cumulative</t>
  </si>
  <si>
    <t>Noncumulative</t>
  </si>
  <si>
    <t>Convertible or non-convertible</t>
  </si>
  <si>
    <t>Non-convertible</t>
  </si>
  <si>
    <t>If convertible, conversion trigger (s)</t>
  </si>
  <si>
    <t>If convertible, fully or partially</t>
  </si>
  <si>
    <t>If convertible, conversion rate</t>
  </si>
  <si>
    <t>If convertible, mandatory or optional conversion</t>
  </si>
  <si>
    <t>If convertible, specifiy instrument type convertible into</t>
  </si>
  <si>
    <t>If convertible, specifiy issuer of instrument it converts into</t>
  </si>
  <si>
    <t>Write-down features</t>
  </si>
  <si>
    <t>If write-down, write-down trigger (s)</t>
  </si>
  <si>
    <t>Only when 1) equity and reserves are lost, 2) share capital written down to zero and 3) the bank is in recapitalisation or discontinues its business w/o loss to its non-subordinated creditors</t>
  </si>
  <si>
    <t>Regulated according to CRR and BRRD. No specific provisions regarding write down</t>
  </si>
  <si>
    <t>7% CET1 ratio Solo and Consolidated</t>
  </si>
  <si>
    <t>If write-down, full or partial</t>
  </si>
  <si>
    <t>Fully or partially</t>
  </si>
  <si>
    <t>If write-down, permanent or temporary</t>
  </si>
  <si>
    <t>Permanent</t>
  </si>
  <si>
    <t>Temporary</t>
  </si>
  <si>
    <t>If temporary write-down, description of write-up mechanism</t>
  </si>
  <si>
    <t>Discretionary write-up.</t>
  </si>
  <si>
    <t>Position in subordination hierachy in liquidation</t>
  </si>
  <si>
    <t>Preferred to AT1</t>
  </si>
  <si>
    <t>Preferred to common equity Tier 1</t>
  </si>
  <si>
    <t>Non-compliant transitioned features</t>
  </si>
  <si>
    <t>If yes, specifiy non-compliant features</t>
  </si>
  <si>
    <t>(1) 'N/A' inserted if the question is not applicable</t>
  </si>
  <si>
    <t>At 31 December 2022
(DKK million)</t>
  </si>
  <si>
    <t>Regulation (EU) No 575/2013 
Article reference</t>
  </si>
  <si>
    <t xml:space="preserve">Common Equity Tier 1 (CET1) capital:  instruments and reserves                                                                                       </t>
  </si>
  <si>
    <t xml:space="preserve">Capital instruments and the related share premium accounts </t>
  </si>
  <si>
    <t>26 (1), 27, 28, 29, EBA list 26 (3)</t>
  </si>
  <si>
    <t xml:space="preserve">     of which: Instrument type 1</t>
  </si>
  <si>
    <t>EBA list 26 (3)</t>
  </si>
  <si>
    <t xml:space="preserve">     of which: Instrument type 2</t>
  </si>
  <si>
    <t xml:space="preserve">     of which: Instrument type 3</t>
  </si>
  <si>
    <t xml:space="preserve">Retained earnings </t>
  </si>
  <si>
    <t>26 (1) (c)</t>
  </si>
  <si>
    <t>Accumulated other comprehensive income (and other reserves)</t>
  </si>
  <si>
    <t>26 (1)</t>
  </si>
  <si>
    <t>EU-3a</t>
  </si>
  <si>
    <t>Funds for general banking risk</t>
  </si>
  <si>
    <t>26 (1) (f)</t>
  </si>
  <si>
    <t xml:space="preserve">Amount of qualifying items referred to in Article 484 (3) and the related share premium accounts subject to phase out from CET1 </t>
  </si>
  <si>
    <t>483 (2)</t>
  </si>
  <si>
    <t>Minority interests (amount allowed in consolidated CET1)</t>
  </si>
  <si>
    <t>84, 479, 480</t>
  </si>
  <si>
    <t>EU-5a</t>
  </si>
  <si>
    <t xml:space="preserve">Independently reviewed interim profits net of any foreseeable charge or dividend </t>
  </si>
  <si>
    <t>26 (2)</t>
  </si>
  <si>
    <t>Common Equity Tier 1 (CET1) capital before regulatory adjustments</t>
  </si>
  <si>
    <t/>
  </si>
  <si>
    <t>Common Equity Tier 1 (CET1) capital: regulatory adjustments </t>
  </si>
  <si>
    <t>Additional value adjustments (negative amount)</t>
  </si>
  <si>
    <t>34, 105</t>
  </si>
  <si>
    <t>Intangible assets (net of related tax liability) (negative amount)</t>
  </si>
  <si>
    <t>36 (1) (b), 37, 472 (4)</t>
  </si>
  <si>
    <t>Empty set in the EU</t>
  </si>
  <si>
    <t>Deferred tax assets that rely on future profitability excluding those arising from temporary differences (net of related tax liability where the conditions in Article 38 (3) are met) (negative amount)</t>
  </si>
  <si>
    <t>36 (1) (c), 38, 472 (5)</t>
  </si>
  <si>
    <t>Fair value reserves related to gains or losses on cash flow hedges of financial instruments that are not valued at fair value</t>
  </si>
  <si>
    <t>33 (a)</t>
  </si>
  <si>
    <t xml:space="preserve">Negative amounts resulting from the calculation of expected loss amounts </t>
  </si>
  <si>
    <t>36 (1) (d), 40, 159, 472 (6)</t>
  </si>
  <si>
    <t>Any increase in equity that results from securitised assets (negative amount)</t>
  </si>
  <si>
    <t>32 (1)</t>
  </si>
  <si>
    <t>Gains or losses on liabilities valued at fair value resulting from changes in own credit standing</t>
  </si>
  <si>
    <t>33 (1) (b) (c)</t>
  </si>
  <si>
    <t>Defined-benefit pension fund assets (negative amount)</t>
  </si>
  <si>
    <t>36 (1) (e), 41, 472 (7)</t>
  </si>
  <si>
    <t>Direct and indirect holdings by an institution of own CET1 instruments (negative amount)</t>
  </si>
  <si>
    <t>36 (1) (f), 42, 472 (8)</t>
  </si>
  <si>
    <t>Direct, indirect and synthetic holdings of the CET 1 instruments of financial sector entities where those entities have reciprocal cross holdings with the institution designed to inflate artificially the own funds of the institution (negative amount)</t>
  </si>
  <si>
    <t>36 (1) (g), 44, 472 (9)</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</si>
  <si>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</si>
  <si>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36 (1) (h), 43, 45, 46, 49 (2) (3), 79, 472 (10)</t>
  </si>
  <si>
    <t>Direct, indirect and synthetic holdings by the institution of the CET1 instruments of financial sector entities where the institution has a significant investment in those entities (amount above 10% threshold and net of eligible short positions) (negative amount)</t>
  </si>
  <si>
    <t>36 (1) (i), 43, 45, 47, 48 (1) (b), 49 (1) to (3), 79, 470, 472 (11)</t>
  </si>
  <si>
    <t>EU-20a</t>
  </si>
  <si>
    <t>Exposure amount of the following items which qualify for a RW of 1250%, where the institution opts for the deduction alternative</t>
  </si>
  <si>
    <t>36 (1) (k)</t>
  </si>
  <si>
    <t>EU-20b</t>
  </si>
  <si>
    <t xml:space="preserve">     of which: qualifying holdings outside the financial sector (negative amount)</t>
  </si>
  <si>
    <t>36 (1) (k) (i), 89 to 91</t>
  </si>
  <si>
    <t>EU-20c</t>
  </si>
  <si>
    <t xml:space="preserve">     of which: securitisation positions (negative amount)</t>
  </si>
  <si>
    <t>36 (1) (k) (ii), 243 (1) (b), 244 (1) (b), 258</t>
  </si>
  <si>
    <t>EU-20d</t>
  </si>
  <si>
    <t xml:space="preserve">     of which: free deliveries (negative amount)</t>
  </si>
  <si>
    <t>36 (1) (k) (iii), 379 (3)</t>
  </si>
  <si>
    <t>Deferred tax assets arising from temporary differences (amount above 10% threshold, net of related tax liability where the conditions in Article 38 (3) are met) (negative amount)</t>
  </si>
  <si>
    <t>36 (1) (c), 38, 48 (1) (a), 470, 472 (5)</t>
  </si>
  <si>
    <t>Amount exceeding the 17,65% threshold (negative amount)</t>
  </si>
  <si>
    <t>48 (1)</t>
  </si>
  <si>
    <t xml:space="preserve">     of which: direct, indirect and synthetic holdings by the institution of the CET1 instruments of financial sector entities where the institution has a significant investment in those entities</t>
  </si>
  <si>
    <t>36 (1) (i), 48 (1) (b), 470, 472 (11)</t>
  </si>
  <si>
    <t xml:space="preserve">     of which: deferred tax assets arising from temporary differences</t>
  </si>
  <si>
    <t>EU-25a</t>
  </si>
  <si>
    <t>Losses for the current financial year (negative amount)</t>
  </si>
  <si>
    <t>36 (1) (a), 472 (3)</t>
  </si>
  <si>
    <t>EU-25b</t>
  </si>
  <si>
    <t>Foreseeable tax charges relating to CET1 items except where the institution suitably adjusts the amount of CET1 items insofar as such tax charges reduce the amount up to which those items may be used to cover risks or losses (negative amount)</t>
  </si>
  <si>
    <t>36 (1) (l)</t>
  </si>
  <si>
    <t>Qualifying AT1 deductions that exceed the AT1 items of the institution (negative amount)</t>
  </si>
  <si>
    <t>36 (1) (j)</t>
  </si>
  <si>
    <t>27a</t>
  </si>
  <si>
    <t>Other regulatory adjusments</t>
  </si>
  <si>
    <t>473a</t>
  </si>
  <si>
    <t>Total regulatory adjustments to Common Equity Tier 1 (CET1)</t>
  </si>
  <si>
    <t xml:space="preserve">Common Equity Tier 1 (CET1) capital </t>
  </si>
  <si>
    <t>Additional Tier 1 (AT1) capital: instruments</t>
  </si>
  <si>
    <t>51, 52</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</si>
  <si>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</si>
  <si>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</si>
  <si>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</si>
  <si>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486 (3)</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</si>
  <si>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</si>
  <si>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</si>
  <si>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</si>
  <si>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</si>
  <si>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</si>
  <si>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85, 86</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</si>
  <si>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</si>
  <si>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</si>
  <si>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</si>
  <si>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</si>
  <si>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52 (1) (b), 56 (a), 57</t>
  </si>
  <si>
    <t>Direct, indirect and synthetic holdings of the AT1 instruments of financial sector entities where those entities have reciprocal cross holdings with the institution designed to inflate artificially the own funds of the institution (negative amount)</t>
  </si>
  <si>
    <t>56 (b), 58</t>
  </si>
  <si>
    <t>Direct, indirect and synthetic holdings of the AT1 instruments of financial sector entities where the institution does not have a significant investment in those entities (amount above 10% threshold and net of eligible short positions) (negative amount)</t>
  </si>
  <si>
    <t>56 (c), 59, 60, 79</t>
  </si>
  <si>
    <t>Direct, indirect and synthetic holdings by the institution of the AT1 instruments of financial sector entities where the institution has a significant investment in those entities (net of eligible short positions) (negative amount)</t>
  </si>
  <si>
    <t>56 (d), 59, 79</t>
  </si>
  <si>
    <t>Not applicable</t>
  </si>
  <si>
    <t>Qualifying T2 deductions that exceed the T2 items of the institution (negative amount)</t>
  </si>
  <si>
    <t>56 (e)</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</si>
  <si>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</si>
  <si>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</si>
  <si>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</si>
  <si>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</si>
  <si>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</si>
  <si>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</si>
  <si>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</si>
  <si>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62, 63</t>
  </si>
  <si>
    <t>Amount of qualifying  items referred to in Article 484 (5) and the related share premium accounts subject to phase out from T2 as described in Article 486 (4) CRR</t>
  </si>
  <si>
    <t>486 (4)</t>
  </si>
  <si>
    <t>EU-47a</t>
  </si>
  <si>
    <t>Amount of qualifying  items referred to in Article 494a (2) subject to phase out from T2</t>
  </si>
  <si>
    <t>483 (4)</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</si>
  <si>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</si>
  <si>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</si>
  <si>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</si>
  <si>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87, 88, 480</t>
  </si>
  <si>
    <t xml:space="preserve">   of which: instruments issued by subsidiaries subject to phase out</t>
  </si>
  <si>
    <t>Credit risk adjustments</t>
  </si>
  <si>
    <t>62 (c) &amp; (d)</t>
  </si>
  <si>
    <t>Tier 2 (T2) capital before regulatory adjustments</t>
  </si>
  <si>
    <t>Tier 2 (T2) capital: regulatory adjustments </t>
  </si>
  <si>
    <t>Direct and indirect holdings by an institution of own T2 instruments and subordinated loans (negative amount)</t>
  </si>
  <si>
    <t>63 (b) (i), 66 (a), 67</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</si>
  <si>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</si>
  <si>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66 (b), 68</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</si>
  <si>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</si>
  <si>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66 (c), 69, 70, 79</t>
  </si>
  <si>
    <t>54a</t>
  </si>
  <si>
    <t>Direct and indirect holdings by the institution of the T2 instruments and subordinated loans of financial sector entities where the institution has a significant investment in those entities (net of eligible short positions) (negative amount)</t>
  </si>
  <si>
    <t>66 (d), 69, 79</t>
  </si>
  <si>
    <t>EU-56a </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</si>
  <si>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</si>
  <si>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</si>
  <si>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</si>
  <si>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</si>
  <si>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</si>
  <si>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</si>
  <si>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</si>
  <si>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</si>
  <si>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</si>
  <si>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92 (2) (a), 465</t>
  </si>
  <si>
    <t>Tier 1</t>
  </si>
  <si>
    <t>92 (2) (b), 465</t>
  </si>
  <si>
    <t>Total capital</t>
  </si>
  <si>
    <t>92 (2) (c)</t>
  </si>
  <si>
    <t>Institution CET1 overall capital requirements</t>
  </si>
  <si>
    <t>CRD 128, 129, 130, 131, 133</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</si>
  <si>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</si>
  <si>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</si>
  <si>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</si>
  <si>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</si>
  <si>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</si>
  <si>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CRD 131</t>
  </si>
  <si>
    <t>EU-67b</t>
  </si>
  <si>
    <t>of which: additional own funds requirements to address the risks other than the risk of excessive leverage</t>
  </si>
  <si>
    <t>Common Equity Tier 1 capital (as a percentage of risk exposure amount) available after meeting the minimum capital requirements</t>
  </si>
  <si>
    <t>CRD 128</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</si>
  <si>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</si>
  <si>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</si>
  <si>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36 (1) (h), 45, 46
56 (c), 59, 60, 66 (c), 69, 70</t>
  </si>
  <si>
    <t xml:space="preserve">Direct and indirect holdings by the institution of the CET1 instruments of financial sector entities where the institution has a significant investment in those entities (amount below 17.65% thresholds and net of eligible short positions) </t>
  </si>
  <si>
    <t>36 (1) (i), 45, 48</t>
  </si>
  <si>
    <t>Deferred tax assets arising from temporary differences (amount below 17.65%  threshold, net of related tax liability where the conditions in Article 38 (3) are met)</t>
  </si>
  <si>
    <t>36 (1) (c), 38, 48</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</si>
  <si>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</si>
  <si>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</si>
  <si>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</si>
  <si>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</si>
  <si>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</si>
  <si>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</si>
  <si>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</si>
  <si>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484 (3), 486 (2) &amp; (5)</t>
  </si>
  <si>
    <t>Amount excluded from CET1 due to cap (excess over cap after redemptions and maturities)</t>
  </si>
  <si>
    <t>Current cap on AT1 instruments subject to phase out arrangements</t>
  </si>
  <si>
    <t>484 (4), 486 (3) &amp; (5)</t>
  </si>
  <si>
    <t>Amount excluded from AT1 due to cap (excess over cap after redemptions and maturities)</t>
  </si>
  <si>
    <t>Current cap on T2 instruments subject to phase out arrangements</t>
  </si>
  <si>
    <t>484 (5), 486 (4) &amp; (5)</t>
  </si>
  <si>
    <t>Amount excluded from T2 due to cap (excess over cap after redemptions and maturities)</t>
  </si>
  <si>
    <t xml:space="preserve">DKKm </t>
  </si>
  <si>
    <t>f</t>
  </si>
  <si>
    <t>g</t>
  </si>
  <si>
    <t>Carrying values
as reported in
 published financial
 statements</t>
  </si>
  <si>
    <t>Carrying values
 under scope of
 regulatory
 consolidation</t>
  </si>
  <si>
    <t>Carrying values of items</t>
  </si>
  <si>
    <t>Subject to the 
credit risk
 framework</t>
  </si>
  <si>
    <t>Subject to the CCR
 framework</t>
  </si>
  <si>
    <t>Subject to the securitisation framework</t>
  </si>
  <si>
    <t>Subject to the market risk framework</t>
  </si>
  <si>
    <t>Not subject to capital requirements or subject to deduction from capital</t>
  </si>
  <si>
    <t>Assets</t>
  </si>
  <si>
    <t>Cash on hand &amp; Cash balances at central banks</t>
  </si>
  <si>
    <t>Other demand deposits</t>
  </si>
  <si>
    <t xml:space="preserve">Financial assets held for trading </t>
  </si>
  <si>
    <t>Non-trading financial assets</t>
  </si>
  <si>
    <t>Financial assets designated at fair value</t>
  </si>
  <si>
    <t>Financial assets at amortised cost</t>
  </si>
  <si>
    <t>Tangible assets</t>
  </si>
  <si>
    <t>Intangible assets</t>
  </si>
  <si>
    <t xml:space="preserve">Tax assets </t>
  </si>
  <si>
    <t xml:space="preserve">Other assets </t>
  </si>
  <si>
    <t>Total assets</t>
  </si>
  <si>
    <t>Liabilities</t>
  </si>
  <si>
    <t>Financial liabilities held for trading</t>
  </si>
  <si>
    <t>Financial liabilities designated at fair value</t>
  </si>
  <si>
    <t>Financial liabilities measured at amortised cost</t>
  </si>
  <si>
    <t xml:space="preserve">Other liabilities </t>
  </si>
  <si>
    <t>Equity</t>
  </si>
  <si>
    <t>Total Liabillities</t>
  </si>
  <si>
    <t>Total</t>
  </si>
  <si>
    <t>Credit risk
 framework</t>
  </si>
  <si>
    <t>CCR
 framework</t>
  </si>
  <si>
    <t>Securitisation framework</t>
  </si>
  <si>
    <t>Market risk framework</t>
  </si>
  <si>
    <t>Assets carrying value amount under the scope of
 regulatory consolidation (as per template EU LI1)</t>
  </si>
  <si>
    <t>Liabilities carrying value amount under the regulatory
 scope of consolidation (as per template EU LI1)</t>
  </si>
  <si>
    <t>Total net amount under the regulatory scope of consolidation</t>
  </si>
  <si>
    <t>Off-balance-sheet amounts after CCF</t>
  </si>
  <si>
    <t>Differences in valuations</t>
  </si>
  <si>
    <t>Differences due to different netting rules, other than those
 already included in row 2</t>
  </si>
  <si>
    <t>Differences due to consideration of provisions</t>
  </si>
  <si>
    <t>Differences due to prudential filters</t>
  </si>
  <si>
    <t>Other differences</t>
  </si>
  <si>
    <t>Exposure amounts considered for regulatory purposes</t>
  </si>
  <si>
    <t>h</t>
  </si>
  <si>
    <t>Name of the entity</t>
  </si>
  <si>
    <t>Method of accounting consolidation</t>
  </si>
  <si>
    <t>Method of regulatory consolidation</t>
  </si>
  <si>
    <t>Description of the entity</t>
  </si>
  <si>
    <t>Full consolidation</t>
  </si>
  <si>
    <t>Proportional consolidation</t>
  </si>
  <si>
    <t>Equity method</t>
  </si>
  <si>
    <t>Neither consolidated nor deducted</t>
  </si>
  <si>
    <t>Deducted</t>
  </si>
  <si>
    <t>Jyske Realkredit A/S</t>
  </si>
  <si>
    <t>Fully consolidated</t>
  </si>
  <si>
    <t>x</t>
  </si>
  <si>
    <t>Mortgage company</t>
  </si>
  <si>
    <t>Jyske Bank Nominees Ltd.</t>
  </si>
  <si>
    <t>Financial corporations other than credit institutions</t>
  </si>
  <si>
    <t>Inmobiliaria Saroesma S.L.</t>
  </si>
  <si>
    <t>Property company</t>
  </si>
  <si>
    <t>Jyske Finans A/S</t>
  </si>
  <si>
    <t>Leasing company</t>
  </si>
  <si>
    <t>Ejendomsselskabet af 01.11.2017 A/S</t>
  </si>
  <si>
    <t>Gl. Skovridergaard A/S</t>
  </si>
  <si>
    <t>Non-financial institutions</t>
  </si>
  <si>
    <t>Ejendomsselskabet af 1. oktober 2015 ApS</t>
  </si>
  <si>
    <t>Jyske Invest Fund Management A/S</t>
  </si>
  <si>
    <t>Jyske Banks Vindmølle A/S</t>
  </si>
  <si>
    <t>Windmill company</t>
  </si>
  <si>
    <t>Foreningen Bankdata</t>
  </si>
  <si>
    <t>Computer center</t>
  </si>
  <si>
    <t>Netto Biler A/S</t>
  </si>
  <si>
    <t>Ejendomsselskabet af 1. maj 2009 A/S</t>
  </si>
  <si>
    <t>Lokalbolig A/S</t>
  </si>
  <si>
    <t>Handelsinvest Investeringsforvaltning A/S</t>
  </si>
  <si>
    <t>GreenBow A/S</t>
  </si>
  <si>
    <t>Template EU OV1 – Overview of total risk exposure amounts</t>
  </si>
  <si>
    <t>Risk weighted exposure amounts (RWEAs)</t>
  </si>
  <si>
    <t>Total own funds requirements</t>
  </si>
  <si>
    <t>31.12.2022</t>
  </si>
  <si>
    <t>30.09.2022</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</si>
  <si>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</si>
  <si>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</si>
  <si>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</si>
  <si>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</si>
  <si>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</si>
  <si>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</si>
  <si>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</si>
  <si>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</si>
  <si>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</si>
  <si>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</si>
  <si>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</si>
  <si>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</si>
  <si>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</si>
  <si>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</si>
  <si>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</si>
  <si>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</si>
  <si>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</si>
  <si>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</si>
  <si>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</si>
  <si>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</si>
  <si>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</si>
  <si>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</si>
  <si>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</si>
  <si>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</si>
  <si>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</si>
  <si>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</si>
  <si>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</si>
  <si>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</si>
  <si>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</si>
  <si>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</si>
  <si>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</si>
  <si>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 (For information)</t>
  </si>
  <si>
    <t>Other</t>
  </si>
  <si>
    <t>Template EU CR1-A: Maturity of exposures</t>
  </si>
  <si>
    <t>Net exposure value</t>
  </si>
  <si>
    <t>On demand</t>
  </si>
  <si>
    <t>&lt;= 1 year</t>
  </si>
  <si>
    <t>&gt; 1 year &lt;= 5 years</t>
  </si>
  <si>
    <t>&gt; 5 years</t>
  </si>
  <si>
    <t>No stated maturity</t>
  </si>
  <si>
    <t>Loans and advances</t>
  </si>
  <si>
    <t>Debt securities</t>
  </si>
  <si>
    <t>Template EU CQ1: Credit quality of forborne exposures</t>
  </si>
  <si>
    <t xml:space="preserve">a </t>
  </si>
  <si>
    <t xml:space="preserve">b </t>
  </si>
  <si>
    <t xml:space="preserve">c </t>
  </si>
  <si>
    <t xml:space="preserve"> f</t>
  </si>
  <si>
    <t xml:space="preserve"> G</t>
  </si>
  <si>
    <t>H</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</si>
  <si>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</si>
  <si>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</si>
  <si>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</si>
  <si>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</si>
  <si>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</si>
  <si>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</si>
  <si>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</si>
  <si>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</si>
  <si>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</si>
  <si>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</si>
  <si>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Cash balances at central banks and other
 demand deposits</t>
  </si>
  <si>
    <t>Central banks</t>
  </si>
  <si>
    <t>General governments</t>
  </si>
  <si>
    <t>Credit institutions</t>
  </si>
  <si>
    <t>Other financial corporations</t>
  </si>
  <si>
    <t>Non-financial corporations</t>
  </si>
  <si>
    <t>Households</t>
  </si>
  <si>
    <t>Debt Securities</t>
  </si>
  <si>
    <t>Loan commitments given</t>
  </si>
  <si>
    <t>Template EU CQ3: Credit quality of performing and non-performing exposures by past due days</t>
  </si>
  <si>
    <t>i</t>
  </si>
  <si>
    <t>j</t>
  </si>
  <si>
    <t>k</t>
  </si>
  <si>
    <t>l</t>
  </si>
  <si>
    <t>Gross carrying amount/nominal amount</t>
  </si>
  <si>
    <t>Performing exposures</t>
  </si>
  <si>
    <t>Non-performing exposures</t>
  </si>
  <si>
    <t>Past due &gt; 30 days ≤ 90 days</t>
  </si>
  <si>
    <t>Unlikely to pay that are not past due or are past due ≤ 90 days</t>
  </si>
  <si>
    <t>Past due
&gt; 90 days
≤ 180 days</t>
  </si>
  <si>
    <t>Past due
&gt; 180 days
≤ 1 year</t>
  </si>
  <si>
    <t>Past due
&gt; 1 year ≤ 2 years</t>
  </si>
  <si>
    <t>Past due
&gt; 2 years ≤ 5 years</t>
  </si>
  <si>
    <t>Past due
&gt; 5 years ≤ 7 years</t>
  </si>
  <si>
    <t>Past due &gt; 7 years</t>
  </si>
  <si>
    <t>Of which defaulted</t>
  </si>
  <si>
    <t>005</t>
  </si>
  <si>
    <t>Cash balances at central banks
 and other demand deposits</t>
  </si>
  <si>
    <t>010</t>
  </si>
  <si>
    <t>020</t>
  </si>
  <si>
    <t>030</t>
  </si>
  <si>
    <t>040</t>
  </si>
  <si>
    <t>050</t>
  </si>
  <si>
    <t>060</t>
  </si>
  <si>
    <t>070</t>
  </si>
  <si>
    <t xml:space="preserve">      Of which SMEs</t>
  </si>
  <si>
    <t>080</t>
  </si>
  <si>
    <t>090</t>
  </si>
  <si>
    <t>100</t>
  </si>
  <si>
    <t>110</t>
  </si>
  <si>
    <t>120</t>
  </si>
  <si>
    <t>130</t>
  </si>
  <si>
    <t>140</t>
  </si>
  <si>
    <t>150</t>
  </si>
  <si>
    <t>Off-balance-sheet exposures</t>
  </si>
  <si>
    <t>160</t>
  </si>
  <si>
    <t>170</t>
  </si>
  <si>
    <t>180</t>
  </si>
  <si>
    <t>190</t>
  </si>
  <si>
    <t>200</t>
  </si>
  <si>
    <t>210</t>
  </si>
  <si>
    <t>220</t>
  </si>
  <si>
    <t xml:space="preserve">Template EU CQ7: Collateral obtained by taking possession and execution processes </t>
  </si>
  <si>
    <t>Collateral obtained by taking possession accumulated</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</si>
  <si>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</si>
  <si>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</si>
  <si>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</si>
  <si>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</si>
  <si>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</si>
  <si>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</si>
  <si>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</si>
  <si>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</si>
  <si>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</si>
  <si>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 xml:space="preserve">Template EU CR1: Performing and non-performing exposures and related provisions. </t>
  </si>
  <si>
    <t>m</t>
  </si>
  <si>
    <t>n</t>
  </si>
  <si>
    <t>o</t>
  </si>
  <si>
    <t>Gross carrying values</t>
  </si>
  <si>
    <t>Accumulated impairment, accumulated negative changes in fair value due
 to credit risk and provisions</t>
  </si>
  <si>
    <t>Accumulated
 partial
 write-of</t>
  </si>
  <si>
    <t>Collateral and financial
 guarantees received</t>
  </si>
  <si>
    <t>Performing exposures – 
accumulated impairment and provisions</t>
  </si>
  <si>
    <t>Non-performing exposures – accumulated 
impairment, accumulated negative changes in fair value due to credit risk and provisions</t>
  </si>
  <si>
    <t>On performing
 exposures</t>
  </si>
  <si>
    <t>On non-performing
 exposures</t>
  </si>
  <si>
    <t>Of which
 stage 1</t>
  </si>
  <si>
    <t>Of which
 stage 2</t>
  </si>
  <si>
    <t>Of which
 stage 3</t>
  </si>
  <si>
    <t xml:space="preserve">          Of which SMEs</t>
  </si>
  <si>
    <t>Template EU CR2: Changes in the stock of non-performing loans and advances</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</si>
  <si>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</si>
  <si>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</si>
  <si>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</si>
  <si>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</si>
  <si>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</si>
  <si>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</si>
  <si>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</si>
  <si>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Template EU CR3 –  CRM techniques overview:  Disclosure of the use of credit risk mitigation techniques</t>
  </si>
  <si>
    <t xml:space="preserve">Unsecured carrying amount </t>
  </si>
  <si>
    <t>Secured carrying amount</t>
  </si>
  <si>
    <r>
      <rPr>
        <sz val="8.5"/>
        <color rgb="FF000000"/>
        <rFont val="Effra"/>
        <family val="2"/>
      </rPr>
      <t>Of which</t>
    </r>
    <r>
      <rPr>
        <b/>
        <sz val="8.5"/>
        <color rgb="FF000000"/>
        <rFont val="Effra"/>
        <family val="2"/>
      </rPr>
      <t xml:space="preserve"> secured by collateral </t>
    </r>
  </si>
  <si>
    <r>
      <rPr>
        <sz val="8.5"/>
        <color rgb="FF000000"/>
        <rFont val="Effra"/>
        <family val="2"/>
      </rPr>
      <t xml:space="preserve">Of which </t>
    </r>
    <r>
      <rPr>
        <b/>
        <sz val="8.5"/>
        <color rgb="FF000000"/>
        <rFont val="Effra"/>
        <family val="2"/>
      </rPr>
      <t>secured by financial guarantees</t>
    </r>
  </si>
  <si>
    <r>
      <rPr>
        <sz val="8.5"/>
        <color rgb="FF000000"/>
        <rFont val="Effra"/>
        <family val="2"/>
      </rPr>
      <t xml:space="preserve">Of which </t>
    </r>
    <r>
      <rPr>
        <b/>
        <sz val="8.5"/>
        <color rgb="FF000000"/>
        <rFont val="Effra"/>
        <family val="2"/>
      </rPr>
      <t>secured by credit derivatives</t>
    </r>
  </si>
  <si>
    <t xml:space="preserve">Debt securities </t>
  </si>
  <si>
    <t xml:space="preserve">     Of which non-performing exposures</t>
  </si>
  <si>
    <t>EU-5</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</si>
  <si>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</si>
  <si>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</si>
  <si>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</si>
  <si>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</si>
  <si>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</si>
  <si>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</si>
  <si>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</si>
  <si>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RWEA</t>
  </si>
  <si>
    <t xml:space="preserve">RWEA density (%) </t>
  </si>
  <si>
    <t>Central governments or central banks</t>
  </si>
  <si>
    <t>Regional government or local authorities</t>
  </si>
  <si>
    <t>Public sector entities</t>
  </si>
  <si>
    <t>Multilateral development banks</t>
  </si>
  <si>
    <t>International organisations</t>
  </si>
  <si>
    <t>Institutions</t>
  </si>
  <si>
    <t>Corporates</t>
  </si>
  <si>
    <t>Retail</t>
  </si>
  <si>
    <t>Secured by mortgages on immovable property</t>
  </si>
  <si>
    <t>Exposures in default</t>
  </si>
  <si>
    <t>Exposures associated with particularly high risk</t>
  </si>
  <si>
    <t>Covered bonds</t>
  </si>
  <si>
    <t>Institutions and corporates with a short-term credit assessment</t>
  </si>
  <si>
    <t>Collective investment undertakings</t>
  </si>
  <si>
    <t>Other items</t>
  </si>
  <si>
    <t>TOTAL</t>
  </si>
  <si>
    <t>Template EU CR5 – standardised approach</t>
  </si>
  <si>
    <t>Risk weight</t>
  </si>
  <si>
    <t>Of which unrated</t>
  </si>
  <si>
    <t>Others</t>
  </si>
  <si>
    <t>p</t>
  </si>
  <si>
    <t>q</t>
  </si>
  <si>
    <t>Unit or shares in collective investment undertakings</t>
  </si>
  <si>
    <t xml:space="preserve">*This is excluding the acquisition of Svenske Handelsbanken. For the total breakdown see the table in Risk and Capital report, 'Breakdown of exposure classes according to the standardised approach'. </t>
  </si>
  <si>
    <t>Template EU CR6-B – IRB approach – Credit risk exposures by exposure class and PD range</t>
  </si>
  <si>
    <t>A-IRB</t>
  </si>
  <si>
    <t>PD scale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</si>
  <si>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</si>
  <si>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</si>
  <si>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</si>
  <si>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</si>
  <si>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</si>
  <si>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</si>
  <si>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</si>
  <si>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 years)</t>
  </si>
  <si>
    <t>Risk weighted exposure amount after supporting factors</t>
  </si>
  <si>
    <t>Density of risk weighted exposure amount</t>
  </si>
  <si>
    <t>Expected loss amount</t>
  </si>
  <si>
    <t>Value adjust-ments and provisions</t>
  </si>
  <si>
    <t xml:space="preserve">Corporate </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</si>
  <si>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</si>
  <si>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</si>
  <si>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</si>
  <si>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</si>
  <si>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</si>
  <si>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</si>
  <si>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</si>
  <si>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</si>
  <si>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</si>
  <si>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</si>
  <si>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</si>
  <si>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</si>
  <si>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</si>
  <si>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</si>
  <si>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</si>
  <si>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</si>
  <si>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</si>
  <si>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(exposure class)</t>
  </si>
  <si>
    <t>Corporate SL</t>
  </si>
  <si>
    <t>Corporate  SME</t>
  </si>
  <si>
    <t>Retail Mort</t>
  </si>
  <si>
    <t>Retail Mort SME</t>
  </si>
  <si>
    <t>Retail Other</t>
  </si>
  <si>
    <t>Retail Other SME</t>
  </si>
  <si>
    <t>Retail QRRE</t>
  </si>
  <si>
    <t>Total (all exposures classes)</t>
  </si>
  <si>
    <t>Template EU CR6-A – Scope of the use of IRB and SA approaches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</si>
  <si>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</si>
  <si>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</si>
  <si>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</si>
  <si>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</si>
  <si>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</si>
  <si>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 xml:space="preserve">Central governments or central banks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</si>
  <si>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</si>
  <si>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</si>
  <si>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</si>
  <si>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</si>
  <si>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</si>
  <si>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</si>
  <si>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Qualifying revolving</t>
  </si>
  <si>
    <t>of which Retail – Other SMEs</t>
  </si>
  <si>
    <t>of which Retail – Other non-SMEs</t>
  </si>
  <si>
    <t>Other non-credit obligation assets</t>
  </si>
  <si>
    <t xml:space="preserve">Total </t>
  </si>
  <si>
    <t>Template EU CR7 – IRB approach – Effect on the RWEAs of credit derivatives used as CRM techniques</t>
  </si>
  <si>
    <t>Pre-credit derivatives risk weighted exposure amount</t>
  </si>
  <si>
    <t>Actual risk weighted exposure amount</t>
  </si>
  <si>
    <t>Exposures under F-IRB</t>
  </si>
  <si>
    <t>Central governments and central banks</t>
  </si>
  <si>
    <t xml:space="preserve">Corporates </t>
  </si>
  <si>
    <t>of which Corporates - SMEs</t>
  </si>
  <si>
    <t>of which Corporates - Specialised lending</t>
  </si>
  <si>
    <t>Exposures under A-IRB</t>
  </si>
  <si>
    <t>of which Corporates -  SMEs</t>
  </si>
  <si>
    <t xml:space="preserve">of which Retail – SMEs - Secured by immovable property collateral </t>
  </si>
  <si>
    <t>of which Retail – non-SMEs - Secured by immovable property collateral</t>
  </si>
  <si>
    <t>of which Retail – SMEs - Other</t>
  </si>
  <si>
    <t>of which Retail – Non-SMEs- Other</t>
  </si>
  <si>
    <t>TOTAL (including F-IRB exposures and A-IRB exposures)</t>
  </si>
  <si>
    <t>Template EU CR7-A – IRB approach – Disclosure of the extent of the use of CRM techniques</t>
  </si>
  <si>
    <t xml:space="preserve">Total exposures
</t>
  </si>
  <si>
    <t>Credit risk Mitigation techniques</t>
  </si>
  <si>
    <t>Credit risk Mitigation methods in the calculation of RWEAs</t>
  </si>
  <si>
    <t xml:space="preserve">
Funded credit 
Protection (FCP)</t>
  </si>
  <si>
    <t xml:space="preserve"> 
Unfunded credit 
Protection (UFCP)</t>
  </si>
  <si>
    <r>
      <rPr>
        <b/>
        <sz val="8.5"/>
        <color theme="1"/>
        <rFont val="Effra"/>
        <family val="2"/>
      </rPr>
      <t xml:space="preserve">RWEA without substitution effects
</t>
    </r>
    <r>
      <rPr>
        <sz val="8.5"/>
        <color theme="1"/>
        <rFont val="Effra"/>
        <family val="2"/>
      </rPr>
      <t xml:space="preserve">(reduction effects only)
</t>
    </r>
  </si>
  <si>
    <r>
      <t xml:space="preserve">RWEA with substitution effects
</t>
    </r>
    <r>
      <rPr>
        <sz val="8.5"/>
        <color theme="1"/>
        <rFont val="Effra"/>
        <family val="2"/>
      </rPr>
      <t>(both reduction and sustitution effects)</t>
    </r>
    <r>
      <rPr>
        <b/>
        <sz val="8.5"/>
        <color theme="1"/>
        <rFont val="Effra"/>
        <family val="2"/>
      </rPr>
      <t xml:space="preserve">
</t>
    </r>
  </si>
  <si>
    <r>
      <t xml:space="preserve"> 
Part of exposures covered by </t>
    </r>
    <r>
      <rPr>
        <b/>
        <sz val="8.5"/>
        <color theme="1"/>
        <rFont val="Effra"/>
        <family val="2"/>
      </rPr>
      <t>Financial Collaterals (%</t>
    </r>
    <r>
      <rPr>
        <sz val="8.5"/>
        <color theme="1"/>
        <rFont val="Effra"/>
        <family val="2"/>
      </rPr>
      <t>)</t>
    </r>
  </si>
  <si>
    <r>
      <t xml:space="preserve">Part of exposures covered by </t>
    </r>
    <r>
      <rPr>
        <b/>
        <sz val="8.5"/>
        <color theme="1"/>
        <rFont val="Effra"/>
        <family val="2"/>
      </rPr>
      <t>Other eligible collaterals (%)</t>
    </r>
  </si>
  <si>
    <r>
      <t xml:space="preserve">Part of exposures covered by </t>
    </r>
    <r>
      <rPr>
        <b/>
        <sz val="8.5"/>
        <color theme="1"/>
        <rFont val="Effra"/>
        <family val="2"/>
      </rPr>
      <t>Other funded credit protection (%)</t>
    </r>
  </si>
  <si>
    <r>
      <t xml:space="preserve">
Part of exposures covered by </t>
    </r>
    <r>
      <rPr>
        <b/>
        <sz val="8.5"/>
        <color theme="1"/>
        <rFont val="Effra"/>
        <family val="2"/>
      </rPr>
      <t>Guarantees (%)</t>
    </r>
  </si>
  <si>
    <r>
      <t xml:space="preserve">Part of exposures covered by </t>
    </r>
    <r>
      <rPr>
        <b/>
        <sz val="8.5"/>
        <color theme="1"/>
        <rFont val="Effra"/>
        <family val="2"/>
      </rPr>
      <t>Credit Derivatives (%)</t>
    </r>
  </si>
  <si>
    <r>
      <t xml:space="preserve">Part of exposures covered by </t>
    </r>
    <r>
      <rPr>
        <b/>
        <sz val="8.5"/>
        <color theme="1"/>
        <rFont val="Effra"/>
        <family val="2"/>
      </rPr>
      <t>Immovable property Collaterals (%</t>
    </r>
    <r>
      <rPr>
        <sz val="8.5"/>
        <color theme="1"/>
        <rFont val="Effra"/>
        <family val="2"/>
      </rPr>
      <t>)</t>
    </r>
  </si>
  <si>
    <r>
      <t xml:space="preserve">Part of exposures covered by </t>
    </r>
    <r>
      <rPr>
        <b/>
        <sz val="8.5"/>
        <color theme="1"/>
        <rFont val="Effra"/>
        <family val="2"/>
      </rPr>
      <t>Receivables (%</t>
    </r>
    <r>
      <rPr>
        <sz val="8.5"/>
        <color theme="1"/>
        <rFont val="Effra"/>
        <family val="2"/>
      </rPr>
      <t>)</t>
    </r>
  </si>
  <si>
    <r>
      <t xml:space="preserve">Part of exposures covered by </t>
    </r>
    <r>
      <rPr>
        <b/>
        <sz val="8.5"/>
        <color theme="1"/>
        <rFont val="Effra"/>
        <family val="2"/>
      </rPr>
      <t>Other physical collateral (%</t>
    </r>
    <r>
      <rPr>
        <sz val="8.5"/>
        <color theme="1"/>
        <rFont val="Effra"/>
        <family val="2"/>
      </rPr>
      <t>)</t>
    </r>
  </si>
  <si>
    <r>
      <t xml:space="preserve">Part of exposures covered by </t>
    </r>
    <r>
      <rPr>
        <b/>
        <sz val="8.5"/>
        <color theme="1"/>
        <rFont val="Effra"/>
        <family val="2"/>
      </rPr>
      <t>Cash on deposit (%)</t>
    </r>
  </si>
  <si>
    <r>
      <t>Part of exposures covered by</t>
    </r>
    <r>
      <rPr>
        <b/>
        <sz val="8.5"/>
        <color theme="1"/>
        <rFont val="Effra"/>
        <family val="2"/>
      </rPr>
      <t xml:space="preserve"> Life insurance policies (%)</t>
    </r>
  </si>
  <si>
    <r>
      <t xml:space="preserve">Part of exposures covered by </t>
    </r>
    <r>
      <rPr>
        <b/>
        <sz val="8.5"/>
        <color theme="1"/>
        <rFont val="Effra"/>
        <family val="2"/>
      </rPr>
      <t>Instruments held by a third party (%)</t>
    </r>
  </si>
  <si>
    <t>No mapping to reporting</t>
  </si>
  <si>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</si>
  <si>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</si>
  <si>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</si>
  <si>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</si>
  <si>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</si>
  <si>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</si>
  <si>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</si>
  <si>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</si>
  <si>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 xml:space="preserve">Template 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</si>
  <si>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</si>
  <si>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</si>
  <si>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</si>
  <si>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</si>
  <si>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</si>
  <si>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</si>
  <si>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</si>
  <si>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</si>
  <si>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</si>
  <si>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</si>
  <si>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Template CR9 – IRB approach – Back-testing of PD per exposure class (fixed PD scale)</t>
  </si>
  <si>
    <t>Exposure class</t>
  </si>
  <si>
    <t>Number of obligors at the end of the year</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</si>
  <si>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</si>
  <si>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</si>
  <si>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</si>
  <si>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</si>
  <si>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</si>
  <si>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</si>
  <si>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CORPORATE</t>
  </si>
  <si>
    <t>0.0007501589</t>
  </si>
  <si>
    <t>0.0008859073</t>
  </si>
  <si>
    <t>0.0012714558</t>
  </si>
  <si>
    <t>0.0003892287</t>
  </si>
  <si>
    <t>0.0004475728</t>
  </si>
  <si>
    <t>0.0011792453</t>
  </si>
  <si>
    <t>0.0012481478</t>
  </si>
  <si>
    <t>0.0012672228</t>
  </si>
  <si>
    <t>0.0013793103</t>
  </si>
  <si>
    <t>0.0018567436</t>
  </si>
  <si>
    <t>0.0020111639</t>
  </si>
  <si>
    <t>0.0002940312</t>
  </si>
  <si>
    <t>0.0044692737</t>
  </si>
  <si>
    <t>0.0037676767</t>
  </si>
  <si>
    <t>0.0038973053</t>
  </si>
  <si>
    <t>0.0031327288</t>
  </si>
  <si>
    <t>0.0046029919</t>
  </si>
  <si>
    <t>0.005811874</t>
  </si>
  <si>
    <t>0.0057169363</t>
  </si>
  <si>
    <t>0.0025497195</t>
  </si>
  <si>
    <t>0.004941087</t>
  </si>
  <si>
    <t>0.0120993125</t>
  </si>
  <si>
    <t>0.0148621954</t>
  </si>
  <si>
    <t>0.0040474906</t>
  </si>
  <si>
    <t>0.0055897149</t>
  </si>
  <si>
    <t>0.0110213085</t>
  </si>
  <si>
    <t>0.0115624865</t>
  </si>
  <si>
    <t>0.0035546162</t>
  </si>
  <si>
    <t>0.0035629454</t>
  </si>
  <si>
    <t>0.0204539769</t>
  </si>
  <si>
    <t>0.021873097</t>
  </si>
  <si>
    <t>0.005209513</t>
  </si>
  <si>
    <t>0.0116772824</t>
  </si>
  <si>
    <t>0.0384721013</t>
  </si>
  <si>
    <t>0.0453728804</t>
  </si>
  <si>
    <t>0.0073639916</t>
  </si>
  <si>
    <t>0.0078864353</t>
  </si>
  <si>
    <t>0.031748979</t>
  </si>
  <si>
    <t>0.0329858221</t>
  </si>
  <si>
    <t>0.0056795926</t>
  </si>
  <si>
    <t>0.0194805195</t>
  </si>
  <si>
    <t>0.0686750767</t>
  </si>
  <si>
    <t>0.0708709159</t>
  </si>
  <si>
    <t>0.0129198966</t>
  </si>
  <si>
    <t>0.0347826087</t>
  </si>
  <si>
    <t>0.2417122923</t>
  </si>
  <si>
    <t>0.2037590574</t>
  </si>
  <si>
    <t>0.0590433483</t>
  </si>
  <si>
    <t>0.1334867652</t>
  </si>
  <si>
    <t>0.1497271153</t>
  </si>
  <si>
    <t>0.0123119015</t>
  </si>
  <si>
    <t>0.1052631579</t>
  </si>
  <si>
    <t>0.2241234651</t>
  </si>
  <si>
    <t>0.2251075526</t>
  </si>
  <si>
    <t>0.1121076233</t>
  </si>
  <si>
    <t>0.1379310345</t>
  </si>
  <si>
    <t>0.6025931185</t>
  </si>
  <si>
    <t>0.4794819448</t>
  </si>
  <si>
    <t>0.1171875</t>
  </si>
  <si>
    <t>0.4823529412</t>
  </si>
  <si>
    <t>0.1122661123</t>
  </si>
  <si>
    <t>CORPORATE-SL</t>
  </si>
  <si>
    <t>.</t>
  </si>
  <si>
    <t>0.0023349879</t>
  </si>
  <si>
    <t>0.00232087</t>
  </si>
  <si>
    <t>0.0031760408</t>
  </si>
  <si>
    <t>0.0034056954</t>
  </si>
  <si>
    <t>0.0053826314</t>
  </si>
  <si>
    <t>0.005576225</t>
  </si>
  <si>
    <t>0.0095268092</t>
  </si>
  <si>
    <t>0.0104723467</t>
  </si>
  <si>
    <t>0.2</t>
  </si>
  <si>
    <t>CORPORATE-SME</t>
  </si>
  <si>
    <t>0.0010555685</t>
  </si>
  <si>
    <t>0.0011648359</t>
  </si>
  <si>
    <t>0.0019821606</t>
  </si>
  <si>
    <t>0.0008197496</t>
  </si>
  <si>
    <t>0.0006539855</t>
  </si>
  <si>
    <t>0.0036101083</t>
  </si>
  <si>
    <t>0.0012448586</t>
  </si>
  <si>
    <t>0.0013107931</t>
  </si>
  <si>
    <t>0.0013661202</t>
  </si>
  <si>
    <t>0.0188679245</t>
  </si>
  <si>
    <t>0.0019089178</t>
  </si>
  <si>
    <t>0.0018616707</t>
  </si>
  <si>
    <t>0.0054029716</t>
  </si>
  <si>
    <t>0.0054844607</t>
  </si>
  <si>
    <t>0.0033214514</t>
  </si>
  <si>
    <t>0.0035665041</t>
  </si>
  <si>
    <t>0.0036121673</t>
  </si>
  <si>
    <t>0.0066815145</t>
  </si>
  <si>
    <t>0.0061484849</t>
  </si>
  <si>
    <t>0.006181135</t>
  </si>
  <si>
    <t>0.0049920581</t>
  </si>
  <si>
    <t>0.01443769</t>
  </si>
  <si>
    <t>0.0136288751</t>
  </si>
  <si>
    <t>0.0140574588</t>
  </si>
  <si>
    <t>0.0103342689</t>
  </si>
  <si>
    <t>0.0112704918</t>
  </si>
  <si>
    <t>0.0116578866</t>
  </si>
  <si>
    <t>0.0118044397</t>
  </si>
  <si>
    <t>0.0085006907</t>
  </si>
  <si>
    <t>0.0235294118</t>
  </si>
  <si>
    <t>0.0199704433</t>
  </si>
  <si>
    <t>0.0205249486</t>
  </si>
  <si>
    <t>0.0130885874</t>
  </si>
  <si>
    <t>0.0221843003</t>
  </si>
  <si>
    <t>0.0408111633</t>
  </si>
  <si>
    <t>0.045174356</t>
  </si>
  <si>
    <t>0.0282973039</t>
  </si>
  <si>
    <t>0.0205128205</t>
  </si>
  <si>
    <t>0.031989713</t>
  </si>
  <si>
    <t>0.0342799299</t>
  </si>
  <si>
    <t>0.0229407236</t>
  </si>
  <si>
    <t>0.0255102041</t>
  </si>
  <si>
    <t>0.0634867225</t>
  </si>
  <si>
    <t>0.0668520407</t>
  </si>
  <si>
    <t>0.0483036228</t>
  </si>
  <si>
    <t>0.0792682927</t>
  </si>
  <si>
    <t>0.2698314012</t>
  </si>
  <si>
    <t>0.2573729385</t>
  </si>
  <si>
    <t>0.1215953307</t>
  </si>
  <si>
    <t>0.0481927711</t>
  </si>
  <si>
    <t>0.1534916872</t>
  </si>
  <si>
    <t>0.1529971225</t>
  </si>
  <si>
    <t>0.1113416321</t>
  </si>
  <si>
    <t>0.16</t>
  </si>
  <si>
    <t>0.2489248044</t>
  </si>
  <si>
    <t>0.241488415</t>
  </si>
  <si>
    <t>0.1535714286</t>
  </si>
  <si>
    <t>0.0322580645</t>
  </si>
  <si>
    <t>0.5220395823</t>
  </si>
  <si>
    <t>0.5624509677</t>
  </si>
  <si>
    <t>0.06</t>
  </si>
  <si>
    <t>0.75</t>
  </si>
  <si>
    <t>0.0492987675</t>
  </si>
  <si>
    <t>Retail - Secured by real estate non-SMEs</t>
  </si>
  <si>
    <t>0.0092381845</t>
  </si>
  <si>
    <t>0.0008168286</t>
  </si>
  <si>
    <t>0.0008141635</t>
  </si>
  <si>
    <t>0.0024877279</t>
  </si>
  <si>
    <t>0.0060324826</t>
  </si>
  <si>
    <t>0.0006536439</t>
  </si>
  <si>
    <t>0.0006529111</t>
  </si>
  <si>
    <t>0.0017844152</t>
  </si>
  <si>
    <t>0.0175354312</t>
  </si>
  <si>
    <t>0.0012347752</t>
  </si>
  <si>
    <t>0.0012315293</t>
  </si>
  <si>
    <t>0.0054686136</t>
  </si>
  <si>
    <t>0.0261677672</t>
  </si>
  <si>
    <t>0.0019733727</t>
  </si>
  <si>
    <t>0.0019546389</t>
  </si>
  <si>
    <t>0.0078973899</t>
  </si>
  <si>
    <t>0.0261907993</t>
  </si>
  <si>
    <t>0.0037440935</t>
  </si>
  <si>
    <t>0.0038452651</t>
  </si>
  <si>
    <t>0.0079605457</t>
  </si>
  <si>
    <t>0.010912123</t>
  </si>
  <si>
    <t>0.0061941935</t>
  </si>
  <si>
    <t>0.0061941085</t>
  </si>
  <si>
    <t>0.005843632</t>
  </si>
  <si>
    <t>0.0158422016</t>
  </si>
  <si>
    <t>0.0128315191</t>
  </si>
  <si>
    <t>0.0124344177</t>
  </si>
  <si>
    <t>0.006913056</t>
  </si>
  <si>
    <t>0.0152230719</t>
  </si>
  <si>
    <t>0.0111169254</t>
  </si>
  <si>
    <t>0.0108626976</t>
  </si>
  <si>
    <t>0.0069726406</t>
  </si>
  <si>
    <t>0.019072036</t>
  </si>
  <si>
    <t>0.0206816922</t>
  </si>
  <si>
    <t>0.0206336622</t>
  </si>
  <si>
    <t>0.0066198704</t>
  </si>
  <si>
    <t>0.0274317609</t>
  </si>
  <si>
    <t>0.0427132877</t>
  </si>
  <si>
    <t>0.0424556769</t>
  </si>
  <si>
    <t>0.0202759549</t>
  </si>
  <si>
    <t>0.0244496487</t>
  </si>
  <si>
    <t>0.0333466855</t>
  </si>
  <si>
    <t>0.0331026473</t>
  </si>
  <si>
    <t>0.0160749091</t>
  </si>
  <si>
    <t>0.0353585657</t>
  </si>
  <si>
    <t>0.0682754995</t>
  </si>
  <si>
    <t>0.0673171286</t>
  </si>
  <si>
    <t>0.0299781892</t>
  </si>
  <si>
    <t>0.1077639752</t>
  </si>
  <si>
    <t>0.2212520461</t>
  </si>
  <si>
    <t>0.2278458587</t>
  </si>
  <si>
    <t>0.1014808606</t>
  </si>
  <si>
    <t>0.0755667506</t>
  </si>
  <si>
    <t>0.1293366868</t>
  </si>
  <si>
    <t>0.1329827879</t>
  </si>
  <si>
    <t>0.0581145071</t>
  </si>
  <si>
    <t>0.1136363636</t>
  </si>
  <si>
    <t>0.2262178633</t>
  </si>
  <si>
    <t>0.2258851375</t>
  </si>
  <si>
    <t>0.1209764528</t>
  </si>
  <si>
    <t>0.1688829787</t>
  </si>
  <si>
    <t>0.4193781794</t>
  </si>
  <si>
    <t>0.4304628684</t>
  </si>
  <si>
    <t>0.1801711122</t>
  </si>
  <si>
    <t>0.2827988338</t>
  </si>
  <si>
    <t>0.0931665422</t>
  </si>
  <si>
    <t>Retail - Secured by real estate SMEs</t>
  </si>
  <si>
    <t>0.0104166667</t>
  </si>
  <si>
    <t>0.0013456604</t>
  </si>
  <si>
    <t>0.0013455944</t>
  </si>
  <si>
    <t>0.0019417476</t>
  </si>
  <si>
    <t>0.0008676398</t>
  </si>
  <si>
    <t>0.0008335</t>
  </si>
  <si>
    <t>0.011627907</t>
  </si>
  <si>
    <t>0.0013920685</t>
  </si>
  <si>
    <t>0.0014051402</t>
  </si>
  <si>
    <t>0.0022522523</t>
  </si>
  <si>
    <t>0.0069156293</t>
  </si>
  <si>
    <t>0.0019042598</t>
  </si>
  <si>
    <t>0.0018184166</t>
  </si>
  <si>
    <t>0.0012642225</t>
  </si>
  <si>
    <t>0.0093715546</t>
  </si>
  <si>
    <t>0.0037277141</t>
  </si>
  <si>
    <t>0.0036724507</t>
  </si>
  <si>
    <t>0.0043424318</t>
  </si>
  <si>
    <t>0.0202117421</t>
  </si>
  <si>
    <t>0.0060914007</t>
  </si>
  <si>
    <t>0.00610664</t>
  </si>
  <si>
    <t>0.0074590953</t>
  </si>
  <si>
    <t>0.0259090909</t>
  </si>
  <si>
    <t>0.0132164488</t>
  </si>
  <si>
    <t>0.0140355929</t>
  </si>
  <si>
    <t>0.0126224157</t>
  </si>
  <si>
    <t>0.0245700246</t>
  </si>
  <si>
    <t>0.0112961322</t>
  </si>
  <si>
    <t>0.0117976532</t>
  </si>
  <si>
    <t>0.0115824526</t>
  </si>
  <si>
    <t>0.0297202797</t>
  </si>
  <si>
    <t>0.0202714968</t>
  </si>
  <si>
    <t>0.0204051136</t>
  </si>
  <si>
    <t>0.0157687254</t>
  </si>
  <si>
    <t>0.0524590164</t>
  </si>
  <si>
    <t>0.044243672</t>
  </si>
  <si>
    <t>0.0450534623</t>
  </si>
  <si>
    <t>0.0329972502</t>
  </si>
  <si>
    <t>0.0473083197</t>
  </si>
  <si>
    <t>0.0344635444</t>
  </si>
  <si>
    <t>0.0345584694</t>
  </si>
  <si>
    <t>0.0310077519</t>
  </si>
  <si>
    <t>0.0629139073</t>
  </si>
  <si>
    <t>0.0652077076</t>
  </si>
  <si>
    <t>0.0663562128</t>
  </si>
  <si>
    <t>0.0378548896</t>
  </si>
  <si>
    <t>0.122324159</t>
  </si>
  <si>
    <t>0.2105009359</t>
  </si>
  <si>
    <t>0.2018372712</t>
  </si>
  <si>
    <t>0.1046511628</t>
  </si>
  <si>
    <t>0.1194968553</t>
  </si>
  <si>
    <t>0.1555845279</t>
  </si>
  <si>
    <t>0.1544202558</t>
  </si>
  <si>
    <t>0.094292804</t>
  </si>
  <si>
    <t>0.1266666667</t>
  </si>
  <si>
    <t>0.2262324129</t>
  </si>
  <si>
    <t>0.2102665667</t>
  </si>
  <si>
    <t>0.1201478743</t>
  </si>
  <si>
    <t>0.1111111111</t>
  </si>
  <si>
    <t>0.5759252682</t>
  </si>
  <si>
    <t>0.5504434444</t>
  </si>
  <si>
    <t>0.1034482759</t>
  </si>
  <si>
    <t>0.8857142857</t>
  </si>
  <si>
    <t>0.2217359592</t>
  </si>
  <si>
    <t>Retail - Other non-SMEs</t>
  </si>
  <si>
    <t>0.0091220444</t>
  </si>
  <si>
    <t>0.0008669392</t>
  </si>
  <si>
    <t>0.0008473009</t>
  </si>
  <si>
    <t>0.0029023917</t>
  </si>
  <si>
    <t>0.0051279616</t>
  </si>
  <si>
    <t>0.0007751554</t>
  </si>
  <si>
    <t>0.0006772217</t>
  </si>
  <si>
    <t>0.0018694622</t>
  </si>
  <si>
    <t>0.0181622783</t>
  </si>
  <si>
    <t>0.0012238149</t>
  </si>
  <si>
    <t>0.0012322595</t>
  </si>
  <si>
    <t>0.0061819648</t>
  </si>
  <si>
    <t>0.026226821</t>
  </si>
  <si>
    <t>0.0019070776</t>
  </si>
  <si>
    <t>0.0019335565</t>
  </si>
  <si>
    <t>0.0080471893</t>
  </si>
  <si>
    <t>0.0410814236</t>
  </si>
  <si>
    <t>0.0034429174</t>
  </si>
  <si>
    <t>0.0034808865</t>
  </si>
  <si>
    <t>0.0135523344</t>
  </si>
  <si>
    <t>0.0583269378</t>
  </si>
  <si>
    <t>0.0061769654</t>
  </si>
  <si>
    <t>0.0060400226</t>
  </si>
  <si>
    <t>0.0219829187</t>
  </si>
  <si>
    <t>0.0127699801</t>
  </si>
  <si>
    <t>0.0150311249</t>
  </si>
  <si>
    <t>0.0149523521</t>
  </si>
  <si>
    <t>0.0089133905</t>
  </si>
  <si>
    <t>0.0133248055</t>
  </si>
  <si>
    <t>0.0130572586</t>
  </si>
  <si>
    <t>0.0131356363</t>
  </si>
  <si>
    <t>0.0093859081</t>
  </si>
  <si>
    <t>0.011091765</t>
  </si>
  <si>
    <t>0.020603268</t>
  </si>
  <si>
    <t>0.0204474867</t>
  </si>
  <si>
    <t>0.0075469664</t>
  </si>
  <si>
    <t>0.0130539887</t>
  </si>
  <si>
    <t>0.0454882373</t>
  </si>
  <si>
    <t>0.0458646968</t>
  </si>
  <si>
    <t>0.0106647188</t>
  </si>
  <si>
    <t>0.0137251861</t>
  </si>
  <si>
    <t>0.0315355371</t>
  </si>
  <si>
    <t>0.031891788</t>
  </si>
  <si>
    <t>0.0100338591</t>
  </si>
  <si>
    <t>0.0115404791</t>
  </si>
  <si>
    <t>0.0775522068</t>
  </si>
  <si>
    <t>0.0773727632</t>
  </si>
  <si>
    <t>0.012191466</t>
  </si>
  <si>
    <t>0.1157642836</t>
  </si>
  <si>
    <t>0.2035603256</t>
  </si>
  <si>
    <t>0.2006634384</t>
  </si>
  <si>
    <t>0.1060029545</t>
  </si>
  <si>
    <t>0.0550033135</t>
  </si>
  <si>
    <t>0.1590265181</t>
  </si>
  <si>
    <t>0.1582713329</t>
  </si>
  <si>
    <t>0.0534986272</t>
  </si>
  <si>
    <t>0.1650548034</t>
  </si>
  <si>
    <t>0.2128953484</t>
  </si>
  <si>
    <t>0.2116323227</t>
  </si>
  <si>
    <t>0.1635868278</t>
  </si>
  <si>
    <t>0.1696113074</t>
  </si>
  <si>
    <t>0.3638622687</t>
  </si>
  <si>
    <t>0.3665890493</t>
  </si>
  <si>
    <t>0.1831735889</t>
  </si>
  <si>
    <t>0.8133514986</t>
  </si>
  <si>
    <t>0.2028940887</t>
  </si>
  <si>
    <t>Retail Other SMEs</t>
  </si>
  <si>
    <t>0.0011654328</t>
  </si>
  <si>
    <t>0.0011150675</t>
  </si>
  <si>
    <t>0.0004994526</t>
  </si>
  <si>
    <t>0.0005985021</t>
  </si>
  <si>
    <t>0.00121945</t>
  </si>
  <si>
    <t>0.0012605083</t>
  </si>
  <si>
    <t>0.002529511</t>
  </si>
  <si>
    <t>0.0018453611</t>
  </si>
  <si>
    <t>0.0017953545</t>
  </si>
  <si>
    <t>0.0014874915</t>
  </si>
  <si>
    <t>0.0094401042</t>
  </si>
  <si>
    <t>0.0036125525</t>
  </si>
  <si>
    <t>0.0036886615</t>
  </si>
  <si>
    <t>0.0040743043</t>
  </si>
  <si>
    <t>0.0179227941</t>
  </si>
  <si>
    <t>0.0060740972</t>
  </si>
  <si>
    <t>0.0061215788</t>
  </si>
  <si>
    <t>0.0068906115</t>
  </si>
  <si>
    <t>0.0306796117</t>
  </si>
  <si>
    <t>0.0142087815</t>
  </si>
  <si>
    <t>0.0148993484</t>
  </si>
  <si>
    <t>0.0158898305</t>
  </si>
  <si>
    <t>0.0275641026</t>
  </si>
  <si>
    <t>0.0115553606</t>
  </si>
  <si>
    <t>0.0114233776</t>
  </si>
  <si>
    <t>0.0135193442</t>
  </si>
  <si>
    <t>0.0354679803</t>
  </si>
  <si>
    <t>0.0200406713</t>
  </si>
  <si>
    <t>0.0202417272</t>
  </si>
  <si>
    <t>0.0225170889</t>
  </si>
  <si>
    <t>0.0318089322</t>
  </si>
  <si>
    <t>0.0521651033</t>
  </si>
  <si>
    <t>0.0507474795</t>
  </si>
  <si>
    <t>0.0241350831</t>
  </si>
  <si>
    <t>0.0269181857</t>
  </si>
  <si>
    <t>0.0366052186</t>
  </si>
  <si>
    <t>0.0342907574</t>
  </si>
  <si>
    <t>0.0201327627</t>
  </si>
  <si>
    <t>0.0368045031</t>
  </si>
  <si>
    <t>0.0679193072</t>
  </si>
  <si>
    <t>0.067556922</t>
  </si>
  <si>
    <t>0.0285645239</t>
  </si>
  <si>
    <t>0.1465892598</t>
  </si>
  <si>
    <t>0.1903155187</t>
  </si>
  <si>
    <t>0.1975984929</t>
  </si>
  <si>
    <t>0.1381551653</t>
  </si>
  <si>
    <t>0.1450549451</t>
  </si>
  <si>
    <t>0.1627048544</t>
  </si>
  <si>
    <t>0.1643753807</t>
  </si>
  <si>
    <t>0.1303854875</t>
  </si>
  <si>
    <t>0.1428571429</t>
  </si>
  <si>
    <t>0.2397807321</t>
  </si>
  <si>
    <t>0.2245846995</t>
  </si>
  <si>
    <t>0.1479713604</t>
  </si>
  <si>
    <t>0.1643835616</t>
  </si>
  <si>
    <t>0.3445664475</t>
  </si>
  <si>
    <t>0.3451565309</t>
  </si>
  <si>
    <t>0.1803519062</t>
  </si>
  <si>
    <t>0.7270668177</t>
  </si>
  <si>
    <t>0.2501676727</t>
  </si>
  <si>
    <t>Template CR9.1 – IRB approach – Back-testing of PD per exposure class (only for PD estimates according to point (f) of Article 180(1) CRR)</t>
  </si>
  <si>
    <t>PD range</t>
  </si>
  <si>
    <t>External
rating
equivalent</t>
  </si>
  <si>
    <t>Average PD 
 (%)</t>
  </si>
  <si>
    <t>Average historical annual default rate (%)</t>
  </si>
  <si>
    <t>of which: number of
obligors which defaulted during the year</t>
  </si>
  <si>
    <t>Corporate</t>
  </si>
  <si>
    <t>0,00039 to 0,01248</t>
  </si>
  <si>
    <t>B+ to AA-</t>
  </si>
  <si>
    <t xml:space="preserve">Corporate SME </t>
  </si>
  <si>
    <t>0,00057 to 0,001235</t>
  </si>
  <si>
    <t>A- to A+</t>
  </si>
  <si>
    <t xml:space="preserve"> DKKm  </t>
  </si>
  <si>
    <t xml:space="preserve"> Covered bonds</t>
  </si>
  <si>
    <t>Institutions with a short-term credit assessment</t>
  </si>
  <si>
    <t>Regional governments or local authorities</t>
  </si>
  <si>
    <t>Before</t>
  </si>
  <si>
    <t>After</t>
  </si>
  <si>
    <t>Step 1</t>
  </si>
  <si>
    <t>Step 2</t>
  </si>
  <si>
    <t>Step 3</t>
  </si>
  <si>
    <t>Step 4</t>
  </si>
  <si>
    <t>Step 5</t>
  </si>
  <si>
    <t>Step 6</t>
  </si>
  <si>
    <t>Note: Jyske Bank uses external ratings from Moody's when calculating the own funds requirement for the credit risk on governments and credit institutions. The external ratings are being mapped to credit quality steps based on instructions from the EBA and according to the CRR. The ratings used are delivered on a daily basis and are automatically updated in the central systems that form the basis of determination of the own funds requirement.</t>
  </si>
  <si>
    <t>Template EU CCR1 – Analysis of CCR exposure by approach</t>
  </si>
  <si>
    <t>Replacement cost (RC)</t>
  </si>
  <si>
    <t>Potential future exposure  (PFE)</t>
  </si>
  <si>
    <t>EEPE</t>
  </si>
  <si>
    <t>Alpha used for computing regulatory exposure value</t>
  </si>
  <si>
    <t>Exposure value pre-CRM</t>
  </si>
  <si>
    <t>Exposure value post-CRM</t>
  </si>
  <si>
    <t>Exposure value</t>
  </si>
  <si>
    <t>EU1</t>
  </si>
  <si>
    <t>EU - Original Exposure Method (for derivatives)</t>
  </si>
  <si>
    <t>1.4</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</si>
  <si>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</si>
  <si>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</si>
  <si>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</si>
  <si>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</si>
  <si>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</si>
  <si>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</si>
  <si>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</si>
  <si>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</si>
  <si>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</si>
  <si>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</si>
  <si>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</si>
  <si>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</si>
  <si>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</si>
  <si>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Template EU CCR2 – Transactions subject to own funds requirements for CVA risk</t>
  </si>
  <si>
    <t>Fixed format</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</si>
  <si>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</si>
  <si>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</si>
  <si>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</si>
  <si>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</si>
  <si>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</si>
  <si>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</si>
  <si>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r>
      <rPr>
        <sz val="10"/>
        <rFont val="Effra"/>
        <family val="2"/>
      </rPr>
      <t>Transactions subject to the Alternative approach (Based on the Original Exposure Method</t>
    </r>
    <r>
      <rPr>
        <u/>
        <sz val="10"/>
        <rFont val="Effra"/>
        <family val="2"/>
      </rPr>
      <t>)</t>
    </r>
  </si>
  <si>
    <t xml:space="preserve">Total transactions subject to own funds requirements for CVA risk </t>
  </si>
  <si>
    <t>Template EU CCR3 – Standardised approach – CCR exposures by regulatory exposure class and risk weights</t>
  </si>
  <si>
    <t>Exposure classes</t>
  </si>
  <si>
    <r>
      <t xml:space="preserve"> </t>
    </r>
    <r>
      <rPr>
        <strike/>
        <sz val="10"/>
        <color theme="1"/>
        <rFont val="Effra"/>
        <family val="2"/>
      </rPr>
      <t>l</t>
    </r>
  </si>
  <si>
    <t xml:space="preserve">Total exposure value </t>
  </si>
  <si>
    <t xml:space="preserve">Regional government or local authorities </t>
  </si>
  <si>
    <t>Total exposure value</t>
  </si>
  <si>
    <t>Template EU CCR4 – IRB approach – CCR exposures by exposure class and PD scale</t>
  </si>
  <si>
    <t>Exposure class X =</t>
  </si>
  <si>
    <t>Corporates (A-IRB)</t>
  </si>
  <si>
    <t>Exposure weighted average maturity (years)</t>
  </si>
  <si>
    <t>1 … x</t>
  </si>
  <si>
    <t>Exposure class X</t>
  </si>
  <si>
    <t>Sub-total (Exposure class X)</t>
  </si>
  <si>
    <t>Retail (A-IRB)</t>
  </si>
  <si>
    <t>y</t>
  </si>
  <si>
    <t>Total (all CCR relevant exposure classes)</t>
  </si>
  <si>
    <r>
      <t>Template EU CCR5 – Composition of collateral for CCR exposure</t>
    </r>
    <r>
      <rPr>
        <b/>
        <strike/>
        <sz val="16"/>
        <color rgb="FFFFFFFF"/>
        <rFont val="Effra"/>
        <family val="2"/>
      </rPr>
      <t>s</t>
    </r>
  </si>
  <si>
    <t>Fixed columns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</si>
  <si>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</si>
  <si>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</si>
  <si>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</si>
  <si>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</si>
  <si>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</si>
  <si>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</si>
  <si>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</si>
  <si>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</si>
  <si>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</si>
  <si>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</si>
  <si>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</si>
  <si>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</si>
  <si>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</si>
  <si>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</si>
  <si>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Template EU CCR6 – Credit derivatives exposures</t>
  </si>
  <si>
    <t>Fixed</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</si>
  <si>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</si>
  <si>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</si>
  <si>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</si>
  <si>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</si>
  <si>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</si>
  <si>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</si>
  <si>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</si>
  <si>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</si>
  <si>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</si>
  <si>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</si>
  <si>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</si>
  <si>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</si>
  <si>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Template 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</si>
  <si>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</si>
  <si>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</si>
  <si>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</si>
  <si>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</si>
  <si>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</si>
  <si>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</si>
  <si>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</si>
  <si>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</si>
  <si>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</si>
  <si>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</si>
  <si>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</si>
  <si>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</si>
  <si>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</si>
  <si>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Template EU LR1 - LRSum: Summary reconciliation of accounting assets and leverage ratio exposures</t>
  </si>
  <si>
    <t>At 31 December 2022 (DKK million)</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</si>
  <si>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</si>
  <si>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</si>
  <si>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</si>
  <si>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</si>
  <si>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</si>
  <si>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</si>
  <si>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</si>
  <si>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</si>
  <si>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</si>
  <si>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</si>
  <si>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</si>
  <si>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</si>
  <si>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</si>
  <si>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</si>
  <si>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</si>
  <si>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</si>
  <si>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</si>
  <si>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</si>
  <si>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</si>
  <si>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</si>
  <si>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</si>
  <si>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</si>
  <si>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rPr>
        <strike/>
        <sz val="10"/>
        <rFont val="Effra"/>
        <family val="2"/>
      </rPr>
      <t>(</t>
    </r>
    <r>
      <rPr>
        <sz val="10"/>
        <rFont val="Effra"/>
        <family val="2"/>
      </rPr>
      <t>Adjustment for securities received under securities financing transactions that are recognised as an asset</t>
    </r>
    <r>
      <rPr>
        <strike/>
        <sz val="10"/>
        <rFont val="Effra"/>
        <family val="2"/>
      </rPr>
      <t>)</t>
    </r>
  </si>
  <si>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</si>
  <si>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</si>
  <si>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</si>
  <si>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</si>
  <si>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</si>
  <si>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</si>
  <si>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</si>
  <si>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</si>
  <si>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</si>
  <si>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</si>
  <si>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</si>
  <si>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</si>
  <si>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</si>
  <si>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</si>
  <si>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</si>
  <si>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</si>
  <si>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</si>
  <si>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</si>
  <si>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</si>
  <si>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</si>
  <si>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</si>
  <si>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</si>
  <si>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</si>
  <si>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</si>
  <si>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</si>
  <si>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</si>
  <si>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</si>
  <si>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</si>
  <si>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</si>
  <si>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</si>
  <si>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</si>
  <si>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</si>
  <si>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</si>
  <si>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</si>
  <si>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</si>
  <si>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r>
      <t xml:space="preserve">Excluded exposures </t>
    </r>
    <r>
      <rPr>
        <b/>
        <strike/>
        <sz val="11"/>
        <color rgb="FFFF0000"/>
        <rFont val="Calibri"/>
        <family val="2"/>
        <scheme val="minor"/>
      </rPr>
      <t/>
    </r>
  </si>
  <si>
    <t>EU-22a</t>
  </si>
  <si>
    <t>(Exposures excluded from the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</si>
  <si>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</si>
  <si>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</si>
  <si>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</si>
  <si>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</si>
  <si>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</si>
  <si>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</si>
  <si>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</si>
  <si>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</si>
  <si>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</si>
  <si>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</si>
  <si>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</si>
  <si>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</si>
  <si>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</si>
  <si>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</si>
  <si>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</si>
  <si>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</si>
  <si>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</si>
  <si>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</si>
  <si>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</si>
  <si>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(Total exempted exposures)</t>
  </si>
  <si>
    <t>Capital and total exposure measure</t>
  </si>
  <si>
    <t>Tier 1 capital</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</si>
  <si>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</si>
  <si>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</si>
  <si>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</si>
  <si>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</si>
  <si>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</si>
  <si>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EU-26a</t>
  </si>
  <si>
    <t>EU-26b</t>
  </si>
  <si>
    <t>EU-27a</t>
  </si>
  <si>
    <t>Overall leverage ratio requirement (%)</t>
  </si>
  <si>
    <t>Choice on transitional arrangements and relevant exposures</t>
  </si>
  <si>
    <t>EU-27b</t>
  </si>
  <si>
    <t>Choice on transitional arrangements for the definition of the capital measure</t>
  </si>
  <si>
    <t>Transitional</t>
  </si>
  <si>
    <t>Disclosure of mean values</t>
  </si>
  <si>
    <r>
      <t>Mean value of gross SFT assets, after adjustment for sale accounting transactions and netted of amounts of associated cash payables and cash</t>
    </r>
    <r>
      <rPr>
        <strike/>
        <sz val="10"/>
        <rFont val="Effra"/>
        <family val="2"/>
      </rPr>
      <t xml:space="preserve"> </t>
    </r>
    <r>
      <rPr>
        <sz val="10"/>
        <rFont val="Effra"/>
        <family val="2"/>
      </rPr>
      <t>receivables</t>
    </r>
  </si>
  <si>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</si>
  <si>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</si>
  <si>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</si>
  <si>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</si>
  <si>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</si>
  <si>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</si>
  <si>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</si>
  <si>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</si>
  <si>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</si>
  <si>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</si>
  <si>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</si>
  <si>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</si>
  <si>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</si>
  <si>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</si>
  <si>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</si>
  <si>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Exposures treated as sovereigns</t>
  </si>
  <si>
    <t>EU-6</t>
  </si>
  <si>
    <r>
      <t xml:space="preserve">Exposures to regional governments, MDB, international organisations and PSE </t>
    </r>
    <r>
      <rPr>
        <b/>
        <sz val="11"/>
        <color rgb="FF000000"/>
        <rFont val="Effra"/>
        <family val="2"/>
      </rPr>
      <t xml:space="preserve">not </t>
    </r>
    <r>
      <rPr>
        <sz val="11"/>
        <color rgb="FF000000"/>
        <rFont val="Effra"/>
        <family val="2"/>
      </rPr>
      <t>treated as sovereigns</t>
    </r>
  </si>
  <si>
    <t>EU-7</t>
  </si>
  <si>
    <t>EU-8</t>
  </si>
  <si>
    <t>Secured by mortgages of immovable properties</t>
  </si>
  <si>
    <t>EU-9</t>
  </si>
  <si>
    <t>Retail exposures</t>
  </si>
  <si>
    <t>EU-10</t>
  </si>
  <si>
    <t>EU-11</t>
  </si>
  <si>
    <t>EU-12</t>
  </si>
  <si>
    <t>Other exposures (eg equity, securitisations, and other non-credit obligation assets)</t>
  </si>
  <si>
    <t xml:space="preserve">Table EU LIQA - Liquidity risk management </t>
  </si>
  <si>
    <t>in accordance with Article 451a(4) CRR</t>
  </si>
  <si>
    <t>Row number</t>
  </si>
  <si>
    <t>Qualitative information - Free format</t>
  </si>
  <si>
    <t>(a)</t>
  </si>
  <si>
    <t xml:space="preserve">Strategies and processes in the management of the liquidity risk, including policies on diversification in the sources and tenor of planned funding, </t>
  </si>
  <si>
    <t xml:space="preserve">A Liquidity Policy (Policy moving forward) has been approved and adopted by The Group Supervisory Board of Directors. The policy defines the overall risk profile, the organisational structuring and liquidity management of the Group. The policy ensures that sufficient liquidity is available on all horizons to fulfill all of the Group's liabilities.
The Policy states two overall risk elements that constitutes the Group's overall risk appetite. The first states that the Group should at all times ensure a suitable distance to default on debt, i.e. in time of a crisis there must be sufficient time to react to events and avoid financial and regulatory default. The second states that the dependency of the financial markets in terms of funding shall be limited such that the Group isn't vulnerable to opinions of investors, market stress and dysfunctionality. 
To accommodate the overall risk appetite the Policy contains declarations that together ensures the Group's desired risk profile, i.e. low: 
- The Group maintains a balanced ratio between deposits and loans.
- The Group aims at having a diversificated funding structure where no volatile funding sources alone or in general are dominant.
- The Group maintains a significant, diversified and high-liquid liquidity buffer that can withstand an unlikely but plausible scenario of crisis.
- The Group maintains a buffer to the regulatory requirement of the Liquidity Coverage Ratio (LCR). 
- The Group maintans a stable funding profile measured by the regulatory Net Stable Funding Ratio. </t>
  </si>
  <si>
    <t>(b)</t>
  </si>
  <si>
    <t>Structure and organisation of the liquidity risk management function (authority, statute, other arrangements).</t>
  </si>
  <si>
    <t>See section 'Organisation, management, and monitoring' in 'Risk and Capital Management 2022'</t>
  </si>
  <si>
    <t>(c)</t>
  </si>
  <si>
    <t>A description of the degree of centralisation of liquidity management and interaction between the group’s units</t>
  </si>
  <si>
    <t>(d)</t>
  </si>
  <si>
    <t>Scope and nature of liquidity risk reporting and measurement systems.</t>
  </si>
  <si>
    <t>See chapter 'Liquidity Risk' in 'Risk and Capital Management 2022'</t>
  </si>
  <si>
    <t>(e)</t>
  </si>
  <si>
    <t>Policies for hedging and mitigating the liquidity risk and strategies and processes for monitoring the continuing effectiveness of hedges and mitigants.</t>
  </si>
  <si>
    <t>(f)</t>
  </si>
  <si>
    <t>An outline of the bank`s contingency funding plans.</t>
  </si>
  <si>
    <t>See section 'Liquidity contingency plan' in 'Risk and Capital Management 2022'</t>
  </si>
  <si>
    <t>(g)</t>
  </si>
  <si>
    <t>An explanation of how stress testing is used.</t>
  </si>
  <si>
    <t xml:space="preserve">The Group employs stress testing as an integrated part of the liquidity risk management. As of today three scenarios have been adopted that together reveal the most relevant sensitivitites in the Group's liquidity risk profile. To accommodate the risk profile minimum survival horizons for each scenario have been specified. If relevant the Group can make use of ad hoc liquidity stress testing. </t>
  </si>
  <si>
    <t>(h)</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</si>
  <si>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</si>
  <si>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The Supervisory Board of the Group has approved and adopted a suplementary document to the liquidity policy where the Group's risk appetite and profile have been quantified.</t>
  </si>
  <si>
    <t>(i)</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</si>
  <si>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</si>
  <si>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r>
      <t>·</t>
    </r>
    <r>
      <rPr>
        <b/>
        <sz val="7"/>
        <color theme="1"/>
        <rFont val="Effra"/>
        <family val="2"/>
      </rPr>
      <t xml:space="preserve">         </t>
    </r>
    <r>
      <rPr>
        <b/>
        <sz val="12"/>
        <color theme="1"/>
        <rFont val="Effra"/>
        <family val="2"/>
      </rPr>
      <t>Concentration limits on collateral pools and sources of funding (both products and counterparties)</t>
    </r>
  </si>
  <si>
    <r>
      <t>·</t>
    </r>
    <r>
      <rPr>
        <b/>
        <sz val="7"/>
        <color theme="1"/>
        <rFont val="Effra"/>
        <family val="2"/>
      </rPr>
      <t xml:space="preserve">         </t>
    </r>
    <r>
      <rPr>
        <b/>
        <sz val="12"/>
        <color theme="1"/>
        <rFont val="Effra"/>
        <family val="2"/>
      </rPr>
      <t>Customised measurement tools or metrics that assess the structure of the bank’s balance sheet or that project cash flows and future liquidity positions, taking into account off-balance sheet risks which are specific to that bank</t>
    </r>
  </si>
  <si>
    <r>
      <t>·</t>
    </r>
    <r>
      <rPr>
        <b/>
        <sz val="7"/>
        <color theme="1"/>
        <rFont val="Effra"/>
        <family val="2"/>
      </rPr>
      <t xml:space="preserve">         </t>
    </r>
    <r>
      <rPr>
        <b/>
        <sz val="12"/>
        <color theme="1"/>
        <rFont val="Effra"/>
        <family val="2"/>
      </rPr>
      <t>Liquidity exposures and funding needs at the level of individual legal entities, foreign branches and subsidiaries, taking into account legal, regulatory and operational limitations on the transferability of liquidity</t>
    </r>
  </si>
  <si>
    <r>
      <t>·</t>
    </r>
    <r>
      <rPr>
        <b/>
        <sz val="7"/>
        <color theme="1"/>
        <rFont val="Effra"/>
        <family val="2"/>
      </rPr>
      <t xml:space="preserve">         </t>
    </r>
    <r>
      <rPr>
        <b/>
        <sz val="12"/>
        <color theme="1"/>
        <rFont val="Effra"/>
        <family val="2"/>
      </rPr>
      <t>Balance sheet and off-balance sheet items broken down into maturity buckets and the resultant liquidity gaps</t>
    </r>
  </si>
  <si>
    <t xml:space="preserve"> EU LIQ1 - Quantitative information of LCR</t>
  </si>
  <si>
    <t>Total unweighted value (average)</t>
  </si>
  <si>
    <t>Total weighted value (average)</t>
  </si>
  <si>
    <t>EU 1a</t>
  </si>
  <si>
    <t>Quarter ending on (DD Month YYY)</t>
  </si>
  <si>
    <t>EU 1b</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</si>
  <si>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</si>
  <si>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</si>
  <si>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</si>
  <si>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</si>
  <si>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</si>
  <si>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</si>
  <si>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</si>
  <si>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</si>
  <si>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</si>
  <si>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</si>
  <si>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</si>
  <si>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</si>
  <si>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</si>
  <si>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</si>
  <si>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</si>
  <si>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</si>
  <si>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</si>
  <si>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</si>
  <si>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</si>
  <si>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</si>
  <si>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</si>
  <si>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</si>
  <si>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</si>
  <si>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</si>
  <si>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</si>
  <si>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</si>
  <si>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</si>
  <si>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</si>
  <si>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</si>
  <si>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</si>
  <si>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</si>
  <si>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</si>
  <si>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</si>
  <si>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</si>
  <si>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</si>
  <si>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</si>
  <si>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 xml:space="preserve">EU LIQB </t>
  </si>
  <si>
    <t>on qualitative information on LCR, which complements template EU LIQ1. in accordance with Article 451a(2) CRR</t>
  </si>
  <si>
    <t>Explanations on the main drivers of LCR results and the evolution of the contribution of inputs to the LCR’s calculation over time</t>
  </si>
  <si>
    <t xml:space="preserve">Timing of maturing and issuances of CP is a large driver to LCR net-outflow. </t>
  </si>
  <si>
    <t>Explanations on the changes in the LCR over time</t>
  </si>
  <si>
    <t>See section 'Liquidity risk legislation and supervisory diamond' in 'Risk and Capital Manegement 2021'</t>
  </si>
  <si>
    <t>Explanations on the actual concentration of funding sources</t>
  </si>
  <si>
    <t>See section 'Group funding structure' in 'Risk and Capital Mangement 2021'</t>
  </si>
  <si>
    <t>High-level description of the composition of the institution`s liquidity buffer.</t>
  </si>
  <si>
    <t>See section 'The Group's liquidity buffer' in 'Risk and Capital Management 2021'</t>
  </si>
  <si>
    <t>Derivative exposures and potential collateral calls</t>
  </si>
  <si>
    <t>The impact of an adverse market scenario is calculated using the Historical Look Back Approach (HLBA).</t>
  </si>
  <si>
    <t>Currency mismatch in the LCR</t>
  </si>
  <si>
    <t>Jyske Bank Group complies with the requirements set forth by the Danish FSA to have a minimum LCR of 100% for Euro.</t>
  </si>
  <si>
    <t>Other items in the LCR calculation that are not captured in the LCR disclosure template but that the institution considers relevant for its liquidity profile</t>
  </si>
  <si>
    <t>None</t>
  </si>
  <si>
    <t xml:space="preserve">Template EU LIQ2: Net Stable Funding Ratio </t>
  </si>
  <si>
    <t>In accordance with Article 451a(3) CRR</t>
  </si>
  <si>
    <t>Scope of consolidation (consolidated)</t>
  </si>
  <si>
    <t>Currency and units (DKK million)</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</si>
  <si>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</si>
  <si>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</si>
  <si>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</si>
  <si>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</si>
  <si>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</si>
  <si>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</si>
  <si>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</si>
  <si>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</si>
  <si>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</si>
  <si>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</si>
  <si>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</si>
  <si>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</si>
  <si>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</si>
  <si>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</si>
  <si>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</si>
  <si>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</si>
  <si>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</si>
  <si>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</si>
  <si>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</si>
  <si>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</si>
  <si>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</si>
  <si>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</si>
  <si>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</si>
  <si>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</si>
  <si>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</si>
  <si>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</si>
  <si>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</si>
  <si>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</si>
  <si>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</si>
  <si>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</si>
  <si>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</si>
  <si>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</si>
  <si>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</si>
  <si>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</si>
  <si>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</si>
  <si>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</si>
  <si>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</si>
  <si>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</si>
  <si>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</si>
  <si>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</si>
  <si>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Template EU CCyB1 - Geographical distribution of credit exposures relevant for the calculation of the countercyclical buffer</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</si>
  <si>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</si>
  <si>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</si>
  <si>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</si>
  <si>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</si>
  <si>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</si>
  <si>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</si>
  <si>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</si>
  <si>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</si>
  <si>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</si>
  <si>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</si>
  <si>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</si>
  <si>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</si>
  <si>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</si>
  <si>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</si>
  <si>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</si>
  <si>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0101</t>
  </si>
  <si>
    <t>Denmark</t>
  </si>
  <si>
    <t>0102</t>
  </si>
  <si>
    <t>Bulgaria</t>
  </si>
  <si>
    <t>0103</t>
  </si>
  <si>
    <t>Czeck Republic</t>
  </si>
  <si>
    <t>0104</t>
  </si>
  <si>
    <t>Estonia</t>
  </si>
  <si>
    <t>0105</t>
  </si>
  <si>
    <t>United Kingdom</t>
  </si>
  <si>
    <t>0106</t>
  </si>
  <si>
    <t>Hong Kong</t>
  </si>
  <si>
    <t>0107</t>
  </si>
  <si>
    <t>Iceland</t>
  </si>
  <si>
    <t>0108</t>
  </si>
  <si>
    <t>Luxembourg</t>
  </si>
  <si>
    <t>0109</t>
  </si>
  <si>
    <t>Norway</t>
  </si>
  <si>
    <t>0110</t>
  </si>
  <si>
    <t>Romania</t>
  </si>
  <si>
    <t>0111</t>
  </si>
  <si>
    <t>Sweden</t>
  </si>
  <si>
    <t>0112</t>
  </si>
  <si>
    <t>Slovakia</t>
  </si>
  <si>
    <t>0113</t>
  </si>
  <si>
    <t>Template EU CCyB2 - Amount of institution-specific countercyclical capital buffer</t>
  </si>
  <si>
    <t>Institution specific countercyclical capital buffer rate</t>
  </si>
  <si>
    <t>Institution specific countercyclical capital buffer requirement</t>
  </si>
  <si>
    <t>Template EU AE1 - Encumbered and unencumbered assets, DKKm, 31/12/2022</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</si>
  <si>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</si>
  <si>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</si>
  <si>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</si>
  <si>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</si>
  <si>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</si>
  <si>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</si>
  <si>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</si>
  <si>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</si>
  <si>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</si>
  <si>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</si>
  <si>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</si>
  <si>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</si>
  <si>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</si>
  <si>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</si>
  <si>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Template EU AE2 - Collateral received and own debt securities issued, DKKm, 31/12/2022</t>
  </si>
  <si>
    <t>Fair value of encumbered collateral received or own debt securities issued</t>
  </si>
  <si>
    <t>Unencumbered</t>
  </si>
  <si>
    <t>Fair value of collateral received or own debt securities issued available for encumbrance</t>
  </si>
  <si>
    <t>Collateral received by the reporting institution</t>
  </si>
  <si>
    <t>Loans on demand</t>
  </si>
  <si>
    <t>Loans and advances other than loans on demand</t>
  </si>
  <si>
    <t>Other collateral received</t>
  </si>
  <si>
    <t xml:space="preserve">Own debt securities issued other than own covered bonds or securitisations </t>
  </si>
  <si>
    <t xml:space="preserve"> Own covered bonds and asset-backed securities issued and not yet pledged</t>
  </si>
  <si>
    <t xml:space="preserve">TOTAL ASSETS, COLLATERAL RECEIVED AND OWN DEBT SECURITIES ISSUED </t>
  </si>
  <si>
    <t>Template EU AE3 - Sources of encumbrance, DKKm, 31/12/2022</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</si>
  <si>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</si>
  <si>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</si>
  <si>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</si>
  <si>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</si>
  <si>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Template EU AE4 - Information on importance of encumbrance</t>
  </si>
  <si>
    <t>Asset Encumbrance is an integraded part of Jyske Banks business model. 
Four primary sources to asset encumbrance are identified at Group level: 
1) Issuance of SDO's: Jyske Bank and the subsidiary Jyske Realkredit runs a big mortgage book and the posibility to finance such low risk assets on secured terms are key for competitiveness 
2) Periodic funding in central banks (Danish National Bank and ECB) to smooth short term liquidity flows 
3) Repo-financing of the bond portfolio and customer reverse repo transactions 
4) Use of bond collateral for derivative transactions and clearing activities.</t>
  </si>
  <si>
    <t>Template 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</si>
  <si>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</si>
  <si>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</si>
  <si>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</si>
  <si>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</si>
  <si>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</si>
  <si>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</si>
  <si>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</si>
  <si>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</si>
  <si>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</si>
  <si>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</si>
  <si>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r>
      <t xml:space="preserve">Securitisation </t>
    </r>
    <r>
      <rPr>
        <sz val="12"/>
        <color theme="1"/>
        <rFont val="Effra"/>
        <family val="2"/>
      </rPr>
      <t>(specific risk)</t>
    </r>
  </si>
  <si>
    <t>Template EU-SEC1 - Securitisation exposures in the non-trading book</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</si>
  <si>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</si>
  <si>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</si>
  <si>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</si>
  <si>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</si>
  <si>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</si>
  <si>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</si>
  <si>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</si>
  <si>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</si>
  <si>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</si>
  <si>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</si>
  <si>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</si>
  <si>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</si>
  <si>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</si>
  <si>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</si>
  <si>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</si>
  <si>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</si>
  <si>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</si>
  <si>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</si>
  <si>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</si>
  <si>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</si>
  <si>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Template EU-SEC4 - Securitisation exposures in the non-trading book and associated regulatory capital requirements - institution acting as investor</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</si>
  <si>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</si>
  <si>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</si>
  <si>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</si>
  <si>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</si>
  <si>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</si>
  <si>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</si>
  <si>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</si>
  <si>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</si>
  <si>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</si>
  <si>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</si>
  <si>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</si>
  <si>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</si>
  <si>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</si>
  <si>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</si>
  <si>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 deductions</t>
  </si>
  <si>
    <t xml:space="preserve">Traditional) securitisation </t>
  </si>
  <si>
    <t xml:space="preserve">   securitisation</t>
  </si>
  <si>
    <t xml:space="preserve">       Retail underlying</t>
  </si>
  <si>
    <t xml:space="preserve">       Of which STS</t>
  </si>
  <si>
    <t xml:space="preserve">       Wholesale</t>
  </si>
  <si>
    <t xml:space="preserve">   Re-securitisation</t>
  </si>
  <si>
    <t xml:space="preserve">Synthetic securitisation </t>
  </si>
  <si>
    <t xml:space="preserve">Note: The mapping assumes that institutions do not simultaneously hold positions in one and the same securitisation in both the trading and the banking book. Where that assumption does not hold, the mapping is not direct and institutions will need to do some additional assessment of the part of the securitisation that relates to the trading and to the banking book.  </t>
  </si>
  <si>
    <t>REA</t>
  </si>
  <si>
    <t>Minimum capital requirements</t>
  </si>
  <si>
    <t>31.12.2021</t>
  </si>
  <si>
    <t>Template EU CC1 - Composition of regulatory own funds</t>
  </si>
  <si>
    <t>Template EU CQ3 - Credit quality of performing and non-performing exposures by past due days</t>
  </si>
  <si>
    <t>I</t>
  </si>
  <si>
    <t>J</t>
  </si>
  <si>
    <t>K</t>
  </si>
  <si>
    <t>L</t>
  </si>
  <si>
    <t>Not past due or 
past due ≤ 30 days</t>
  </si>
  <si>
    <t xml:space="preserve">Template EU CQ7 - Collateral obtained by taking possession and execution processes </t>
  </si>
  <si>
    <t>Gross carrying
 value defaulted
 exposures</t>
  </si>
  <si>
    <t>Opening balance</t>
  </si>
  <si>
    <t>Loans and debt securities that have defaulted or impaired since
 the last reporting period</t>
  </si>
  <si>
    <t>Returned to non-defaulted status</t>
  </si>
  <si>
    <t>Amounts written off</t>
  </si>
  <si>
    <t>Other changes</t>
  </si>
  <si>
    <t>Closing Balance</t>
  </si>
  <si>
    <r>
      <rPr>
        <sz val="8.5"/>
        <color theme="1"/>
        <rFont val="Effra"/>
        <family val="2"/>
      </rPr>
      <t>Of which</t>
    </r>
    <r>
      <rPr>
        <b/>
        <sz val="8.5"/>
        <color theme="1"/>
        <rFont val="Effra"/>
        <family val="2"/>
      </rPr>
      <t xml:space="preserve"> secured by collateral </t>
    </r>
  </si>
  <si>
    <r>
      <rPr>
        <sz val="8.5"/>
        <color theme="1"/>
        <rFont val="Effra"/>
        <family val="2"/>
      </rPr>
      <t xml:space="preserve">Of which </t>
    </r>
    <r>
      <rPr>
        <b/>
        <sz val="8.5"/>
        <color theme="1"/>
        <rFont val="Effra"/>
        <family val="2"/>
      </rPr>
      <t>secured by financial guarantees</t>
    </r>
  </si>
  <si>
    <r>
      <rPr>
        <sz val="8.5"/>
        <color theme="1"/>
        <rFont val="Effra"/>
        <family val="2"/>
      </rPr>
      <t xml:space="preserve">Of which </t>
    </r>
    <r>
      <rPr>
        <b/>
        <sz val="8.5"/>
        <color theme="1"/>
        <rFont val="Effra"/>
        <family val="2"/>
      </rPr>
      <t>secured by credit derivatives</t>
    </r>
  </si>
  <si>
    <t>F-IRB</t>
  </si>
  <si>
    <t>Off-balance-sheet exposures  pre-CCF</t>
  </si>
  <si>
    <t>Exposure weighted average PD</t>
  </si>
  <si>
    <t>Risk weighted exposure amount after  SME supporting factor</t>
  </si>
  <si>
    <t>{C 08.03, r0010, c0010, s002}</t>
  </si>
  <si>
    <t>{C 08.03, r0010, c0020, s002}</t>
  </si>
  <si>
    <t>{C 08.03, r0010, c0030, s002}</t>
  </si>
  <si>
    <t>{C 08.03, r0010, c0040, s002}</t>
  </si>
  <si>
    <t>{C 08.03, r0010, c0050, s002}</t>
  </si>
  <si>
    <t>{C 08.03, r0010, c0060, s002}</t>
  </si>
  <si>
    <t>{C 08.03, r0010, c0070, s002}</t>
  </si>
  <si>
    <t>{C 08.03, r0010, c0080, s002}</t>
  </si>
  <si>
    <t>{C 08.03, r0010, c0090, s002}</t>
  </si>
  <si>
    <t>(Column j/Column e)</t>
  </si>
  <si>
    <t>{C 08.03, r0010, c0100, s002}</t>
  </si>
  <si>
    <t>{C 08.03, r0010, c0110, s002}</t>
  </si>
  <si>
    <t>{C 08.03, r0020, c0010, s002}</t>
  </si>
  <si>
    <t>{C 08.03, r0020, c0020, s002}</t>
  </si>
  <si>
    <t>{C 08.03, r0020, c0030, s002}</t>
  </si>
  <si>
    <t>{C 08.03, r0020, c0040, s002}</t>
  </si>
  <si>
    <t>{C 08.03, r0020, c0050, s002}</t>
  </si>
  <si>
    <t>{C 08.03, r0020, c0060, s002}</t>
  </si>
  <si>
    <t>{C 08.03, r0020, c0070, s002}</t>
  </si>
  <si>
    <t>{C 08.03, r0020, c0080, s002}</t>
  </si>
  <si>
    <t>{C 08.03, r0020, c0090, s002}</t>
  </si>
  <si>
    <t>{C 08.03, r0020, c0100, s002}</t>
  </si>
  <si>
    <t>{C 08.03, r0020, c0110, s002}</t>
  </si>
  <si>
    <t>{C 08.03, r0030, c0010, s002}</t>
  </si>
  <si>
    <t>{C 08.03, r0030, c0020, s002}</t>
  </si>
  <si>
    <t>{C 08.03, r0030, c0030, s002}</t>
  </si>
  <si>
    <t>{C 08.03, r0030, c0040, s002}</t>
  </si>
  <si>
    <t>{C 08.03, r0030, c0050, s002}</t>
  </si>
  <si>
    <t>{C 08.03, r0030, c0060, s002}</t>
  </si>
  <si>
    <t>{C 08.03, r0030, c0070, s002}</t>
  </si>
  <si>
    <t>{C 08.03, r0030, c0080, s002}</t>
  </si>
  <si>
    <t>{C 08.03, r0030, c0090, s002}</t>
  </si>
  <si>
    <t>{C 08.03, r0030, c0100, s002}</t>
  </si>
  <si>
    <t>{C 08.03, r0030, c0110, s002}</t>
  </si>
  <si>
    <t>{C 08.03, r0040, c0010, s002}</t>
  </si>
  <si>
    <t>{C 08.03, r0040, c0020, s002}</t>
  </si>
  <si>
    <t>{C 08.03, r0040, c0030, s002}</t>
  </si>
  <si>
    <t>{C 08.03, r0040, c0040, s002}</t>
  </si>
  <si>
    <t>{C 08.03, r0040, c0050, s002}</t>
  </si>
  <si>
    <t>{C 08.03, r0040, c0060, s002}</t>
  </si>
  <si>
    <t>{C 08.03, r0040, c0070, s002}</t>
  </si>
  <si>
    <t>{C 08.03, r0040, c0080, s002}</t>
  </si>
  <si>
    <t>{C 08.03, r0040, c0090, s002}</t>
  </si>
  <si>
    <t>{C 08.03, r0040, c0100, s002}</t>
  </si>
  <si>
    <t>{C 08.03, r0040, c0110, s002}</t>
  </si>
  <si>
    <t>{C 08.03, r0050, c0010, s002}</t>
  </si>
  <si>
    <t>{C 08.03, r0050, c0020, s002}</t>
  </si>
  <si>
    <t>{C 08.03, r0050, c0030, s002}</t>
  </si>
  <si>
    <t>{C 08.03, r0050, c0040, s002}</t>
  </si>
  <si>
    <t>{C 08.03, r0050, c0050, s002}</t>
  </si>
  <si>
    <t>{C 08.03, r0050, c0060, s002}</t>
  </si>
  <si>
    <t>{C 08.03, r0050, c0070, s002}</t>
  </si>
  <si>
    <t>{C 08.03, r0050, c0080, s002}</t>
  </si>
  <si>
    <t>{C 08.03, r0050, c0090, s002}</t>
  </si>
  <si>
    <t>{C 08.03, r0050, c0100, s002}</t>
  </si>
  <si>
    <t>{C 08.03, r0050, c0110, s002}</t>
  </si>
  <si>
    <t>{C 08.03, r0060, c0010, s002}</t>
  </si>
  <si>
    <t>{C 08.03, r0060, c0020, s002}</t>
  </si>
  <si>
    <t>{C 08.03, r0060, c0030, s002}</t>
  </si>
  <si>
    <t>{C 08.03, r0060, c0040, s002}</t>
  </si>
  <si>
    <t>{C 08.03, r0060, c0050, s002}</t>
  </si>
  <si>
    <t>{C 08.03, r0060, c0060, s002}</t>
  </si>
  <si>
    <t>{C 08.03, r0060, c0070, s002}</t>
  </si>
  <si>
    <t>{C 08.03, r0060, c0080, s002}</t>
  </si>
  <si>
    <t>{C 08.03, r0060, c0090, s002}</t>
  </si>
  <si>
    <t>{C 08.03, r0060, c0100, s002}</t>
  </si>
  <si>
    <t>{C 08.03, r0060, c0110, s002}</t>
  </si>
  <si>
    <t>{C 08.03, r0070, c0010, s002}</t>
  </si>
  <si>
    <t>{C 08.03, r0070, c0020, s002}</t>
  </si>
  <si>
    <t>{C 08.03, r0070, c0030, s002}</t>
  </si>
  <si>
    <t>{C 08.03, r0070, c0040, s002}</t>
  </si>
  <si>
    <t>{C 08.03, r0070, c0050, s002}</t>
  </si>
  <si>
    <t>{C 08.03, r0070, c0060, s002}</t>
  </si>
  <si>
    <t>{C 08.03, r0070, c0070, s002}</t>
  </si>
  <si>
    <t>{C 08.03, r0070, c0080, s002}</t>
  </si>
  <si>
    <t>{C 08.03, r0070, c0090, s002}</t>
  </si>
  <si>
    <t>{C 08.03, r0070, c0100, s002}</t>
  </si>
  <si>
    <t>{C 08.03, r0070, c0110, s002}</t>
  </si>
  <si>
    <t>{C 08.03, r0080, c0010, s002}</t>
  </si>
  <si>
    <t>{C 08.03, r0080, c0020, s002}</t>
  </si>
  <si>
    <t>{C 08.03, r0080, c0030, s002}</t>
  </si>
  <si>
    <t>{C 08.03, r0080, c0040, s002}</t>
  </si>
  <si>
    <t>{C 08.03, r0080, c0050, s002}</t>
  </si>
  <si>
    <t>{C 08.03, r0080, c0060, s002}</t>
  </si>
  <si>
    <t>{C 08.03, r0080, c0070, s002}</t>
  </si>
  <si>
    <t>{C 08.03, r0080, c0080, s002}</t>
  </si>
  <si>
    <t>{C 08.03, r0080, c0090, s002}</t>
  </si>
  <si>
    <t>{C 08.03, r0080, c0100, s002}</t>
  </si>
  <si>
    <t>{C 08.03, r0080, c0110, s002}</t>
  </si>
  <si>
    <t>{C 08.03, r0090, c0010, s002}</t>
  </si>
  <si>
    <t>{C 08.03, r0090, c0020, s002}</t>
  </si>
  <si>
    <t>{C 08.03, r0090, c0030, s002}</t>
  </si>
  <si>
    <t>{C 08.03, r0090, c0040, s002}</t>
  </si>
  <si>
    <t>{C 08.03, r0090, c0050, s002}</t>
  </si>
  <si>
    <t>{C 08.03, r0090, c0060, s002}</t>
  </si>
  <si>
    <t>{C 08.03, r0090, c0070, s002}</t>
  </si>
  <si>
    <t>{C 08.03, r0090, c0080, s002}</t>
  </si>
  <si>
    <t>{C 08.03, r0090, c0090, s002}</t>
  </si>
  <si>
    <t>{C 08.03, r0090, c0100, s002}</t>
  </si>
  <si>
    <t>{C 08.03, r0090, c0110, s002}</t>
  </si>
  <si>
    <t>{C 08.03, r0100, c0010, s002}</t>
  </si>
  <si>
    <t>{C 08.03, r0100, c0020, s002}</t>
  </si>
  <si>
    <t>{C 08.03, r0100, c0030, s002}</t>
  </si>
  <si>
    <t>{C 08.03, r0100, c0040, s002}</t>
  </si>
  <si>
    <t>{C 08.03, r0100, c0050, s002}</t>
  </si>
  <si>
    <t>{C 08.03, r0100, c0060, s002}</t>
  </si>
  <si>
    <t>{C 08.03, r0100, c0070, s002}</t>
  </si>
  <si>
    <t>{C 08.03, r0100, c0080, s002}</t>
  </si>
  <si>
    <t>{C 08.03, r0100, c0090, s002}</t>
  </si>
  <si>
    <t>{C 08.03, r0100, c0100, s002}</t>
  </si>
  <si>
    <t>{C 08.03, r0100, c0110, s002}</t>
  </si>
  <si>
    <t>{C 08.03, r0110, c0010, s002}</t>
  </si>
  <si>
    <t>{C 08.03, r0110, c0020, s002}</t>
  </si>
  <si>
    <t>{C 08.03, r0110, c0030, s002}</t>
  </si>
  <si>
    <t>{C 08.03, r0110, c0040, s002}</t>
  </si>
  <si>
    <t>{C 08.03, r0110, c0050, s002}</t>
  </si>
  <si>
    <t>{C 08.03, r0110, c0060, s002}</t>
  </si>
  <si>
    <t>{C 08.03, r0110, c0070, s002}</t>
  </si>
  <si>
    <t>{C 08.03, r0110, c0080, s002}</t>
  </si>
  <si>
    <t>{C 08.03, r0110, c0090, s002}</t>
  </si>
  <si>
    <t>{C 08.03, r0110, c0100, s002}</t>
  </si>
  <si>
    <t>{C 08.03, r0110, c0110, s002}</t>
  </si>
  <si>
    <t>{C 08.03, r0120, c0010, s002}</t>
  </si>
  <si>
    <t>{C 08.03, r0120, c0020, s002}</t>
  </si>
  <si>
    <t>{C 08.03, r0120, c0030, s002}</t>
  </si>
  <si>
    <t>{C 08.03, r0120, c0040, s002}</t>
  </si>
  <si>
    <t>{C 08.03, r0120, c0050, s002}</t>
  </si>
  <si>
    <t>{C 08.03, r0120, c0060, s002}</t>
  </si>
  <si>
    <t>{C 08.03, r0120, c0070, s002}</t>
  </si>
  <si>
    <t>{C 08.03, r0120, c0080, s002}</t>
  </si>
  <si>
    <t>{C 08.03, r0120, c0090, s002}</t>
  </si>
  <si>
    <t>{C 08.03, r0120, c0100, s002}</t>
  </si>
  <si>
    <t>{C 08.03, r0120, c0110, s002}</t>
  </si>
  <si>
    <t>{C 08.03, r0130, c0010, s002}</t>
  </si>
  <si>
    <t>{C 08.03, r0130, c0020, s002}</t>
  </si>
  <si>
    <t>{C 08.03, r0130, c0030, s002}</t>
  </si>
  <si>
    <t>{C 08.03, r0130, c0040, s002}</t>
  </si>
  <si>
    <t>{C 08.03, r0130, c0050, s002}</t>
  </si>
  <si>
    <t>{C 08.03, r0130, c0060, s002}</t>
  </si>
  <si>
    <t>{C 08.03, r0130, c0070, s002}</t>
  </si>
  <si>
    <t>{C 08.03, r0130, c0080, s002}</t>
  </si>
  <si>
    <t>{C 08.03, r0130, c0090, s002}</t>
  </si>
  <si>
    <t>{C 08.03, r0130, c0100, s002}</t>
  </si>
  <si>
    <t>{C 08.03, r0130, c0110, s002}</t>
  </si>
  <si>
    <t>{C 08.03, r0140, c0010, s002}</t>
  </si>
  <si>
    <t>{C 08.03, r0140, c0020, s002}</t>
  </si>
  <si>
    <t>{C 08.03, r0140, c0030, s002}</t>
  </si>
  <si>
    <t>{C 08.03, r0140, c0040, s002}</t>
  </si>
  <si>
    <t>{C 08.03, r0140, c0050, s002}</t>
  </si>
  <si>
    <t>{C 08.03, r0140, c0060, s002}</t>
  </si>
  <si>
    <t>{C 08.03, r0140, c0070, s002}</t>
  </si>
  <si>
    <t>{C 08.03, r0140, c0080, s002}</t>
  </si>
  <si>
    <t>{C 08.03, r0140, c0090, s002}</t>
  </si>
  <si>
    <t>{C 08.03, r0140, c0100, s002}</t>
  </si>
  <si>
    <t>{C 08.03, r0140, c0110, s002}</t>
  </si>
  <si>
    <t>{C 08.03, r0150, c0010, s002}</t>
  </si>
  <si>
    <t>{C 08.03, r0150, c0020, s002}</t>
  </si>
  <si>
    <t>{C 08.03, r0150, c0030, s002}</t>
  </si>
  <si>
    <t>{C 08.03, r0150, c0040, s002}</t>
  </si>
  <si>
    <t>{C 08.03, r0150, c0050, s002}</t>
  </si>
  <si>
    <t>{C 08.03, r0150, c0060, s002}</t>
  </si>
  <si>
    <t>{C 08.03, r0150, c0070, s002}</t>
  </si>
  <si>
    <t>{C 08.03, r0150, c0080, s002}</t>
  </si>
  <si>
    <t>{C 08.03, r0150, c0090, s002}</t>
  </si>
  <si>
    <t>{C 08.03, r0150, c0100, s002}</t>
  </si>
  <si>
    <t>{C 08.03, r0150, c0110, s002}</t>
  </si>
  <si>
    <t>{C 08.03, r0160, c0010, s002}</t>
  </si>
  <si>
    <t>{C 08.03, r0160, c0020, s002}</t>
  </si>
  <si>
    <t>{C 08.03, r0160, c0030, s002}</t>
  </si>
  <si>
    <t>{C 08.03, r0160, c0040, s002}</t>
  </si>
  <si>
    <t>{C 08.03, r0160, c0050, s002}</t>
  </si>
  <si>
    <t>{C 08.03, r0160, c0060, s002}</t>
  </si>
  <si>
    <t>{C 08.03, r0160, c0070, s002}</t>
  </si>
  <si>
    <t>{C 08.03, r0160, c0080, s002}</t>
  </si>
  <si>
    <t>{C 08.03, r0160, c0090, s002}</t>
  </si>
  <si>
    <t>{C 08.03, r0160, c0100, s002}</t>
  </si>
  <si>
    <t>{C 08.03, r0160, c0110, s002}</t>
  </si>
  <si>
    <t>{C 08.03, r0170, c0010, s002}</t>
  </si>
  <si>
    <t>{C 08.03, r0170, c0020, s002}</t>
  </si>
  <si>
    <t>{C 08.03, r0170, c0030, s002}</t>
  </si>
  <si>
    <t>{C 08.03, r0170, c0040, s002}</t>
  </si>
  <si>
    <t>{C 08.03, r0170, c0050, s002}</t>
  </si>
  <si>
    <t>{C 08.03, r0170, c0060, s002}</t>
  </si>
  <si>
    <t>{C 08.03, r0170, c0070, s002}</t>
  </si>
  <si>
    <t>{C 08.03, r0170, c0080, s002}</t>
  </si>
  <si>
    <t>{C 08.03, r0170, c0090, s002}</t>
  </si>
  <si>
    <t>{C 08.03, r0170, c0100, s002}</t>
  </si>
  <si>
    <t>{C 08.03, r0170, c0110, s002}</t>
  </si>
  <si>
    <r>
      <t>Exposures under F</t>
    </r>
    <r>
      <rPr>
        <b/>
        <sz val="8.5"/>
        <color rgb="FF00B050"/>
        <rFont val="Effra"/>
        <family val="2"/>
      </rPr>
      <t>-</t>
    </r>
    <r>
      <rPr>
        <b/>
        <sz val="8.5"/>
        <color theme="1"/>
        <rFont val="Effra"/>
        <family val="2"/>
      </rPr>
      <t>IRB</t>
    </r>
  </si>
  <si>
    <r>
      <t>TOTAL (including F</t>
    </r>
    <r>
      <rPr>
        <b/>
        <sz val="8.5"/>
        <color rgb="FF00B050"/>
        <rFont val="Effra"/>
        <family val="2"/>
      </rPr>
      <t>-</t>
    </r>
    <r>
      <rPr>
        <b/>
        <sz val="8.5"/>
        <color theme="1"/>
        <rFont val="Effra"/>
        <family val="2"/>
      </rPr>
      <t>IRB exposures and A</t>
    </r>
    <r>
      <rPr>
        <b/>
        <sz val="8.5"/>
        <color rgb="FF00B050"/>
        <rFont val="Effra"/>
        <family val="2"/>
      </rPr>
      <t>-</t>
    </r>
    <r>
      <rPr>
        <b/>
        <sz val="8.5"/>
        <color theme="1"/>
        <rFont val="Effra"/>
        <family val="2"/>
      </rPr>
      <t>IRB exposures)</t>
    </r>
  </si>
  <si>
    <t>Template CR9 –IRB approach – Back-testing of PD per exposure class (fixed PD scale)</t>
  </si>
  <si>
    <t>0.0012759</t>
  </si>
  <si>
    <t>0.0011848</t>
  </si>
  <si>
    <t>0.0013368984</t>
  </si>
  <si>
    <t>0.0004948</t>
  </si>
  <si>
    <t>0.0004653</t>
  </si>
  <si>
    <t>0.0012768</t>
  </si>
  <si>
    <t>0.0012628</t>
  </si>
  <si>
    <t>0.0020703934</t>
  </si>
  <si>
    <t>0.0018894</t>
  </si>
  <si>
    <t>0.0020748</t>
  </si>
  <si>
    <t>0.0035343</t>
  </si>
  <si>
    <t>0.0041634</t>
  </si>
  <si>
    <t>0.0014409222</t>
  </si>
  <si>
    <t>0.0058902</t>
  </si>
  <si>
    <t>0.0056274</t>
  </si>
  <si>
    <t>0.0013046314</t>
  </si>
  <si>
    <t>0.0020151134</t>
  </si>
  <si>
    <t>0.0101912</t>
  </si>
  <si>
    <t>0.0149053</t>
  </si>
  <si>
    <t>0.0029524417</t>
  </si>
  <si>
    <t>0.0021567218</t>
  </si>
  <si>
    <t>0.010026</t>
  </si>
  <si>
    <t>0.0116087</t>
  </si>
  <si>
    <t>0.0023672641</t>
  </si>
  <si>
    <t>0.0016835017</t>
  </si>
  <si>
    <t>0.0207937</t>
  </si>
  <si>
    <t>0.0226253</t>
  </si>
  <si>
    <t>0.0043703906</t>
  </si>
  <si>
    <t>0.0376073</t>
  </si>
  <si>
    <t>0.0419038</t>
  </si>
  <si>
    <t>0.0047821467</t>
  </si>
  <si>
    <t>0.0341008</t>
  </si>
  <si>
    <t>0.0329004</t>
  </si>
  <si>
    <t>0.0044198895</t>
  </si>
  <si>
    <t>0.0718781</t>
  </si>
  <si>
    <t>0.0657721</t>
  </si>
  <si>
    <t>0.0062444246</t>
  </si>
  <si>
    <t>0.018018018</t>
  </si>
  <si>
    <t>0.1417524</t>
  </si>
  <si>
    <t>0.2175854</t>
  </si>
  <si>
    <t>0.0495575221</t>
  </si>
  <si>
    <t>0.1188824</t>
  </si>
  <si>
    <t>0.1400243</t>
  </si>
  <si>
    <t>0.0066666667</t>
  </si>
  <si>
    <t>0.2268591</t>
  </si>
  <si>
    <t>0.2415237</t>
  </si>
  <si>
    <t>0.0584415584</t>
  </si>
  <si>
    <t>0.0952380952</t>
  </si>
  <si>
    <t>0.483116</t>
  </si>
  <si>
    <t>0.5064905</t>
  </si>
  <si>
    <t>0.1143617021</t>
  </si>
  <si>
    <t>0.0291777188</t>
  </si>
  <si>
    <t>Corporates - SME</t>
  </si>
  <si>
    <t>0.0013385</t>
  </si>
  <si>
    <t>0.0013436</t>
  </si>
  <si>
    <t>0.0008671</t>
  </si>
  <si>
    <t>0.0008885</t>
  </si>
  <si>
    <t>0.0013542</t>
  </si>
  <si>
    <t>0.0013831</t>
  </si>
  <si>
    <t>0.0020511</t>
  </si>
  <si>
    <t>0.002101</t>
  </si>
  <si>
    <t>0.0044973</t>
  </si>
  <si>
    <t>0.0036266</t>
  </si>
  <si>
    <t>0.0047619048</t>
  </si>
  <si>
    <t>0.0059636</t>
  </si>
  <si>
    <t>0.0063312</t>
  </si>
  <si>
    <t>0.0042372881</t>
  </si>
  <si>
    <t>0.0142492</t>
  </si>
  <si>
    <t>0.013824</t>
  </si>
  <si>
    <t>0.0126321</t>
  </si>
  <si>
    <t>0.0122986</t>
  </si>
  <si>
    <t>0.022295</t>
  </si>
  <si>
    <t>0.0217314</t>
  </si>
  <si>
    <t>0.0070921986</t>
  </si>
  <si>
    <t>0.0491262</t>
  </si>
  <si>
    <t>0.0426692</t>
  </si>
  <si>
    <t>0.0097323601</t>
  </si>
  <si>
    <t>0.0050761421</t>
  </si>
  <si>
    <t>0.0325871</t>
  </si>
  <si>
    <t>0.0330761</t>
  </si>
  <si>
    <t>0.0073529412</t>
  </si>
  <si>
    <t>0.0117647059</t>
  </si>
  <si>
    <t>0.0613846</t>
  </si>
  <si>
    <t>0.0649025</t>
  </si>
  <si>
    <t>0.0143884892</t>
  </si>
  <si>
    <t>0.0243902439</t>
  </si>
  <si>
    <t>0.4240306</t>
  </si>
  <si>
    <t>0.3222423</t>
  </si>
  <si>
    <t>0.0381679389</t>
  </si>
  <si>
    <t>0.0285714286</t>
  </si>
  <si>
    <t>0.1401819</t>
  </si>
  <si>
    <t>0.1355701</t>
  </si>
  <si>
    <t>0.0185185185</t>
  </si>
  <si>
    <t>0.2688608</t>
  </si>
  <si>
    <t>0.2651836</t>
  </si>
  <si>
    <t>0.037037037</t>
  </si>
  <si>
    <t>0.4478472</t>
  </si>
  <si>
    <t>0.562451</t>
  </si>
  <si>
    <t>0.0003</t>
  </si>
  <si>
    <t>0.0023575</t>
  </si>
  <si>
    <t>0.002368</t>
  </si>
  <si>
    <t>0.0020576132</t>
  </si>
  <si>
    <t>0.0059206631</t>
  </si>
  <si>
    <t>0.0042224</t>
  </si>
  <si>
    <t>0.0042153</t>
  </si>
  <si>
    <t>0.0036582852</t>
  </si>
  <si>
    <t>0.0095066996</t>
  </si>
  <si>
    <t>0.0062615</t>
  </si>
  <si>
    <t>0.0061967</t>
  </si>
  <si>
    <t>0.0055456353</t>
  </si>
  <si>
    <t>0.0142595636</t>
  </si>
  <si>
    <t>0.0127276</t>
  </si>
  <si>
    <t>0.0124124</t>
  </si>
  <si>
    <t>0.0064888127</t>
  </si>
  <si>
    <t>0.013706602</t>
  </si>
  <si>
    <t>0.0110425</t>
  </si>
  <si>
    <t>0.010849</t>
  </si>
  <si>
    <t>0.0065967368</t>
  </si>
  <si>
    <t>0.0171629177</t>
  </si>
  <si>
    <t>0.0207597</t>
  </si>
  <si>
    <t>0.0206211</t>
  </si>
  <si>
    <t>0.00595523</t>
  </si>
  <si>
    <t>0.0258326217</t>
  </si>
  <si>
    <t>0.0439828</t>
  </si>
  <si>
    <t>0.0426413</t>
  </si>
  <si>
    <t>0.0196650948</t>
  </si>
  <si>
    <t>0.0225682468</t>
  </si>
  <si>
    <t>0.0334752</t>
  </si>
  <si>
    <t>0.0331396</t>
  </si>
  <si>
    <t>0.015528212</t>
  </si>
  <si>
    <t>0.0343149808</t>
  </si>
  <si>
    <t>0.0675219</t>
  </si>
  <si>
    <t>0.0673311</t>
  </si>
  <si>
    <t>0.0289992869</t>
  </si>
  <si>
    <t>0.1021542738</t>
  </si>
  <si>
    <t>0.222556</t>
  </si>
  <si>
    <t>0.234788</t>
  </si>
  <si>
    <t>0.102128738</t>
  </si>
  <si>
    <t>0.060761347</t>
  </si>
  <si>
    <t>0.1258058</t>
  </si>
  <si>
    <t>0.1297458</t>
  </si>
  <si>
    <t>0.0506210765</t>
  </si>
  <si>
    <t>0.1105263158</t>
  </si>
  <si>
    <t>0.2280243</t>
  </si>
  <si>
    <t>0.2299723</t>
  </si>
  <si>
    <t>0.1195928753</t>
  </si>
  <si>
    <t>0.4166266</t>
  </si>
  <si>
    <t>0.4304629</t>
  </si>
  <si>
    <t>0.0100413467</t>
  </si>
  <si>
    <t>0.0370101597</t>
  </si>
  <si>
    <t>0.0135135135</t>
  </si>
  <si>
    <t>0.0013682</t>
  </si>
  <si>
    <t>0.0013512</t>
  </si>
  <si>
    <t>0.0074074074</t>
  </si>
  <si>
    <t>0.0008987</t>
  </si>
  <si>
    <t>0.015625</t>
  </si>
  <si>
    <t>0.0014596</t>
  </si>
  <si>
    <t>0.0014321</t>
  </si>
  <si>
    <t>0.0080645161</t>
  </si>
  <si>
    <t>0.002149</t>
  </si>
  <si>
    <t>0.0021685</t>
  </si>
  <si>
    <t>0.0036885</t>
  </si>
  <si>
    <t>0.0037506</t>
  </si>
  <si>
    <t>0.0016474465</t>
  </si>
  <si>
    <t>0.006324</t>
  </si>
  <si>
    <t>0.0063464</t>
  </si>
  <si>
    <t>0.0023980815</t>
  </si>
  <si>
    <t>0.0141583</t>
  </si>
  <si>
    <t>0.0144803</t>
  </si>
  <si>
    <t>0.0025412961</t>
  </si>
  <si>
    <t>0.0031152648</t>
  </si>
  <si>
    <t>0.0123927</t>
  </si>
  <si>
    <t>0.0124495</t>
  </si>
  <si>
    <t>0.0034542314</t>
  </si>
  <si>
    <t>0.0213516</t>
  </si>
  <si>
    <t>0.0212707</t>
  </si>
  <si>
    <t>0.0194986072</t>
  </si>
  <si>
    <t>0.0468209</t>
  </si>
  <si>
    <t>0.0461015</t>
  </si>
  <si>
    <t>0.016563147</t>
  </si>
  <si>
    <t>0.0230414747</t>
  </si>
  <si>
    <t>0.0335626</t>
  </si>
  <si>
    <t>0.0339079</t>
  </si>
  <si>
    <t>0.02</t>
  </si>
  <si>
    <t>0.014084507</t>
  </si>
  <si>
    <t>0.0652892</t>
  </si>
  <si>
    <t>0.0647355</t>
  </si>
  <si>
    <t>0.0109289617</t>
  </si>
  <si>
    <t>0.0361445783</t>
  </si>
  <si>
    <t>0.2321311</t>
  </si>
  <si>
    <t>0.2497075</t>
  </si>
  <si>
    <t>0.041322314</t>
  </si>
  <si>
    <t>0.0208333333</t>
  </si>
  <si>
    <t>0.137154</t>
  </si>
  <si>
    <t>0.1407943</t>
  </si>
  <si>
    <t>0.027027027</t>
  </si>
  <si>
    <t>0.2238883</t>
  </si>
  <si>
    <t>0.2388006</t>
  </si>
  <si>
    <t>0.5686393</t>
  </si>
  <si>
    <t>0.5504434</t>
  </si>
  <si>
    <t>0.1071428571</t>
  </si>
  <si>
    <t>0.0769230769</t>
  </si>
  <si>
    <t>0.0039840637</t>
  </si>
  <si>
    <t>0.0012812</t>
  </si>
  <si>
    <t>0.0012461</t>
  </si>
  <si>
    <t>0.0020597322</t>
  </si>
  <si>
    <t>0.0007685</t>
  </si>
  <si>
    <t>0.0005958</t>
  </si>
  <si>
    <t>0.0046296296</t>
  </si>
  <si>
    <t>0.0012835</t>
  </si>
  <si>
    <t>0.0013514</t>
  </si>
  <si>
    <t>0.0029455081</t>
  </si>
  <si>
    <t>0.0019535</t>
  </si>
  <si>
    <t>0.0021641</t>
  </si>
  <si>
    <t>0.0002840102</t>
  </si>
  <si>
    <t>0.0046339203</t>
  </si>
  <si>
    <t>0.003898</t>
  </si>
  <si>
    <t>0.004155</t>
  </si>
  <si>
    <t>0.0031486648</t>
  </si>
  <si>
    <t>0.0093559297</t>
  </si>
  <si>
    <t>0.0060409</t>
  </si>
  <si>
    <t>0.0061915</t>
  </si>
  <si>
    <t>0.0054908291</t>
  </si>
  <si>
    <t>0.0138869265</t>
  </si>
  <si>
    <t>0.0106573</t>
  </si>
  <si>
    <t>0.0124787</t>
  </si>
  <si>
    <t>0.0063938456</t>
  </si>
  <si>
    <t>0.0133973254</t>
  </si>
  <si>
    <t>0.0102382</t>
  </si>
  <si>
    <t>0.0108758</t>
  </si>
  <si>
    <t>0.0065019993</t>
  </si>
  <si>
    <t>0.0163995297</t>
  </si>
  <si>
    <t>0.021173</t>
  </si>
  <si>
    <t>0.0207046</t>
  </si>
  <si>
    <t>0.0058705079</t>
  </si>
  <si>
    <t>0.0241652592</t>
  </si>
  <si>
    <t>0.0417433</t>
  </si>
  <si>
    <t>0.0426889</t>
  </si>
  <si>
    <t>0.0184708877</t>
  </si>
  <si>
    <t>0.0212285456</t>
  </si>
  <si>
    <t>0.0337771</t>
  </si>
  <si>
    <t>0.0331426</t>
  </si>
  <si>
    <t>0.0145550714</t>
  </si>
  <si>
    <t>0.0316836263</t>
  </si>
  <si>
    <t>0.0646344</t>
  </si>
  <si>
    <t>0.0671289</t>
  </si>
  <si>
    <t>0.0276270131</t>
  </si>
  <si>
    <t>0.0954343691</t>
  </si>
  <si>
    <t>0.2734325</t>
  </si>
  <si>
    <t>0.2368489</t>
  </si>
  <si>
    <t>0.097751369</t>
  </si>
  <si>
    <t>0.0555555556</t>
  </si>
  <si>
    <t>0.120651</t>
  </si>
  <si>
    <t>0.1307698</t>
  </si>
  <si>
    <t>0.0469872185</t>
  </si>
  <si>
    <t>0.1047381546</t>
  </si>
  <si>
    <t>0.2421018</t>
  </si>
  <si>
    <t>0.2309915</t>
  </si>
  <si>
    <t>0.116515587</t>
  </si>
  <si>
    <t>0.1605839416</t>
  </si>
  <si>
    <t>0.4491086</t>
  </si>
  <si>
    <t>0.4400101</t>
  </si>
  <si>
    <t>0.1727642276</t>
  </si>
  <si>
    <t>0.0102098695</t>
  </si>
  <si>
    <t>0.0366443881</t>
  </si>
  <si>
    <t>Template EU LR2 - LRCom: Leverage ratio common disclosure</t>
  </si>
  <si>
    <t>Template EU LIQ1 - Quantitative information of LCR</t>
  </si>
  <si>
    <t>CASH - OUTFLOWS</t>
  </si>
  <si>
    <t>Additional requirements</t>
  </si>
  <si>
    <t>1)  Numbers are calculated according to EBA/GL/2017/01. The method used is a simple average and observations are end of month data  from the period april 2018 to december 2019.</t>
  </si>
  <si>
    <t>6.000.000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</si>
</sst>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 * #,##0_ ;_ * \-#,##0_ ;_ * &quot;-&quot;_ ;_ @_ "/>
    <numFmt numFmtId="165" formatCode="_ * #,##0.00_ ;_ * \-#,##0.00_ ;_ * &quot;-&quot;??_ ;_ @_ "/>
    <numFmt numFmtId="166" formatCode="0.0%"/>
    <numFmt numFmtId="167" formatCode="_-* #,##0_-;\-* #,##0_-;_-* &quot;-&quot;??_-;_-@_-"/>
    <numFmt numFmtId="168" formatCode="_ * #,##0_ ;_ * \-#,##0_ ;_ * &quot;-&quot;??_ ;_ @_ "/>
    <numFmt numFmtId="169" formatCode="_-* #,##0\ _k_r_._-;\-* #,##0\ _k_r_._-;_-* &quot;-&quot;??\ _k_r_._-;_-@_-"/>
    <numFmt numFmtId="170" formatCode="0.0000%"/>
    <numFmt numFmtId="171" formatCode="0.000%"/>
    <numFmt numFmtId="172" formatCode="_-* #,##0.00\ _k_r_._-;\-* #,##0.00\ _k_r_._-;_-* &quot;-&quot;??\ _k_r_._-;_-@_-"/>
    <numFmt numFmtId="173" formatCode="#,##0_ ;\-#,##0\ "/>
    <numFmt numFmtId="174" formatCode="_(* #,##0.00_);_(* \(#,##0.00\);_(* &quot;-&quot;??_);_(@_)"/>
    <numFmt numFmtId="175" formatCode="#,##0\ [$DKK]"/>
    <numFmt numFmtId="176" formatCode="#,##0\ [$NOK]"/>
    <numFmt numFmtId="177" formatCode="#,##0\ [$SEK]"/>
    <numFmt numFmtId="178" formatCode="[$-409]dd/mmm/yy;@"/>
    <numFmt numFmtId="179" formatCode="#,##0.00\ [$DKK]"/>
  </numFmts>
  <fonts count="139" x14ac:knownFonts="1">
    <font>
      <sz val="11"/>
      <color theme="1"/>
      <name val="Calibri"/>
      <family val="2"/>
      <scheme val="minor"/>
    </font>
    <font>
      <sz val="11"/>
      <color theme="1"/>
      <name val="Effra"/>
      <family val="2"/>
    </font>
    <font>
      <sz val="11"/>
      <color theme="1"/>
      <name val="Effra"/>
      <family val="2"/>
    </font>
    <font>
      <sz val="11"/>
      <color theme="1"/>
      <name val="Effra"/>
      <family val="2"/>
    </font>
    <font>
      <sz val="11"/>
      <color theme="1"/>
      <name val="Effra"/>
      <family val="2"/>
    </font>
    <font>
      <sz val="11"/>
      <color theme="1"/>
      <name val="Effra"/>
      <family val="2"/>
    </font>
    <font>
      <sz val="11"/>
      <color theme="1"/>
      <name val="Calibri"/>
      <family val="2"/>
      <scheme val="minor"/>
    </font>
    <font>
      <b/>
      <sz val="16"/>
      <color theme="0"/>
      <name val="Effra"/>
      <family val="2"/>
    </font>
    <font>
      <u/>
      <sz val="11"/>
      <color theme="10"/>
      <name val="Calibri"/>
      <family val="2"/>
      <scheme val="minor"/>
    </font>
    <font>
      <sz val="11"/>
      <color theme="1"/>
      <name val="Calibri"/>
      <family val="2"/>
      <charset val="238"/>
      <scheme val="minor"/>
    </font>
    <font>
      <sz val="10"/>
      <name val="Arial"/>
      <family val="2"/>
    </font>
    <font>
      <b/>
      <sz val="10"/>
      <name val="Arial"/>
      <family val="2"/>
    </font>
    <font>
      <b/>
      <sz val="12"/>
      <name val="Arial"/>
      <family val="2"/>
    </font>
    <font>
      <sz val="10"/>
      <color theme="1"/>
      <name val="Effra"/>
      <family val="2"/>
    </font>
    <font>
      <b/>
      <sz val="10"/>
      <color theme="1"/>
      <name val="Effra"/>
      <family val="2"/>
    </font>
    <font>
      <u/>
      <sz val="10"/>
      <color theme="10"/>
      <name val="Effra"/>
      <family val="2"/>
    </font>
    <font>
      <b/>
      <u/>
      <sz val="10"/>
      <color theme="1"/>
      <name val="Effra"/>
      <family val="2"/>
    </font>
    <font>
      <u/>
      <sz val="10"/>
      <color theme="1"/>
      <name val="Effra"/>
      <family val="2"/>
    </font>
    <font>
      <b/>
      <sz val="20"/>
      <name val="Arial"/>
      <family val="2"/>
    </font>
    <font>
      <b/>
      <sz val="12"/>
      <name val="Jyske Sauna"/>
    </font>
    <font>
      <b/>
      <sz val="6.5"/>
      <color rgb="FF10137C"/>
      <name val="Verdana"/>
      <family val="2"/>
    </font>
    <font>
      <sz val="9"/>
      <color theme="1"/>
      <name val="Verdana"/>
      <family val="2"/>
    </font>
    <font>
      <sz val="6.5"/>
      <color rgb="FF10137C"/>
      <name val="Verdana"/>
      <family val="2"/>
    </font>
    <font>
      <sz val="6.5"/>
      <color rgb="FF000000"/>
      <name val="Verdana"/>
      <family val="2"/>
    </font>
    <font>
      <u/>
      <sz val="11"/>
      <color theme="10"/>
      <name val="Effra"/>
      <family val="2"/>
    </font>
    <font>
      <b/>
      <sz val="11"/>
      <color theme="1"/>
      <name val="Effra"/>
      <family val="2"/>
    </font>
    <font>
      <b/>
      <sz val="14"/>
      <color theme="1"/>
      <name val="Effra"/>
      <family val="2"/>
    </font>
    <font>
      <u/>
      <sz val="11"/>
      <name val="Effra"/>
      <family val="2"/>
    </font>
    <font>
      <b/>
      <sz val="10"/>
      <color theme="0"/>
      <name val="Effra"/>
      <family val="2"/>
    </font>
    <font>
      <sz val="11"/>
      <color theme="0"/>
      <name val="Effra"/>
      <family val="2"/>
    </font>
    <font>
      <sz val="11"/>
      <color rgb="FF000000"/>
      <name val="Effra"/>
      <family val="2"/>
    </font>
    <font>
      <i/>
      <sz val="11"/>
      <color rgb="FF000000"/>
      <name val="Effra"/>
      <family val="2"/>
    </font>
    <font>
      <i/>
      <sz val="11"/>
      <color rgb="FFAA322F"/>
      <name val="Effra"/>
      <family val="2"/>
    </font>
    <font>
      <b/>
      <sz val="11"/>
      <color rgb="FFAA322F"/>
      <name val="Effra"/>
      <family val="2"/>
    </font>
    <font>
      <i/>
      <sz val="11"/>
      <color theme="0"/>
      <name val="Effra"/>
      <family val="2"/>
    </font>
    <font>
      <b/>
      <sz val="11"/>
      <color rgb="FF000000"/>
      <name val="Effra"/>
      <family val="2"/>
    </font>
    <font>
      <sz val="11"/>
      <name val="Effra"/>
      <family val="2"/>
    </font>
    <font>
      <b/>
      <sz val="11"/>
      <name val="Effra"/>
      <family val="2"/>
    </font>
    <font>
      <u/>
      <sz val="11"/>
      <color rgb="FF008080"/>
      <name val="Effra"/>
      <family val="2"/>
    </font>
    <font>
      <sz val="8"/>
      <color theme="1"/>
      <name val="Effra"/>
      <family val="2"/>
    </font>
    <font>
      <b/>
      <sz val="11"/>
      <color theme="0"/>
      <name val="Effra"/>
      <family val="2"/>
    </font>
    <font>
      <b/>
      <i/>
      <sz val="11"/>
      <color theme="1"/>
      <name val="Effra"/>
      <family val="2"/>
    </font>
    <font>
      <sz val="8"/>
      <name val="Calibri"/>
      <family val="2"/>
      <scheme val="minor"/>
    </font>
    <font>
      <b/>
      <strike/>
      <sz val="11"/>
      <color rgb="FFFF0000"/>
      <name val="Calibri"/>
      <family val="2"/>
      <scheme val="minor"/>
    </font>
    <font>
      <strike/>
      <sz val="10"/>
      <name val="Arial"/>
      <family val="2"/>
    </font>
    <font>
      <b/>
      <sz val="16"/>
      <color theme="1"/>
      <name val="Effra"/>
      <family val="2"/>
    </font>
    <font>
      <b/>
      <sz val="10"/>
      <name val="Effra"/>
      <family val="2"/>
    </font>
    <font>
      <sz val="10"/>
      <name val="Effra"/>
      <family val="2"/>
    </font>
    <font>
      <i/>
      <sz val="10"/>
      <name val="Effra"/>
      <family val="2"/>
    </font>
    <font>
      <u/>
      <sz val="12"/>
      <color theme="0"/>
      <name val="Effra"/>
      <family val="2"/>
    </font>
    <font>
      <sz val="12"/>
      <color rgb="FF000000"/>
      <name val="Effra"/>
      <family val="2"/>
    </font>
    <font>
      <sz val="12"/>
      <name val="Effra"/>
      <family val="2"/>
    </font>
    <font>
      <sz val="12"/>
      <color theme="1"/>
      <name val="Effra"/>
      <family val="2"/>
    </font>
    <font>
      <b/>
      <sz val="12"/>
      <color rgb="FF000000"/>
      <name val="Effra"/>
      <family val="2"/>
    </font>
    <font>
      <b/>
      <sz val="12"/>
      <name val="Effra"/>
      <family val="2"/>
    </font>
    <font>
      <b/>
      <sz val="14"/>
      <color theme="0"/>
      <name val="Effra"/>
      <family val="2"/>
    </font>
    <font>
      <sz val="9"/>
      <color theme="1"/>
      <name val="Effra"/>
      <family val="2"/>
    </font>
    <font>
      <b/>
      <sz val="14"/>
      <color rgb="FF000000"/>
      <name val="Effra"/>
      <family val="2"/>
    </font>
    <font>
      <b/>
      <sz val="10"/>
      <color rgb="FF000000"/>
      <name val="Effra"/>
      <family val="2"/>
    </font>
    <font>
      <strike/>
      <sz val="11"/>
      <color rgb="FF000000"/>
      <name val="Effra"/>
      <family val="2"/>
    </font>
    <font>
      <b/>
      <sz val="8"/>
      <color rgb="FF000000"/>
      <name val="Effra"/>
      <family val="2"/>
    </font>
    <font>
      <b/>
      <sz val="9"/>
      <color rgb="FF000000"/>
      <name val="Effra"/>
      <family val="2"/>
    </font>
    <font>
      <b/>
      <sz val="11"/>
      <color rgb="FFFFFFFF"/>
      <name val="Effra"/>
      <family val="2"/>
    </font>
    <font>
      <b/>
      <sz val="12"/>
      <color theme="1"/>
      <name val="Effra"/>
      <family val="2"/>
    </font>
    <font>
      <b/>
      <sz val="7"/>
      <color theme="1"/>
      <name val="Effra"/>
      <family val="2"/>
    </font>
    <font>
      <b/>
      <sz val="12"/>
      <color theme="0"/>
      <name val="Effra"/>
      <family val="2"/>
    </font>
    <font>
      <i/>
      <sz val="11"/>
      <color theme="1"/>
      <name val="Effra"/>
      <family val="2"/>
    </font>
    <font>
      <b/>
      <i/>
      <sz val="11"/>
      <color rgb="FFFFFFFF"/>
      <name val="Effra"/>
      <family val="2"/>
    </font>
    <font>
      <i/>
      <sz val="11"/>
      <name val="Effra"/>
      <family val="2"/>
    </font>
    <font>
      <sz val="9"/>
      <name val="Effra"/>
      <family val="2"/>
    </font>
    <font>
      <sz val="16"/>
      <name val="Effra"/>
      <family val="2"/>
    </font>
    <font>
      <b/>
      <sz val="9"/>
      <name val="Effra"/>
      <family val="2"/>
    </font>
    <font>
      <strike/>
      <sz val="9"/>
      <name val="Effra"/>
      <family val="2"/>
    </font>
    <font>
      <sz val="11"/>
      <color indexed="8"/>
      <name val="Calibri"/>
      <family val="2"/>
    </font>
    <font>
      <sz val="11"/>
      <color indexed="9"/>
      <name val="Calibri"/>
      <family val="2"/>
    </font>
    <font>
      <b/>
      <sz val="11"/>
      <color indexed="9"/>
      <name val="Calibri"/>
      <family val="2"/>
    </font>
    <font>
      <b/>
      <sz val="11"/>
      <color indexed="8"/>
      <name val="Calibri"/>
      <family val="2"/>
    </font>
    <font>
      <sz val="11"/>
      <color indexed="10"/>
      <name val="Calibri"/>
      <family val="2"/>
    </font>
    <font>
      <sz val="18"/>
      <color theme="3"/>
      <name val="Calibri Light"/>
      <family val="2"/>
    </font>
    <font>
      <b/>
      <sz val="11"/>
      <color rgb="FF3F3F3F"/>
      <name val="Calibri"/>
      <family val="2"/>
    </font>
    <font>
      <sz val="11"/>
      <color rgb="FF9C6500"/>
      <name val="Calibri"/>
      <family val="2"/>
    </font>
    <font>
      <sz val="11"/>
      <color rgb="FFFA7D00"/>
      <name val="Calibri"/>
      <family val="2"/>
    </font>
    <font>
      <sz val="11"/>
      <color rgb="FF3F3F76"/>
      <name val="Calibri"/>
      <family val="2"/>
    </font>
    <font>
      <b/>
      <sz val="11"/>
      <color theme="3"/>
      <name val="Calibri"/>
      <family val="2"/>
    </font>
    <font>
      <b/>
      <sz val="13"/>
      <color theme="3"/>
      <name val="Calibri"/>
      <family val="2"/>
    </font>
    <font>
      <b/>
      <sz val="15"/>
      <color theme="3"/>
      <name val="Calibri"/>
      <family val="2"/>
    </font>
    <font>
      <sz val="11"/>
      <color rgb="FF006100"/>
      <name val="Calibri"/>
      <family val="2"/>
    </font>
    <font>
      <i/>
      <sz val="11"/>
      <color rgb="FF7F7F7F"/>
      <name val="Calibri"/>
      <family val="2"/>
    </font>
    <font>
      <b/>
      <sz val="11"/>
      <color rgb="FFFA7D00"/>
      <name val="Calibri"/>
      <family val="2"/>
    </font>
    <font>
      <sz val="11"/>
      <color rgb="FF9C0006"/>
      <name val="Calibri"/>
      <family val="2"/>
    </font>
    <font>
      <strike/>
      <sz val="10"/>
      <name val="Effra"/>
      <family val="2"/>
    </font>
    <font>
      <sz val="12"/>
      <color theme="0"/>
      <name val="Effra"/>
      <family val="2"/>
    </font>
    <font>
      <sz val="8.5"/>
      <color theme="1"/>
      <name val="Effra"/>
      <family val="2"/>
    </font>
    <font>
      <i/>
      <sz val="8"/>
      <color theme="1"/>
      <name val="Effra"/>
      <family val="2"/>
    </font>
    <font>
      <b/>
      <i/>
      <sz val="8.5"/>
      <color theme="1"/>
      <name val="Effra"/>
      <family val="2"/>
    </font>
    <font>
      <sz val="9"/>
      <color rgb="FF000000"/>
      <name val="Effra"/>
      <family val="2"/>
    </font>
    <font>
      <i/>
      <sz val="9"/>
      <color rgb="FF000000"/>
      <name val="Effra"/>
      <family val="2"/>
    </font>
    <font>
      <i/>
      <sz val="9"/>
      <name val="Effra"/>
      <family val="2"/>
    </font>
    <font>
      <sz val="8.5"/>
      <color rgb="FF000000"/>
      <name val="Effra"/>
      <family val="2"/>
    </font>
    <font>
      <b/>
      <sz val="8.5"/>
      <color rgb="FF000000"/>
      <name val="Effra"/>
      <family val="2"/>
    </font>
    <font>
      <sz val="16"/>
      <color theme="0"/>
      <name val="Effra"/>
      <family val="2"/>
    </font>
    <font>
      <b/>
      <sz val="8.5"/>
      <color theme="1"/>
      <name val="Effra"/>
      <family val="2"/>
    </font>
    <font>
      <sz val="14"/>
      <color theme="0"/>
      <name val="Effra"/>
      <family val="2"/>
    </font>
    <font>
      <b/>
      <sz val="10"/>
      <color rgb="FFFF0000"/>
      <name val="Effra"/>
      <family val="2"/>
    </font>
    <font>
      <sz val="10"/>
      <color rgb="FFFF0000"/>
      <name val="Effra"/>
      <family val="2"/>
    </font>
    <font>
      <sz val="11"/>
      <color rgb="FFFF0000"/>
      <name val="Effra"/>
      <family val="2"/>
    </font>
    <font>
      <b/>
      <sz val="11"/>
      <color rgb="FFFF0000"/>
      <name val="Effra"/>
      <family val="2"/>
    </font>
    <font>
      <b/>
      <sz val="7.5"/>
      <color theme="1"/>
      <name val="Effra"/>
      <family val="2"/>
    </font>
    <font>
      <i/>
      <sz val="7.5"/>
      <color theme="1"/>
      <name val="Effra"/>
      <family val="2"/>
    </font>
    <font>
      <sz val="7.5"/>
      <color theme="1"/>
      <name val="Effra"/>
      <family val="2"/>
    </font>
    <font>
      <sz val="14"/>
      <color theme="1"/>
      <name val="Effra"/>
      <family val="2"/>
    </font>
    <font>
      <b/>
      <sz val="10"/>
      <color rgb="FF2F5773"/>
      <name val="Effra"/>
      <family val="2"/>
    </font>
    <font>
      <b/>
      <i/>
      <sz val="11"/>
      <name val="Effra"/>
      <family val="2"/>
    </font>
    <font>
      <sz val="8.5"/>
      <name val="Effra"/>
      <family val="2"/>
    </font>
    <font>
      <i/>
      <sz val="8.5"/>
      <name val="Effra"/>
      <family val="2"/>
    </font>
    <font>
      <b/>
      <i/>
      <sz val="8.5"/>
      <name val="Effra"/>
      <family val="2"/>
    </font>
    <font>
      <sz val="24"/>
      <color rgb="FF000000"/>
      <name val="Effra"/>
      <family val="2"/>
    </font>
    <font>
      <i/>
      <sz val="8.5"/>
      <color rgb="FF000000"/>
      <name val="Effra"/>
      <family val="2"/>
    </font>
    <font>
      <b/>
      <sz val="8.5"/>
      <name val="Effra"/>
      <family val="2"/>
    </font>
    <font>
      <i/>
      <sz val="8.5"/>
      <color theme="1"/>
      <name val="Effra"/>
      <family val="2"/>
    </font>
    <font>
      <sz val="11"/>
      <color rgb="FF00B050"/>
      <name val="Effra"/>
      <family val="2"/>
    </font>
    <font>
      <b/>
      <sz val="14"/>
      <name val="Effra"/>
      <family val="2"/>
    </font>
    <font>
      <sz val="14"/>
      <name val="Effra"/>
      <family val="2"/>
    </font>
    <font>
      <sz val="16"/>
      <color theme="1"/>
      <name val="Effra"/>
      <family val="2"/>
    </font>
    <font>
      <u/>
      <sz val="10"/>
      <color rgb="FF008080"/>
      <name val="Effra"/>
      <family val="2"/>
    </font>
    <font>
      <b/>
      <sz val="18"/>
      <color rgb="FFFF0000"/>
      <name val="Effra"/>
      <family val="2"/>
    </font>
    <font>
      <u/>
      <sz val="10"/>
      <name val="Effra"/>
      <family val="2"/>
    </font>
    <font>
      <sz val="10"/>
      <color rgb="FF00B050"/>
      <name val="Effra"/>
      <family val="2"/>
    </font>
    <font>
      <b/>
      <sz val="12"/>
      <color rgb="FFFF0000"/>
      <name val="Effra"/>
      <family val="2"/>
    </font>
    <font>
      <b/>
      <sz val="8.5"/>
      <color rgb="FF00B050"/>
      <name val="Effra"/>
      <family val="2"/>
    </font>
    <font>
      <b/>
      <sz val="16"/>
      <color rgb="FFFFFFFF"/>
      <name val="Effra"/>
      <family val="2"/>
    </font>
    <font>
      <sz val="16"/>
      <color rgb="FFFFFFFF"/>
      <name val="Effra"/>
      <family val="2"/>
    </font>
    <font>
      <b/>
      <strike/>
      <sz val="16"/>
      <color rgb="FFFFFFFF"/>
      <name val="Effra"/>
      <family val="2"/>
    </font>
    <font>
      <b/>
      <sz val="20"/>
      <color theme="0"/>
      <name val="Effra"/>
      <family val="2"/>
    </font>
    <font>
      <sz val="14"/>
      <color rgb="FF005231"/>
      <name val="Effra"/>
      <family val="2"/>
    </font>
    <font>
      <sz val="14"/>
      <color rgb="FFFF0000"/>
      <name val="Effra"/>
      <family val="2"/>
    </font>
    <font>
      <b/>
      <vertAlign val="superscript"/>
      <sz val="16"/>
      <color indexed="9"/>
      <name val="Effra"/>
      <family val="2"/>
    </font>
    <font>
      <b/>
      <sz val="16"/>
      <color indexed="9"/>
      <name val="Effra"/>
      <family val="2"/>
    </font>
    <font>
      <strike/>
      <sz val="10"/>
      <color theme="1"/>
      <name val="Effra"/>
      <family val="2"/>
    </font>
  </fonts>
  <fills count="5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42"/>
        <bgColor indexed="64"/>
      </patternFill>
    </fill>
    <fill>
      <patternFill patternType="solid">
        <fgColor indexed="9"/>
        <bgColor indexed="64"/>
      </patternFill>
    </fill>
    <fill>
      <patternFill patternType="solid">
        <fgColor rgb="FFD9D9D9"/>
        <bgColor indexed="64"/>
      </patternFill>
    </fill>
    <fill>
      <patternFill patternType="solid">
        <fgColor indexed="22"/>
        <bgColor indexed="64"/>
      </patternFill>
    </fill>
    <fill>
      <patternFill patternType="solid">
        <fgColor rgb="FFDEE6AD"/>
        <bgColor indexed="64"/>
      </patternFill>
    </fill>
    <fill>
      <patternFill patternType="solid">
        <fgColor rgb="FF005C3C"/>
        <bgColor indexed="64"/>
      </patternFill>
    </fill>
    <fill>
      <patternFill patternType="solid">
        <fgColor rgb="FF005231"/>
        <bgColor indexed="64"/>
      </patternFill>
    </fill>
    <fill>
      <patternFill patternType="solid">
        <fgColor rgb="FFFFFFFF"/>
        <bgColor indexed="64"/>
      </patternFill>
    </fill>
    <fill>
      <patternFill patternType="solid">
        <fgColor rgb="FFE7E6E6"/>
        <bgColor indexed="64"/>
      </patternFill>
    </fill>
    <fill>
      <patternFill patternType="solid">
        <fgColor theme="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BFBFBF"/>
        <bgColor indexed="64"/>
      </patternFill>
    </fill>
    <fill>
      <patternFill patternType="solid">
        <fgColor rgb="FFA6A6A6"/>
        <bgColor indexed="64"/>
      </patternFill>
    </fill>
    <fill>
      <patternFill patternType="solid">
        <fgColor rgb="FF005231"/>
        <bgColor rgb="FF000000"/>
      </patternFill>
    </fill>
    <fill>
      <patternFill patternType="solid">
        <fgColor theme="0"/>
        <bgColor rgb="FF000000"/>
      </patternFill>
    </fill>
    <fill>
      <patternFill patternType="solid">
        <fgColor rgb="FFF2F2F2"/>
        <bgColor rgb="FF000000"/>
      </patternFill>
    </fill>
    <fill>
      <patternFill patternType="solid">
        <fgColor rgb="FF808080"/>
        <bgColor rgb="FF000000"/>
      </patternFill>
    </fill>
    <fill>
      <patternFill patternType="solid">
        <fgColor rgb="FFBFBFBF"/>
        <bgColor rgb="FF000000"/>
      </patternFill>
    </fill>
    <fill>
      <patternFill patternType="solid">
        <fgColor rgb="FFECE8DC"/>
        <bgColor rgb="FF000000"/>
      </patternFill>
    </fill>
    <fill>
      <patternFill patternType="solid">
        <fgColor rgb="FFFFFFFF"/>
        <bgColor rgb="FF000000"/>
      </patternFill>
    </fill>
    <fill>
      <patternFill patternType="solid">
        <fgColor rgb="FFA6A6A6"/>
        <bgColor rgb="FF000000"/>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theme="0" tint="-0.2499465926084170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hair">
        <color indexed="64"/>
      </top>
      <bottom style="hair">
        <color indexed="64"/>
      </bottom>
      <diagonal/>
    </border>
    <border>
      <left/>
      <right/>
      <top style="thin">
        <color rgb="FFA0A8AC"/>
      </top>
      <bottom style="thin">
        <color rgb="FFA0A8AC"/>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s>
  <cellStyleXfs count="76">
    <xf numFmtId="0" fontId="0" fillId="0" borderId="0"/>
    <xf numFmtId="0" fontId="8" fillId="0" borderId="0" applyNumberFormat="0" applyFill="0" applyBorder="0" applyAlignment="0" applyProtection="0"/>
    <xf numFmtId="0" fontId="9" fillId="0" borderId="0"/>
    <xf numFmtId="0" fontId="10" fillId="0" borderId="0">
      <alignment vertical="center"/>
    </xf>
    <xf numFmtId="3" fontId="10" fillId="4" borderId="1" applyFont="0">
      <alignment horizontal="right" vertical="center"/>
      <protection locked="0"/>
    </xf>
    <xf numFmtId="0" fontId="10" fillId="0" borderId="0">
      <alignment vertical="center"/>
    </xf>
    <xf numFmtId="43" fontId="10" fillId="0" borderId="0" applyFont="0" applyFill="0" applyBorder="0" applyAlignment="0" applyProtection="0"/>
    <xf numFmtId="0" fontId="18" fillId="5" borderId="5" applyNumberFormat="0" applyFill="0" applyBorder="0" applyAlignment="0" applyProtection="0">
      <alignment horizontal="left"/>
    </xf>
    <xf numFmtId="0" fontId="10" fillId="0" borderId="0">
      <alignment vertical="center"/>
    </xf>
    <xf numFmtId="0" fontId="12" fillId="0" borderId="0" applyNumberFormat="0" applyFill="0" applyBorder="0" applyAlignment="0" applyProtection="0"/>
    <xf numFmtId="0" fontId="10" fillId="7" borderId="1" applyNumberFormat="0" applyFont="0" applyBorder="0">
      <alignment horizontal="center" vertical="center"/>
    </xf>
    <xf numFmtId="0" fontId="11" fillId="5" borderId="2" applyFont="0" applyBorder="0">
      <alignment horizontal="center" wrapText="1"/>
    </xf>
    <xf numFmtId="0" fontId="10" fillId="0" borderId="0"/>
    <xf numFmtId="165" fontId="6" fillId="0" borderId="0" applyFont="0" applyFill="0" applyBorder="0" applyAlignment="0" applyProtection="0"/>
    <xf numFmtId="1" fontId="19" fillId="8" borderId="9">
      <alignment horizontal="left" vertical="center"/>
    </xf>
    <xf numFmtId="0" fontId="20" fillId="0" borderId="0">
      <alignment horizontal="left"/>
    </xf>
    <xf numFmtId="0" fontId="21" fillId="0" borderId="0"/>
    <xf numFmtId="0" fontId="22" fillId="0" borderId="0">
      <alignment horizontal="left"/>
    </xf>
    <xf numFmtId="0" fontId="22" fillId="0" borderId="0">
      <alignment horizontal="right"/>
    </xf>
    <xf numFmtId="0" fontId="22" fillId="0" borderId="0">
      <alignment horizontal="center"/>
    </xf>
    <xf numFmtId="0" fontId="20" fillId="0" borderId="10">
      <alignment horizontal="left"/>
    </xf>
    <xf numFmtId="164" fontId="23" fillId="0" borderId="0">
      <alignment horizontal="right"/>
    </xf>
    <xf numFmtId="0" fontId="23" fillId="0" borderId="0">
      <alignment horizontal="left"/>
    </xf>
    <xf numFmtId="164" fontId="20" fillId="0" borderId="10">
      <alignment horizontal="right"/>
    </xf>
    <xf numFmtId="0" fontId="9" fillId="0" borderId="0"/>
    <xf numFmtId="0" fontId="10" fillId="0" borderId="0"/>
    <xf numFmtId="165" fontId="6"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0" fontId="10" fillId="0" borderId="0"/>
    <xf numFmtId="9" fontId="6" fillId="0" borderId="0" applyFont="0" applyFill="0" applyBorder="0" applyAlignment="0" applyProtection="0"/>
    <xf numFmtId="43" fontId="6" fillId="0" borderId="0" applyFont="0" applyFill="0" applyBorder="0" applyAlignment="0" applyProtection="0"/>
    <xf numFmtId="9" fontId="73" fillId="0" borderId="0" applyFont="0" applyFill="0" applyBorder="0" applyAlignment="0" applyProtection="0"/>
    <xf numFmtId="0" fontId="73" fillId="0" borderId="0"/>
    <xf numFmtId="0" fontId="73" fillId="26" borderId="0" applyNumberFormat="0" applyBorder="0" applyAlignment="0" applyProtection="0"/>
    <xf numFmtId="0" fontId="73" fillId="27" borderId="0" applyNumberFormat="0" applyBorder="0" applyAlignment="0" applyProtection="0"/>
    <xf numFmtId="0" fontId="73" fillId="28" borderId="0" applyNumberFormat="0" applyBorder="0" applyAlignment="0" applyProtection="0"/>
    <xf numFmtId="0" fontId="73" fillId="29" borderId="0" applyNumberFormat="0" applyBorder="0" applyAlignment="0" applyProtection="0"/>
    <xf numFmtId="0" fontId="73" fillId="30" borderId="0" applyNumberFormat="0" applyBorder="0" applyAlignment="0" applyProtection="0"/>
    <xf numFmtId="0" fontId="73" fillId="31" borderId="0" applyNumberFormat="0" applyBorder="0" applyAlignment="0" applyProtection="0"/>
    <xf numFmtId="0" fontId="73" fillId="32" borderId="0" applyNumberFormat="0" applyBorder="0" applyAlignment="0" applyProtection="0"/>
    <xf numFmtId="0" fontId="73" fillId="33" borderId="0" applyNumberFormat="0" applyBorder="0" applyAlignment="0" applyProtection="0"/>
    <xf numFmtId="0" fontId="73" fillId="34" borderId="0" applyNumberFormat="0" applyBorder="0" applyAlignment="0" applyProtection="0"/>
    <xf numFmtId="0" fontId="73" fillId="35" borderId="0" applyNumberFormat="0" applyBorder="0" applyAlignment="0" applyProtection="0"/>
    <xf numFmtId="0" fontId="73" fillId="36" borderId="0" applyNumberFormat="0" applyBorder="0" applyAlignment="0" applyProtection="0"/>
    <xf numFmtId="0" fontId="73" fillId="37" borderId="0" applyNumberFormat="0" applyBorder="0" applyAlignment="0" applyProtection="0"/>
    <xf numFmtId="0" fontId="74" fillId="38" borderId="0" applyNumberFormat="0" applyBorder="0" applyAlignment="0" applyProtection="0"/>
    <xf numFmtId="0" fontId="74" fillId="39" borderId="0" applyNumberFormat="0" applyBorder="0" applyAlignment="0" applyProtection="0"/>
    <xf numFmtId="0" fontId="74" fillId="40" borderId="0" applyNumberFormat="0" applyBorder="0" applyAlignment="0" applyProtection="0"/>
    <xf numFmtId="0" fontId="74" fillId="41" borderId="0" applyNumberFormat="0" applyBorder="0" applyAlignment="0" applyProtection="0"/>
    <xf numFmtId="0" fontId="74" fillId="42" borderId="0" applyNumberFormat="0" applyBorder="0" applyAlignment="0" applyProtection="0"/>
    <xf numFmtId="0" fontId="74" fillId="43" borderId="0" applyNumberFormat="0" applyBorder="0" applyAlignment="0" applyProtection="0"/>
    <xf numFmtId="0" fontId="74" fillId="44" borderId="0" applyNumberFormat="0" applyBorder="0" applyAlignment="0" applyProtection="0"/>
    <xf numFmtId="0" fontId="74" fillId="45" borderId="0" applyNumberFormat="0" applyBorder="0" applyAlignment="0" applyProtection="0"/>
    <xf numFmtId="0" fontId="74" fillId="46" borderId="0" applyNumberFormat="0" applyBorder="0" applyAlignment="0" applyProtection="0"/>
    <xf numFmtId="0" fontId="74" fillId="47" borderId="0" applyNumberFormat="0" applyBorder="0" applyAlignment="0" applyProtection="0"/>
    <xf numFmtId="0" fontId="74" fillId="48" borderId="0" applyNumberFormat="0" applyBorder="0" applyAlignment="0" applyProtection="0"/>
    <xf numFmtId="0" fontId="74" fillId="49" borderId="0" applyNumberFormat="0" applyBorder="0" applyAlignment="0" applyProtection="0"/>
    <xf numFmtId="0" fontId="89" fillId="50" borderId="0" applyNumberFormat="0" applyBorder="0" applyAlignment="0" applyProtection="0"/>
    <xf numFmtId="0" fontId="88" fillId="51" borderId="55" applyNumberFormat="0" applyAlignment="0" applyProtection="0"/>
    <xf numFmtId="0" fontId="75" fillId="52" borderId="58" applyNumberFormat="0" applyAlignment="0" applyProtection="0"/>
    <xf numFmtId="0" fontId="87" fillId="0" borderId="0" applyNumberFormat="0" applyFill="0" applyBorder="0" applyAlignment="0" applyProtection="0"/>
    <xf numFmtId="0" fontId="86" fillId="53" borderId="0" applyNumberFormat="0" applyBorder="0" applyAlignment="0" applyProtection="0"/>
    <xf numFmtId="0" fontId="85" fillId="0" borderId="53" applyNumberFormat="0" applyFill="0" applyAlignment="0" applyProtection="0"/>
    <xf numFmtId="0" fontId="84" fillId="0" borderId="61" applyNumberFormat="0" applyFill="0" applyAlignment="0" applyProtection="0"/>
    <xf numFmtId="0" fontId="83" fillId="0" borderId="54" applyNumberFormat="0" applyFill="0" applyAlignment="0" applyProtection="0"/>
    <xf numFmtId="0" fontId="83" fillId="0" borderId="0" applyNumberFormat="0" applyFill="0" applyBorder="0" applyAlignment="0" applyProtection="0"/>
    <xf numFmtId="0" fontId="82" fillId="54" borderId="55" applyNumberFormat="0" applyAlignment="0" applyProtection="0"/>
    <xf numFmtId="0" fontId="81" fillId="0" borderId="57" applyNumberFormat="0" applyFill="0" applyAlignment="0" applyProtection="0"/>
    <xf numFmtId="0" fontId="80" fillId="55" borderId="0" applyNumberFormat="0" applyBorder="0" applyAlignment="0" applyProtection="0"/>
    <xf numFmtId="0" fontId="73" fillId="56" borderId="59" applyNumberFormat="0" applyAlignment="0" applyProtection="0"/>
    <xf numFmtId="0" fontId="79" fillId="51" borderId="56" applyNumberFormat="0" applyAlignment="0" applyProtection="0"/>
    <xf numFmtId="0" fontId="78" fillId="0" borderId="0" applyNumberFormat="0" applyFill="0" applyBorder="0" applyAlignment="0" applyProtection="0"/>
    <xf numFmtId="0" fontId="76" fillId="0" borderId="60" applyNumberFormat="0" applyFill="0" applyAlignment="0" applyProtection="0"/>
    <xf numFmtId="0" fontId="77" fillId="0" borderId="0" applyNumberFormat="0" applyFill="0" applyBorder="0" applyAlignment="0" applyProtection="0"/>
    <xf numFmtId="174" fontId="10" fillId="0" borderId="0" applyFont="0" applyFill="0" applyBorder="0" applyAlignment="0" applyProtection="0"/>
  </cellStyleXfs>
  <cellXfs count="1166">
    <xf numFmtId="0" fontId="0" fillId="0" borderId="0" xfId="0"/>
    <xf numFmtId="0" fontId="13" fillId="2" borderId="0" xfId="0" applyFont="1" applyFill="1"/>
    <xf numFmtId="0" fontId="7" fillId="0" borderId="0" xfId="0" applyFont="1" applyAlignment="1">
      <alignment vertical="center"/>
    </xf>
    <xf numFmtId="0" fontId="24" fillId="2" borderId="0" xfId="1" applyFont="1" applyFill="1"/>
    <xf numFmtId="0" fontId="27" fillId="2" borderId="0" xfId="0" applyFont="1" applyFill="1"/>
    <xf numFmtId="0" fontId="25" fillId="2" borderId="0" xfId="0" applyFont="1" applyFill="1"/>
    <xf numFmtId="0" fontId="24" fillId="2" borderId="0" xfId="1" quotePrefix="1" applyFont="1" applyFill="1"/>
    <xf numFmtId="0" fontId="27" fillId="2" borderId="0" xfId="1" applyFont="1" applyFill="1"/>
    <xf numFmtId="0" fontId="30" fillId="0" borderId="1" xfId="0" applyFont="1" applyBorder="1" applyAlignment="1">
      <alignment horizontal="center" vertical="center"/>
    </xf>
    <xf numFmtId="0" fontId="30" fillId="0" borderId="1" xfId="0" applyFont="1" applyBorder="1" applyAlignment="1">
      <alignment vertical="center"/>
    </xf>
    <xf numFmtId="0" fontId="32" fillId="0" borderId="0" xfId="0" applyFont="1" applyAlignment="1">
      <alignment vertical="center" wrapText="1"/>
    </xf>
    <xf numFmtId="0" fontId="33" fillId="0" borderId="6" xfId="0" applyFont="1" applyBorder="1" applyAlignment="1">
      <alignment vertical="center" wrapText="1"/>
    </xf>
    <xf numFmtId="0" fontId="32" fillId="0" borderId="8" xfId="0" applyFont="1" applyBorder="1" applyAlignment="1">
      <alignment vertical="center" wrapText="1"/>
    </xf>
    <xf numFmtId="0" fontId="34" fillId="9" borderId="7" xfId="0" applyFont="1" applyFill="1" applyBorder="1" applyAlignment="1">
      <alignment horizontal="left" vertical="center" wrapText="1"/>
    </xf>
    <xf numFmtId="0" fontId="25" fillId="6" borderId="1" xfId="0" applyFont="1" applyFill="1" applyBorder="1" applyAlignment="1">
      <alignment vertical="center" wrapText="1"/>
    </xf>
    <xf numFmtId="0" fontId="30" fillId="0" borderId="1" xfId="0" applyFont="1" applyBorder="1" applyAlignment="1">
      <alignment horizontal="center" vertical="center" wrapText="1"/>
    </xf>
    <xf numFmtId="0" fontId="35" fillId="6" borderId="1" xfId="0" applyFont="1" applyFill="1" applyBorder="1" applyAlignment="1">
      <alignment horizontal="center" vertical="center" wrapText="1"/>
    </xf>
    <xf numFmtId="167" fontId="30" fillId="0" borderId="1" xfId="31" applyNumberFormat="1" applyFont="1" applyFill="1" applyBorder="1" applyAlignment="1">
      <alignment vertical="center" wrapText="1"/>
    </xf>
    <xf numFmtId="0" fontId="25" fillId="6" borderId="1" xfId="0" applyFont="1" applyFill="1" applyBorder="1" applyAlignment="1">
      <alignment horizontal="center" vertical="center" wrapText="1"/>
    </xf>
    <xf numFmtId="0" fontId="36" fillId="0" borderId="1" xfId="0" applyFont="1" applyBorder="1" applyAlignment="1">
      <alignment vertical="center" wrapText="1"/>
    </xf>
    <xf numFmtId="0" fontId="36" fillId="0" borderId="1" xfId="0" applyFont="1" applyBorder="1" applyAlignment="1">
      <alignment horizontal="justify" vertical="center" wrapText="1"/>
    </xf>
    <xf numFmtId="3" fontId="30" fillId="2" borderId="1" xfId="0" applyNumberFormat="1" applyFont="1" applyFill="1" applyBorder="1" applyAlignment="1">
      <alignment horizontal="right" vertical="center" wrapText="1"/>
    </xf>
    <xf numFmtId="0" fontId="36" fillId="0" borderId="1" xfId="0" applyFont="1" applyBorder="1" applyAlignment="1">
      <alignment horizontal="center" vertical="center" wrapText="1"/>
    </xf>
    <xf numFmtId="167" fontId="36" fillId="0" borderId="1" xfId="31" applyNumberFormat="1"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justify" vertical="center" wrapText="1"/>
    </xf>
    <xf numFmtId="9" fontId="36" fillId="0" borderId="1" xfId="30" applyFont="1" applyBorder="1" applyAlignment="1">
      <alignment horizontal="right" vertical="center" wrapText="1"/>
    </xf>
    <xf numFmtId="9" fontId="36" fillId="2" borderId="1" xfId="30" applyFont="1" applyFill="1" applyBorder="1" applyAlignment="1">
      <alignment horizontal="center" vertical="center" wrapText="1"/>
    </xf>
    <xf numFmtId="9" fontId="30" fillId="2" borderId="1" xfId="30" applyFont="1" applyFill="1" applyBorder="1" applyAlignment="1">
      <alignment horizontal="center" vertical="center" wrapText="1"/>
    </xf>
    <xf numFmtId="0" fontId="36" fillId="0" borderId="1" xfId="0" applyFont="1" applyBorder="1" applyAlignment="1">
      <alignment horizontal="right" vertical="center" wrapText="1"/>
    </xf>
    <xf numFmtId="3" fontId="30" fillId="0" borderId="1" xfId="0" applyNumberFormat="1" applyFont="1" applyBorder="1" applyAlignment="1">
      <alignment horizontal="right" vertical="center" wrapText="1"/>
    </xf>
    <xf numFmtId="0" fontId="30" fillId="0" borderId="1" xfId="0" applyFont="1" applyBorder="1" applyAlignment="1">
      <alignment horizontal="justify" vertical="center" wrapText="1"/>
    </xf>
    <xf numFmtId="9" fontId="30" fillId="0" borderId="1" xfId="30" applyFont="1" applyBorder="1" applyAlignment="1">
      <alignment horizontal="right" vertical="center" wrapText="1"/>
    </xf>
    <xf numFmtId="9" fontId="30" fillId="2" borderId="1" xfId="30" applyFont="1" applyFill="1" applyBorder="1" applyAlignment="1">
      <alignment horizontal="right" vertical="center" wrapText="1"/>
    </xf>
    <xf numFmtId="9" fontId="30" fillId="0" borderId="1" xfId="0" applyNumberFormat="1" applyFont="1" applyBorder="1" applyAlignment="1">
      <alignment horizontal="right" vertical="center" wrapText="1"/>
    </xf>
    <xf numFmtId="9" fontId="30" fillId="2" borderId="1" xfId="0" applyNumberFormat="1" applyFont="1" applyFill="1" applyBorder="1" applyAlignment="1">
      <alignment horizontal="right" vertical="center" wrapText="1"/>
    </xf>
    <xf numFmtId="0" fontId="39" fillId="0" borderId="0" xfId="0" applyFont="1"/>
    <xf numFmtId="14" fontId="40" fillId="10" borderId="0" xfId="0" applyNumberFormat="1" applyFont="1" applyFill="1" applyAlignment="1">
      <alignment horizontal="center" vertical="center" wrapText="1"/>
    </xf>
    <xf numFmtId="0" fontId="36" fillId="0" borderId="1" xfId="0" applyFont="1" applyBorder="1" applyAlignment="1">
      <alignment horizontal="left" vertical="center" wrapText="1" indent="1"/>
    </xf>
    <xf numFmtId="0" fontId="37" fillId="0" borderId="1" xfId="0" applyFont="1" applyBorder="1" applyAlignment="1">
      <alignment horizontal="center" vertical="center" wrapText="1"/>
    </xf>
    <xf numFmtId="0" fontId="37" fillId="0" borderId="1" xfId="0" applyFont="1" applyBorder="1" applyAlignment="1">
      <alignment vertical="center" wrapText="1"/>
    </xf>
    <xf numFmtId="0" fontId="41" fillId="0" borderId="0" xfId="0" applyFont="1"/>
    <xf numFmtId="0" fontId="25" fillId="0" borderId="1" xfId="0" applyFont="1" applyBorder="1" applyAlignment="1">
      <alignment horizontal="center" vertical="center"/>
    </xf>
    <xf numFmtId="0" fontId="25" fillId="0" borderId="1" xfId="0" applyFont="1" applyBorder="1" applyAlignment="1">
      <alignment vertical="center"/>
    </xf>
    <xf numFmtId="167" fontId="36" fillId="2" borderId="4" xfId="31" applyNumberFormat="1" applyFont="1" applyFill="1" applyBorder="1" applyAlignment="1">
      <alignment horizontal="center" vertical="center" wrapText="1"/>
    </xf>
    <xf numFmtId="0" fontId="29" fillId="10" borderId="8" xfId="0" applyFont="1" applyFill="1" applyBorder="1" applyAlignment="1">
      <alignment horizontal="center" vertical="center" wrapText="1"/>
    </xf>
    <xf numFmtId="0" fontId="29" fillId="10" borderId="7" xfId="0" applyFont="1" applyFill="1" applyBorder="1" applyAlignment="1">
      <alignment horizontal="center" vertical="center" wrapText="1"/>
    </xf>
    <xf numFmtId="0" fontId="13" fillId="2" borderId="20" xfId="0" applyFont="1" applyFill="1" applyBorder="1"/>
    <xf numFmtId="0" fontId="13" fillId="2" borderId="19" xfId="0" applyFont="1" applyFill="1" applyBorder="1"/>
    <xf numFmtId="0" fontId="17" fillId="2" borderId="20" xfId="0" applyFont="1" applyFill="1" applyBorder="1"/>
    <xf numFmtId="0" fontId="24" fillId="2" borderId="20" xfId="1" applyFont="1" applyFill="1" applyBorder="1"/>
    <xf numFmtId="0" fontId="27" fillId="2" borderId="20" xfId="0" applyFont="1" applyFill="1" applyBorder="1"/>
    <xf numFmtId="0" fontId="15" fillId="2" borderId="20" xfId="1" applyFont="1" applyFill="1" applyBorder="1"/>
    <xf numFmtId="0" fontId="24" fillId="2" borderId="0" xfId="1" applyFont="1" applyFill="1" applyBorder="1"/>
    <xf numFmtId="0" fontId="24" fillId="2" borderId="0" xfId="1" quotePrefix="1" applyFont="1" applyFill="1" applyBorder="1"/>
    <xf numFmtId="0" fontId="13" fillId="2" borderId="27" xfId="0" applyFont="1" applyFill="1" applyBorder="1"/>
    <xf numFmtId="0" fontId="29" fillId="9" borderId="0" xfId="0" applyFont="1" applyFill="1"/>
    <xf numFmtId="0" fontId="45" fillId="2" borderId="0" xfId="0" applyFont="1" applyFill="1"/>
    <xf numFmtId="0" fontId="24" fillId="2" borderId="21" xfId="1" applyFont="1" applyFill="1" applyBorder="1"/>
    <xf numFmtId="0" fontId="24" fillId="2" borderId="22" xfId="1" applyFont="1" applyFill="1" applyBorder="1"/>
    <xf numFmtId="0" fontId="13" fillId="2" borderId="1" xfId="0" applyFont="1" applyFill="1" applyBorder="1" applyAlignment="1">
      <alignment vertical="center" wrapText="1"/>
    </xf>
    <xf numFmtId="3" fontId="13" fillId="2" borderId="1" xfId="0" applyNumberFormat="1" applyFont="1" applyFill="1" applyBorder="1" applyAlignment="1">
      <alignment vertical="center" wrapText="1"/>
    </xf>
    <xf numFmtId="0" fontId="48" fillId="0" borderId="1" xfId="0" applyFont="1" applyBorder="1" applyAlignment="1">
      <alignment horizontal="left" vertical="center" wrapText="1"/>
    </xf>
    <xf numFmtId="0" fontId="47" fillId="0" borderId="1" xfId="0" applyFont="1" applyBorder="1" applyAlignment="1">
      <alignment horizontal="center" vertical="center" wrapText="1"/>
    </xf>
    <xf numFmtId="0" fontId="13" fillId="0" borderId="1" xfId="0" applyFont="1" applyBorder="1" applyAlignment="1">
      <alignment vertical="center" wrapText="1"/>
    </xf>
    <xf numFmtId="0" fontId="47" fillId="0" borderId="1" xfId="0" applyFont="1" applyBorder="1" applyAlignment="1">
      <alignment vertical="center" wrapText="1"/>
    </xf>
    <xf numFmtId="0" fontId="46" fillId="0" borderId="1" xfId="0" applyFont="1" applyBorder="1" applyAlignment="1">
      <alignment horizontal="center" vertical="center" wrapText="1"/>
    </xf>
    <xf numFmtId="0" fontId="46" fillId="0" borderId="1" xfId="0" applyFont="1" applyBorder="1" applyAlignment="1">
      <alignment horizontal="justify" vertical="center" wrapText="1"/>
    </xf>
    <xf numFmtId="3" fontId="14" fillId="2" borderId="1" xfId="0" applyNumberFormat="1" applyFont="1" applyFill="1" applyBorder="1" applyAlignment="1">
      <alignment vertical="center" wrapText="1"/>
    </xf>
    <xf numFmtId="0" fontId="13" fillId="2" borderId="1" xfId="0" applyFont="1" applyFill="1" applyBorder="1" applyAlignment="1">
      <alignment horizontal="left" vertical="center" wrapText="1"/>
    </xf>
    <xf numFmtId="0" fontId="47" fillId="0" borderId="1" xfId="0" applyFont="1" applyBorder="1" applyAlignment="1">
      <alignment horizontal="justify" vertical="center" wrapText="1"/>
    </xf>
    <xf numFmtId="0" fontId="48" fillId="0" borderId="1" xfId="0" applyFont="1" applyBorder="1" applyAlignment="1">
      <alignment vertical="center" wrapText="1"/>
    </xf>
    <xf numFmtId="0" fontId="46" fillId="0" borderId="1" xfId="0" applyFont="1" applyBorder="1" applyAlignment="1">
      <alignment vertical="center" wrapText="1"/>
    </xf>
    <xf numFmtId="166" fontId="13" fillId="2" borderId="1" xfId="30" applyNumberFormat="1" applyFont="1" applyFill="1" applyBorder="1" applyAlignment="1">
      <alignment vertical="center" wrapText="1"/>
    </xf>
    <xf numFmtId="166" fontId="13" fillId="0" borderId="1" xfId="30" applyNumberFormat="1" applyFont="1" applyFill="1" applyBorder="1" applyAlignment="1">
      <alignment vertical="center" wrapText="1"/>
    </xf>
    <xf numFmtId="166" fontId="13" fillId="0" borderId="1" xfId="0" applyNumberFormat="1" applyFont="1" applyBorder="1" applyAlignment="1">
      <alignment vertical="center" wrapText="1"/>
    </xf>
    <xf numFmtId="0" fontId="47" fillId="0" borderId="1" xfId="0" applyFont="1" applyBorder="1" applyAlignment="1">
      <alignment horizontal="left" vertical="center" wrapText="1"/>
    </xf>
    <xf numFmtId="0" fontId="48" fillId="0" borderId="1" xfId="0" applyFont="1" applyBorder="1" applyAlignment="1">
      <alignment horizontal="left" vertical="center"/>
    </xf>
    <xf numFmtId="3" fontId="13" fillId="0" borderId="1" xfId="0" applyNumberFormat="1" applyFont="1" applyBorder="1" applyAlignment="1">
      <alignment vertical="center" wrapText="1"/>
    </xf>
    <xf numFmtId="0" fontId="36" fillId="2" borderId="0" xfId="0" applyFont="1" applyFill="1"/>
    <xf numFmtId="0" fontId="36" fillId="0" borderId="1" xfId="0" applyFont="1" applyBorder="1" applyAlignment="1">
      <alignment vertical="center"/>
    </xf>
    <xf numFmtId="0" fontId="50" fillId="0" borderId="1" xfId="0" applyFont="1" applyBorder="1" applyAlignment="1">
      <alignment vertical="center" wrapText="1"/>
    </xf>
    <xf numFmtId="0" fontId="50" fillId="6" borderId="1" xfId="0" applyFont="1" applyFill="1" applyBorder="1" applyAlignment="1">
      <alignment vertical="center"/>
    </xf>
    <xf numFmtId="0" fontId="52" fillId="0" borderId="0" xfId="0" applyFont="1"/>
    <xf numFmtId="0" fontId="52" fillId="0" borderId="1" xfId="0" applyFont="1" applyBorder="1" applyAlignment="1">
      <alignment horizontal="center" vertical="center"/>
    </xf>
    <xf numFmtId="0" fontId="52" fillId="0" borderId="1" xfId="0" applyFont="1" applyBorder="1" applyAlignment="1">
      <alignment wrapText="1"/>
    </xf>
    <xf numFmtId="0" fontId="53" fillId="0" borderId="1" xfId="0" applyFont="1" applyBorder="1" applyAlignment="1">
      <alignment horizontal="center" vertical="center" wrapText="1"/>
    </xf>
    <xf numFmtId="0" fontId="53" fillId="0" borderId="1" xfId="0" applyFont="1" applyBorder="1" applyAlignment="1">
      <alignment horizontal="justify" vertical="center" wrapText="1"/>
    </xf>
    <xf numFmtId="0" fontId="52" fillId="0" borderId="1" xfId="0" applyFont="1" applyBorder="1" applyAlignment="1">
      <alignment horizontal="center" wrapText="1"/>
    </xf>
    <xf numFmtId="0" fontId="50" fillId="0" borderId="1" xfId="0" applyFont="1" applyBorder="1" applyAlignment="1">
      <alignment horizontal="left" vertical="center" wrapText="1" indent="3"/>
    </xf>
    <xf numFmtId="0" fontId="54" fillId="0" borderId="1" xfId="0" applyFont="1" applyBorder="1" applyAlignment="1">
      <alignment vertical="center" wrapText="1"/>
    </xf>
    <xf numFmtId="0" fontId="50" fillId="0" borderId="1" xfId="0" applyFont="1" applyBorder="1" applyAlignment="1">
      <alignment horizontal="left" vertical="center" wrapText="1" indent="2"/>
    </xf>
    <xf numFmtId="0" fontId="53" fillId="0" borderId="1" xfId="0" applyFont="1" applyBorder="1" applyAlignment="1">
      <alignment vertical="center" wrapText="1"/>
    </xf>
    <xf numFmtId="43" fontId="50" fillId="0" borderId="1" xfId="31" applyFont="1" applyBorder="1" applyAlignment="1">
      <alignment vertical="center" wrapText="1"/>
    </xf>
    <xf numFmtId="43" fontId="50" fillId="6" borderId="1" xfId="31" applyFont="1" applyFill="1" applyBorder="1" applyAlignment="1">
      <alignment vertical="center"/>
    </xf>
    <xf numFmtId="43" fontId="51" fillId="0" borderId="1" xfId="31" applyFont="1" applyBorder="1" applyAlignment="1">
      <alignment vertical="center"/>
    </xf>
    <xf numFmtId="0" fontId="36" fillId="0" borderId="0" xfId="0" applyFont="1" applyAlignment="1">
      <alignment vertical="center"/>
    </xf>
    <xf numFmtId="0" fontId="36" fillId="0" borderId="6" xfId="0" applyFont="1" applyBorder="1" applyAlignment="1">
      <alignment vertical="center"/>
    </xf>
    <xf numFmtId="0" fontId="36" fillId="0" borderId="8" xfId="0" applyFont="1" applyBorder="1" applyAlignment="1">
      <alignment vertical="center"/>
    </xf>
    <xf numFmtId="0" fontId="36" fillId="0" borderId="7" xfId="0" applyFont="1" applyBorder="1" applyAlignment="1">
      <alignment vertical="center"/>
    </xf>
    <xf numFmtId="0" fontId="37" fillId="0" borderId="1" xfId="0" applyFont="1" applyBorder="1" applyAlignment="1">
      <alignment horizontal="center" vertical="center"/>
    </xf>
    <xf numFmtId="0" fontId="37" fillId="0" borderId="1" xfId="0" applyFont="1" applyBorder="1" applyAlignment="1">
      <alignment horizontal="left" vertical="center"/>
    </xf>
    <xf numFmtId="0" fontId="36" fillId="0" borderId="1" xfId="0" applyFont="1" applyBorder="1" applyAlignment="1">
      <alignment horizontal="center" vertical="top" wrapText="1"/>
    </xf>
    <xf numFmtId="168" fontId="37" fillId="0" borderId="1" xfId="26" applyNumberFormat="1" applyFont="1" applyBorder="1" applyAlignment="1">
      <alignment horizontal="right" vertical="top" wrapText="1"/>
    </xf>
    <xf numFmtId="0" fontId="37" fillId="0" borderId="13" xfId="0" applyFont="1" applyBorder="1" applyAlignment="1">
      <alignment horizontal="left" vertical="center" wrapText="1"/>
    </xf>
    <xf numFmtId="0" fontId="37" fillId="0" borderId="1" xfId="0" applyFont="1" applyBorder="1" applyAlignment="1">
      <alignment horizontal="center" vertical="top" wrapText="1"/>
    </xf>
    <xf numFmtId="0" fontId="36" fillId="0" borderId="1" xfId="0" applyFont="1" applyBorder="1" applyAlignment="1">
      <alignment horizontal="center" vertical="center"/>
    </xf>
    <xf numFmtId="168" fontId="36" fillId="0" borderId="1" xfId="26" applyNumberFormat="1" applyFont="1" applyBorder="1" applyAlignment="1">
      <alignment horizontal="right" vertical="top" wrapText="1"/>
    </xf>
    <xf numFmtId="0" fontId="37" fillId="0" borderId="1" xfId="0" applyFont="1" applyBorder="1" applyAlignment="1">
      <alignment horizontal="left" vertical="center" wrapText="1"/>
    </xf>
    <xf numFmtId="0" fontId="55" fillId="9" borderId="0" xfId="0" applyFont="1" applyFill="1"/>
    <xf numFmtId="0" fontId="56" fillId="0" borderId="0" xfId="0" applyFont="1"/>
    <xf numFmtId="0" fontId="56" fillId="0" borderId="0" xfId="0" applyFont="1" applyAlignment="1">
      <alignment horizontal="center"/>
    </xf>
    <xf numFmtId="0" fontId="13" fillId="0" borderId="0" xfId="0" applyFont="1"/>
    <xf numFmtId="0" fontId="57" fillId="0" borderId="0" xfId="0" applyFont="1" applyAlignment="1">
      <alignment vertical="center" wrapText="1"/>
    </xf>
    <xf numFmtId="0" fontId="58" fillId="0" borderId="0" xfId="0" applyFont="1" applyAlignment="1">
      <alignment vertical="center" wrapText="1"/>
    </xf>
    <xf numFmtId="0" fontId="30" fillId="0" borderId="0" xfId="0" applyFont="1" applyAlignment="1">
      <alignment vertical="center" wrapText="1"/>
    </xf>
    <xf numFmtId="0" fontId="35" fillId="0" borderId="0" xfId="0" applyFont="1" applyAlignment="1">
      <alignment vertical="center" wrapText="1"/>
    </xf>
    <xf numFmtId="0" fontId="35" fillId="0" borderId="14" xfId="0" applyFont="1" applyBorder="1" applyAlignment="1">
      <alignment horizontal="center" vertical="center" wrapText="1"/>
    </xf>
    <xf numFmtId="0" fontId="30" fillId="0" borderId="1" xfId="0" quotePrefix="1" applyFont="1" applyBorder="1" applyAlignment="1">
      <alignment horizontal="center" vertical="center" wrapText="1"/>
    </xf>
    <xf numFmtId="0" fontId="35" fillId="0" borderId="1" xfId="0" quotePrefix="1" applyFont="1" applyBorder="1" applyAlignment="1">
      <alignment horizontal="center" vertical="center" wrapText="1"/>
    </xf>
    <xf numFmtId="0" fontId="35" fillId="0" borderId="1" xfId="0" applyFont="1" applyBorder="1" applyAlignment="1">
      <alignment vertical="center" wrapText="1"/>
    </xf>
    <xf numFmtId="43" fontId="30" fillId="0" borderId="1" xfId="31" applyFont="1" applyBorder="1" applyAlignment="1">
      <alignment horizontal="right" vertical="center" wrapText="1"/>
    </xf>
    <xf numFmtId="43" fontId="30" fillId="15" borderId="1" xfId="31" applyFont="1" applyFill="1" applyBorder="1" applyAlignment="1">
      <alignment horizontal="right" vertical="center" wrapText="1"/>
    </xf>
    <xf numFmtId="0" fontId="30" fillId="0" borderId="1" xfId="0" applyFont="1" applyBorder="1" applyAlignment="1">
      <alignment horizontal="left" vertical="center" wrapText="1" indent="1"/>
    </xf>
    <xf numFmtId="0" fontId="30" fillId="0" borderId="1" xfId="0" applyFont="1" applyBorder="1" applyAlignment="1">
      <alignment horizontal="left" vertical="center" wrapText="1" indent="2"/>
    </xf>
    <xf numFmtId="43" fontId="59" fillId="15" borderId="1" xfId="31" applyFont="1" applyFill="1" applyBorder="1" applyAlignment="1">
      <alignment horizontal="right" vertical="center" wrapText="1"/>
    </xf>
    <xf numFmtId="0" fontId="49" fillId="9" borderId="0" xfId="1" applyFont="1" applyFill="1" applyAlignment="1">
      <alignment vertical="center"/>
    </xf>
    <xf numFmtId="0" fontId="60" fillId="0" borderId="0" xfId="0" applyFont="1" applyAlignment="1">
      <alignment vertical="center" wrapText="1"/>
    </xf>
    <xf numFmtId="0" fontId="30" fillId="0" borderId="0" xfId="0" applyFont="1" applyAlignment="1">
      <alignment horizontal="right" vertical="center" wrapText="1"/>
    </xf>
    <xf numFmtId="0" fontId="30" fillId="0" borderId="14" xfId="0" applyFont="1" applyBorder="1" applyAlignment="1">
      <alignment vertical="center" wrapText="1"/>
    </xf>
    <xf numFmtId="4" fontId="30" fillId="0" borderId="1" xfId="0" applyNumberFormat="1" applyFont="1" applyBorder="1" applyAlignment="1">
      <alignment horizontal="right" vertical="center" wrapText="1" indent="1"/>
    </xf>
    <xf numFmtId="4" fontId="30" fillId="15" borderId="1" xfId="0" applyNumberFormat="1" applyFont="1" applyFill="1" applyBorder="1" applyAlignment="1">
      <alignment horizontal="right" vertical="center" wrapText="1"/>
    </xf>
    <xf numFmtId="0" fontId="57" fillId="0" borderId="0" xfId="0" applyFont="1" applyAlignment="1">
      <alignment horizontal="justify" vertical="center" wrapText="1"/>
    </xf>
    <xf numFmtId="0" fontId="61" fillId="0" borderId="0" xfId="0" applyFont="1" applyAlignment="1">
      <alignment horizontal="justify" vertical="center" wrapText="1"/>
    </xf>
    <xf numFmtId="0" fontId="35" fillId="0" borderId="0" xfId="0" applyFont="1" applyAlignment="1">
      <alignment horizontal="justify" vertical="center" wrapText="1"/>
    </xf>
    <xf numFmtId="0" fontId="35" fillId="0" borderId="1" xfId="0" applyFont="1" applyBorder="1" applyAlignment="1">
      <alignment horizontal="justify" vertical="center" wrapText="1"/>
    </xf>
    <xf numFmtId="4" fontId="30" fillId="0" borderId="1" xfId="0" applyNumberFormat="1" applyFont="1" applyBorder="1" applyAlignment="1">
      <alignment horizontal="center" vertical="center" wrapText="1"/>
    </xf>
    <xf numFmtId="14" fontId="28" fillId="9" borderId="8" xfId="0" applyNumberFormat="1" applyFont="1" applyFill="1" applyBorder="1" applyAlignment="1">
      <alignment horizontal="center" vertical="center" wrapText="1"/>
    </xf>
    <xf numFmtId="167" fontId="36" fillId="2" borderId="1" xfId="31" applyNumberFormat="1" applyFont="1" applyFill="1" applyBorder="1" applyAlignment="1">
      <alignment horizontal="center" vertical="center" wrapText="1"/>
    </xf>
    <xf numFmtId="167" fontId="30" fillId="2" borderId="1" xfId="31" applyNumberFormat="1" applyFont="1" applyFill="1" applyBorder="1" applyAlignment="1">
      <alignment horizontal="center" vertical="center" wrapText="1"/>
    </xf>
    <xf numFmtId="0" fontId="55" fillId="9" borderId="0" xfId="0" applyFont="1" applyFill="1" applyAlignment="1">
      <alignment vertical="center"/>
    </xf>
    <xf numFmtId="0" fontId="50" fillId="0" borderId="0" xfId="0" applyFont="1" applyAlignment="1">
      <alignment vertical="center"/>
    </xf>
    <xf numFmtId="0" fontId="63" fillId="19" borderId="1" xfId="0" applyFont="1" applyFill="1" applyBorder="1" applyAlignment="1">
      <alignment horizontal="justify" vertical="top" wrapText="1"/>
    </xf>
    <xf numFmtId="0" fontId="52" fillId="2" borderId="1" xfId="0" applyFont="1" applyFill="1" applyBorder="1" applyAlignment="1">
      <alignment horizontal="justify" vertical="top" wrapText="1"/>
    </xf>
    <xf numFmtId="0" fontId="25" fillId="19" borderId="1" xfId="0" applyFont="1" applyFill="1" applyBorder="1" applyAlignment="1">
      <alignment horizontal="center" vertical="top"/>
    </xf>
    <xf numFmtId="0" fontId="36" fillId="11" borderId="1" xfId="0" applyFont="1" applyFill="1" applyBorder="1" applyAlignment="1">
      <alignment vertical="center" wrapText="1"/>
    </xf>
    <xf numFmtId="0" fontId="40" fillId="9" borderId="0" xfId="0" applyFont="1" applyFill="1" applyAlignment="1">
      <alignment vertical="top" wrapText="1"/>
    </xf>
    <xf numFmtId="0" fontId="28" fillId="9" borderId="0" xfId="0" applyFont="1" applyFill="1" applyAlignment="1">
      <alignment vertical="top"/>
    </xf>
    <xf numFmtId="3" fontId="30" fillId="0" borderId="1" xfId="31" applyNumberFormat="1" applyFont="1" applyBorder="1" applyAlignment="1">
      <alignment horizontal="center" vertical="center"/>
    </xf>
    <xf numFmtId="9" fontId="30" fillId="0" borderId="1" xfId="30" applyFont="1" applyBorder="1" applyAlignment="1">
      <alignment horizontal="center" vertical="center"/>
    </xf>
    <xf numFmtId="0" fontId="52" fillId="0" borderId="0" xfId="0" applyFont="1" applyAlignment="1">
      <alignment vertical="center"/>
    </xf>
    <xf numFmtId="0" fontId="62" fillId="18" borderId="21" xfId="0" applyFont="1" applyFill="1" applyBorder="1" applyAlignment="1">
      <alignment horizontal="center" vertical="center" wrapText="1"/>
    </xf>
    <xf numFmtId="0" fontId="62" fillId="18" borderId="27" xfId="0" applyFont="1" applyFill="1" applyBorder="1" applyAlignment="1">
      <alignment horizontal="center" vertical="center" wrapText="1"/>
    </xf>
    <xf numFmtId="0" fontId="30" fillId="23" borderId="41" xfId="0" applyFont="1" applyFill="1" applyBorder="1" applyAlignment="1">
      <alignment horizontal="center" vertical="center" wrapText="1"/>
    </xf>
    <xf numFmtId="0" fontId="30" fillId="23" borderId="42" xfId="0" applyFont="1" applyFill="1" applyBorder="1" applyAlignment="1">
      <alignment vertical="center" wrapText="1"/>
    </xf>
    <xf numFmtId="167" fontId="35" fillId="23" borderId="41" xfId="31" applyNumberFormat="1" applyFont="1" applyFill="1" applyBorder="1" applyAlignment="1">
      <alignment vertical="top" wrapText="1"/>
    </xf>
    <xf numFmtId="167" fontId="35" fillId="23" borderId="14" xfId="31" applyNumberFormat="1" applyFont="1" applyFill="1" applyBorder="1" applyAlignment="1">
      <alignment vertical="center" wrapText="1"/>
    </xf>
    <xf numFmtId="167" fontId="35" fillId="23" borderId="14" xfId="31" applyNumberFormat="1" applyFont="1" applyFill="1" applyBorder="1" applyAlignment="1">
      <alignment horizontal="center" vertical="center"/>
    </xf>
    <xf numFmtId="167" fontId="35" fillId="23" borderId="42" xfId="31" applyNumberFormat="1" applyFont="1" applyFill="1" applyBorder="1" applyAlignment="1">
      <alignment horizontal="center" vertical="center"/>
    </xf>
    <xf numFmtId="167" fontId="35" fillId="23" borderId="24" xfId="31" applyNumberFormat="1" applyFont="1" applyFill="1" applyBorder="1" applyAlignment="1">
      <alignment horizontal="center" vertical="center"/>
    </xf>
    <xf numFmtId="167" fontId="35" fillId="23" borderId="43" xfId="31" applyNumberFormat="1" applyFont="1" applyFill="1" applyBorder="1" applyAlignment="1">
      <alignment vertical="top" wrapText="1"/>
    </xf>
    <xf numFmtId="167" fontId="35" fillId="23" borderId="44" xfId="31" applyNumberFormat="1" applyFont="1" applyFill="1" applyBorder="1" applyAlignment="1">
      <alignment vertical="center" wrapText="1"/>
    </xf>
    <xf numFmtId="167" fontId="35" fillId="23" borderId="44" xfId="31" applyNumberFormat="1" applyFont="1" applyFill="1" applyBorder="1" applyAlignment="1">
      <alignment horizontal="center" vertical="center"/>
    </xf>
    <xf numFmtId="167" fontId="35" fillId="23" borderId="45" xfId="31" applyNumberFormat="1" applyFont="1" applyFill="1" applyBorder="1" applyAlignment="1">
      <alignment horizontal="center" vertical="center"/>
    </xf>
    <xf numFmtId="0" fontId="30" fillId="0" borderId="46" xfId="0" applyFont="1" applyBorder="1" applyAlignment="1">
      <alignment horizontal="center" vertical="center"/>
    </xf>
    <xf numFmtId="0" fontId="31" fillId="0" borderId="47" xfId="0" applyFont="1" applyBorder="1" applyAlignment="1">
      <alignment horizontal="left" vertical="center" wrapText="1" indent="2"/>
    </xf>
    <xf numFmtId="167" fontId="30" fillId="0" borderId="46" xfId="31" applyNumberFormat="1" applyFont="1" applyFill="1" applyBorder="1" applyAlignment="1">
      <alignment vertical="center"/>
    </xf>
    <xf numFmtId="167" fontId="30" fillId="0" borderId="1" xfId="31" applyNumberFormat="1" applyFont="1" applyFill="1" applyBorder="1" applyAlignment="1">
      <alignment vertical="center"/>
    </xf>
    <xf numFmtId="167" fontId="30" fillId="0" borderId="1" xfId="31" applyNumberFormat="1" applyFont="1" applyFill="1" applyBorder="1" applyAlignment="1">
      <alignment horizontal="center" vertical="center" wrapText="1"/>
    </xf>
    <xf numFmtId="167" fontId="30" fillId="0" borderId="47" xfId="31" applyNumberFormat="1" applyFont="1" applyFill="1" applyBorder="1" applyAlignment="1">
      <alignment horizontal="center" vertical="center" wrapText="1"/>
    </xf>
    <xf numFmtId="167" fontId="30" fillId="0" borderId="2" xfId="31" applyNumberFormat="1" applyFont="1" applyFill="1" applyBorder="1" applyAlignment="1">
      <alignment vertical="center" wrapText="1"/>
    </xf>
    <xf numFmtId="167" fontId="30" fillId="0" borderId="46" xfId="31" applyNumberFormat="1" applyFont="1" applyFill="1" applyBorder="1" applyAlignment="1">
      <alignment vertical="center" wrapText="1"/>
    </xf>
    <xf numFmtId="167" fontId="30" fillId="0" borderId="47" xfId="31" applyNumberFormat="1" applyFont="1" applyFill="1" applyBorder="1" applyAlignment="1">
      <alignment vertical="center" wrapText="1"/>
    </xf>
    <xf numFmtId="167" fontId="31" fillId="21" borderId="46" xfId="31" applyNumberFormat="1" applyFont="1" applyFill="1" applyBorder="1" applyAlignment="1">
      <alignment vertical="center" wrapText="1"/>
    </xf>
    <xf numFmtId="0" fontId="30" fillId="23" borderId="46" xfId="0" applyFont="1" applyFill="1" applyBorder="1" applyAlignment="1">
      <alignment horizontal="center" vertical="center"/>
    </xf>
    <xf numFmtId="0" fontId="30" fillId="23" borderId="47" xfId="0" applyFont="1" applyFill="1" applyBorder="1" applyAlignment="1">
      <alignment vertical="center" wrapText="1"/>
    </xf>
    <xf numFmtId="167" fontId="35" fillId="23" borderId="1" xfId="31" applyNumberFormat="1" applyFont="1" applyFill="1" applyBorder="1" applyAlignment="1">
      <alignment vertical="center" wrapText="1"/>
    </xf>
    <xf numFmtId="167" fontId="35" fillId="23" borderId="1" xfId="31" applyNumberFormat="1" applyFont="1" applyFill="1" applyBorder="1" applyAlignment="1">
      <alignment horizontal="center" vertical="center" wrapText="1"/>
    </xf>
    <xf numFmtId="167" fontId="35" fillId="23" borderId="47" xfId="31" applyNumberFormat="1" applyFont="1" applyFill="1" applyBorder="1" applyAlignment="1">
      <alignment horizontal="center" vertical="center" wrapText="1"/>
    </xf>
    <xf numFmtId="167" fontId="35" fillId="23" borderId="2" xfId="31" applyNumberFormat="1" applyFont="1" applyFill="1" applyBorder="1" applyAlignment="1">
      <alignment horizontal="center" vertical="center" wrapText="1"/>
    </xf>
    <xf numFmtId="167" fontId="30" fillId="24" borderId="1" xfId="31" applyNumberFormat="1" applyFont="1" applyFill="1" applyBorder="1" applyAlignment="1">
      <alignment vertical="center" wrapText="1"/>
    </xf>
    <xf numFmtId="167" fontId="35" fillId="23" borderId="2" xfId="31" applyNumberFormat="1" applyFont="1" applyFill="1" applyBorder="1" applyAlignment="1">
      <alignment vertical="center" wrapText="1"/>
    </xf>
    <xf numFmtId="167" fontId="35" fillId="23" borderId="47" xfId="31" applyNumberFormat="1" applyFont="1" applyFill="1" applyBorder="1" applyAlignment="1">
      <alignment vertical="center" wrapText="1"/>
    </xf>
    <xf numFmtId="167" fontId="35" fillId="23" borderId="46" xfId="31" applyNumberFormat="1" applyFont="1" applyFill="1" applyBorder="1" applyAlignment="1">
      <alignment vertical="center" wrapText="1"/>
    </xf>
    <xf numFmtId="167" fontId="31" fillId="21" borderId="1" xfId="31" applyNumberFormat="1" applyFont="1" applyFill="1" applyBorder="1" applyAlignment="1">
      <alignment vertical="center" wrapText="1"/>
    </xf>
    <xf numFmtId="167" fontId="30" fillId="21" borderId="47" xfId="31" applyNumberFormat="1" applyFont="1" applyFill="1" applyBorder="1" applyAlignment="1">
      <alignment horizontal="center" vertical="center" wrapText="1"/>
    </xf>
    <xf numFmtId="0" fontId="35" fillId="0" borderId="48" xfId="0" applyFont="1" applyBorder="1" applyAlignment="1">
      <alignment horizontal="center" vertical="center"/>
    </xf>
    <xf numFmtId="0" fontId="35" fillId="0" borderId="49" xfId="0" applyFont="1" applyBorder="1" applyAlignment="1">
      <alignment vertical="center" wrapText="1"/>
    </xf>
    <xf numFmtId="167" fontId="30" fillId="21" borderId="48" xfId="31" applyNumberFormat="1" applyFont="1" applyFill="1" applyBorder="1" applyAlignment="1">
      <alignment vertical="center"/>
    </xf>
    <xf numFmtId="167" fontId="30" fillId="21" borderId="13" xfId="31" applyNumberFormat="1" applyFont="1" applyFill="1" applyBorder="1" applyAlignment="1">
      <alignment vertical="center"/>
    </xf>
    <xf numFmtId="167" fontId="35" fillId="0" borderId="49" xfId="31" applyNumberFormat="1" applyFont="1" applyFill="1" applyBorder="1" applyAlignment="1">
      <alignment horizontal="center" vertical="center"/>
    </xf>
    <xf numFmtId="167" fontId="35" fillId="0" borderId="1" xfId="31" applyNumberFormat="1" applyFont="1" applyFill="1" applyBorder="1" applyAlignment="1">
      <alignment vertical="center" wrapText="1"/>
    </xf>
    <xf numFmtId="167" fontId="30" fillId="21" borderId="50" xfId="31" applyNumberFormat="1" applyFont="1" applyFill="1" applyBorder="1" applyAlignment="1">
      <alignment vertical="center"/>
    </xf>
    <xf numFmtId="167" fontId="30" fillId="21" borderId="51" xfId="31" applyNumberFormat="1" applyFont="1" applyFill="1" applyBorder="1" applyAlignment="1">
      <alignment vertical="center"/>
    </xf>
    <xf numFmtId="167" fontId="35" fillId="0" borderId="47" xfId="31" applyNumberFormat="1" applyFont="1" applyFill="1" applyBorder="1" applyAlignment="1">
      <alignment vertical="center" wrapText="1"/>
    </xf>
    <xf numFmtId="0" fontId="30" fillId="23" borderId="41" xfId="0" applyFont="1" applyFill="1" applyBorder="1" applyAlignment="1">
      <alignment horizontal="center" vertical="center"/>
    </xf>
    <xf numFmtId="167" fontId="30" fillId="21" borderId="41" xfId="31" applyNumberFormat="1" applyFont="1" applyFill="1" applyBorder="1" applyAlignment="1">
      <alignment vertical="center" wrapText="1"/>
    </xf>
    <xf numFmtId="167" fontId="35" fillId="21" borderId="14" xfId="31" applyNumberFormat="1" applyFont="1" applyFill="1" applyBorder="1" applyAlignment="1">
      <alignment vertical="center" wrapText="1"/>
    </xf>
    <xf numFmtId="167" fontId="35" fillId="21" borderId="14" xfId="31" applyNumberFormat="1" applyFont="1" applyFill="1" applyBorder="1" applyAlignment="1">
      <alignment horizontal="center" vertical="center" wrapText="1"/>
    </xf>
    <xf numFmtId="167" fontId="35" fillId="23" borderId="42" xfId="31" applyNumberFormat="1" applyFont="1" applyFill="1" applyBorder="1" applyAlignment="1">
      <alignment horizontal="center" vertical="center" wrapText="1"/>
    </xf>
    <xf numFmtId="167" fontId="30" fillId="21" borderId="46" xfId="31" applyNumberFormat="1" applyFont="1" applyFill="1" applyBorder="1" applyAlignment="1">
      <alignment horizontal="center" vertical="center" wrapText="1"/>
    </xf>
    <xf numFmtId="167" fontId="30" fillId="21" borderId="46" xfId="31" applyNumberFormat="1" applyFont="1" applyFill="1" applyBorder="1" applyAlignment="1">
      <alignment vertical="center" wrapText="1"/>
    </xf>
    <xf numFmtId="0" fontId="68" fillId="0" borderId="47" xfId="0" applyFont="1" applyBorder="1" applyAlignment="1">
      <alignment horizontal="left" vertical="center" wrapText="1" indent="2"/>
    </xf>
    <xf numFmtId="0" fontId="31" fillId="0" borderId="47" xfId="0" applyFont="1" applyBorder="1" applyAlignment="1">
      <alignment horizontal="left" vertical="center" wrapText="1" indent="4"/>
    </xf>
    <xf numFmtId="167" fontId="35" fillId="23" borderId="1" xfId="31" quotePrefix="1" applyNumberFormat="1" applyFont="1" applyFill="1" applyBorder="1" applyAlignment="1">
      <alignment vertical="center" wrapText="1"/>
    </xf>
    <xf numFmtId="167" fontId="35" fillId="23" borderId="1" xfId="31" quotePrefix="1" applyNumberFormat="1" applyFont="1" applyFill="1" applyBorder="1" applyAlignment="1">
      <alignment horizontal="center" vertical="center" wrapText="1"/>
    </xf>
    <xf numFmtId="167" fontId="35" fillId="23" borderId="47" xfId="31" quotePrefix="1" applyNumberFormat="1" applyFont="1" applyFill="1" applyBorder="1" applyAlignment="1">
      <alignment horizontal="center" vertical="center" wrapText="1"/>
    </xf>
    <xf numFmtId="167" fontId="35" fillId="23" borderId="47" xfId="31" quotePrefix="1" applyNumberFormat="1" applyFont="1" applyFill="1" applyBorder="1" applyAlignment="1">
      <alignment vertical="center" wrapText="1"/>
    </xf>
    <xf numFmtId="167" fontId="30" fillId="21" borderId="1" xfId="31" applyNumberFormat="1" applyFont="1" applyFill="1" applyBorder="1" applyAlignment="1">
      <alignment vertical="center" wrapText="1"/>
    </xf>
    <xf numFmtId="167" fontId="30" fillId="24" borderId="47" xfId="31" applyNumberFormat="1" applyFont="1" applyFill="1" applyBorder="1" applyAlignment="1">
      <alignment horizontal="center" vertical="center" wrapText="1"/>
    </xf>
    <xf numFmtId="0" fontId="35" fillId="0" borderId="46" xfId="0" applyFont="1" applyBorder="1" applyAlignment="1">
      <alignment horizontal="center" vertical="center"/>
    </xf>
    <xf numFmtId="0" fontId="35" fillId="0" borderId="47" xfId="0" applyFont="1" applyBorder="1" applyAlignment="1">
      <alignment vertical="center" wrapText="1"/>
    </xf>
    <xf numFmtId="167" fontId="30" fillId="21" borderId="46" xfId="31" applyNumberFormat="1" applyFont="1" applyFill="1" applyBorder="1" applyAlignment="1">
      <alignment vertical="center"/>
    </xf>
    <xf numFmtId="167" fontId="30" fillId="21" borderId="1" xfId="31" applyNumberFormat="1" applyFont="1" applyFill="1" applyBorder="1" applyAlignment="1">
      <alignment vertical="center"/>
    </xf>
    <xf numFmtId="167" fontId="30" fillId="21" borderId="1" xfId="31" applyNumberFormat="1" applyFont="1" applyFill="1" applyBorder="1" applyAlignment="1">
      <alignment horizontal="center" vertical="center"/>
    </xf>
    <xf numFmtId="167" fontId="35" fillId="0" borderId="47" xfId="31" applyNumberFormat="1" applyFont="1" applyFill="1" applyBorder="1" applyAlignment="1">
      <alignment horizontal="center" vertical="center"/>
    </xf>
    <xf numFmtId="0" fontId="35" fillId="0" borderId="50" xfId="0" applyFont="1" applyBorder="1" applyAlignment="1">
      <alignment horizontal="center" vertical="center"/>
    </xf>
    <xf numFmtId="0" fontId="35" fillId="0" borderId="52" xfId="0" applyFont="1" applyBorder="1" applyAlignment="1">
      <alignment vertical="center" wrapText="1"/>
    </xf>
    <xf numFmtId="0" fontId="30" fillId="21" borderId="50" xfId="0" applyFont="1" applyFill="1" applyBorder="1" applyAlignment="1">
      <alignment vertical="center"/>
    </xf>
    <xf numFmtId="0" fontId="30" fillId="21" borderId="51" xfId="0" applyFont="1" applyFill="1" applyBorder="1" applyAlignment="1">
      <alignment vertical="center"/>
    </xf>
    <xf numFmtId="10" fontId="35" fillId="0" borderId="52" xfId="30" applyNumberFormat="1" applyFont="1" applyFill="1" applyBorder="1" applyAlignment="1">
      <alignment vertical="center"/>
    </xf>
    <xf numFmtId="9" fontId="35" fillId="0" borderId="51" xfId="30" applyFont="1" applyFill="1" applyBorder="1" applyAlignment="1">
      <alignment vertical="center" wrapText="1"/>
    </xf>
    <xf numFmtId="9" fontId="35" fillId="0" borderId="52" xfId="30" applyFont="1" applyFill="1" applyBorder="1" applyAlignment="1">
      <alignment vertical="center" wrapText="1"/>
    </xf>
    <xf numFmtId="10" fontId="30" fillId="0" borderId="52" xfId="30" applyNumberFormat="1" applyFont="1" applyFill="1" applyBorder="1" applyAlignment="1">
      <alignment vertical="center"/>
    </xf>
    <xf numFmtId="9" fontId="30" fillId="0" borderId="51" xfId="30" applyFont="1" applyFill="1" applyBorder="1" applyAlignment="1">
      <alignment vertical="center" wrapText="1"/>
    </xf>
    <xf numFmtId="9" fontId="30" fillId="0" borderId="52" xfId="30" applyFont="1" applyFill="1" applyBorder="1" applyAlignment="1">
      <alignment vertical="center" wrapText="1"/>
    </xf>
    <xf numFmtId="0" fontId="53" fillId="0" borderId="0" xfId="0" applyFont="1" applyAlignment="1">
      <alignment vertical="center"/>
    </xf>
    <xf numFmtId="0" fontId="30" fillId="11" borderId="0" xfId="0" applyFont="1" applyFill="1" applyAlignment="1">
      <alignment vertical="center" wrapText="1"/>
    </xf>
    <xf numFmtId="0" fontId="39" fillId="0" borderId="0" xfId="0" applyFont="1" applyAlignment="1">
      <alignment vertical="center"/>
    </xf>
    <xf numFmtId="0" fontId="36" fillId="0" borderId="4" xfId="0" applyFont="1" applyBorder="1" applyAlignment="1">
      <alignment horizontal="center" vertical="center" wrapText="1"/>
    </xf>
    <xf numFmtId="0" fontId="36" fillId="2" borderId="4" xfId="0" applyFont="1" applyFill="1" applyBorder="1" applyAlignment="1">
      <alignment horizontal="center" vertical="center" wrapText="1"/>
    </xf>
    <xf numFmtId="170" fontId="36" fillId="2" borderId="4" xfId="0" applyNumberFormat="1" applyFont="1" applyFill="1" applyBorder="1" applyAlignment="1">
      <alignment horizontal="center" vertical="center" wrapText="1"/>
    </xf>
    <xf numFmtId="0" fontId="69" fillId="0" borderId="4" xfId="0" applyFont="1" applyBorder="1" applyAlignment="1">
      <alignment horizontal="left" vertical="center" wrapText="1" indent="3"/>
    </xf>
    <xf numFmtId="0" fontId="36" fillId="2" borderId="1" xfId="0" applyFont="1" applyFill="1" applyBorder="1" applyAlignment="1">
      <alignment horizontal="center" vertical="center" wrapText="1"/>
    </xf>
    <xf numFmtId="170" fontId="36" fillId="2" borderId="1" xfId="0" applyNumberFormat="1" applyFont="1" applyFill="1" applyBorder="1" applyAlignment="1">
      <alignment horizontal="center" vertical="center" wrapText="1"/>
    </xf>
    <xf numFmtId="0" fontId="36" fillId="0" borderId="1" xfId="0" applyFont="1" applyBorder="1" applyAlignment="1">
      <alignment horizontal="center" wrapText="1"/>
    </xf>
    <xf numFmtId="170" fontId="36" fillId="0" borderId="1" xfId="0" applyNumberFormat="1" applyFont="1" applyBorder="1" applyAlignment="1">
      <alignment horizontal="center"/>
    </xf>
    <xf numFmtId="0" fontId="36" fillId="0" borderId="1" xfId="0" applyFont="1" applyBorder="1" applyAlignment="1">
      <alignment horizontal="left"/>
    </xf>
    <xf numFmtId="0" fontId="46" fillId="0" borderId="0" xfId="0" applyFont="1" applyAlignment="1">
      <alignment wrapText="1"/>
    </xf>
    <xf numFmtId="0" fontId="47" fillId="0" borderId="0" xfId="0" applyFont="1"/>
    <xf numFmtId="0" fontId="70" fillId="0" borderId="0" xfId="0" applyFont="1"/>
    <xf numFmtId="0" fontId="36" fillId="0" borderId="0" xfId="0" applyFont="1"/>
    <xf numFmtId="0" fontId="69" fillId="0" borderId="4" xfId="0" applyFont="1" applyBorder="1" applyAlignment="1">
      <alignment horizontal="left" vertical="center" wrapText="1"/>
    </xf>
    <xf numFmtId="0" fontId="69" fillId="5" borderId="1" xfId="3" applyFont="1" applyFill="1" applyBorder="1" applyAlignment="1">
      <alignment horizontal="center" vertical="center" wrapText="1"/>
    </xf>
    <xf numFmtId="0" fontId="69" fillId="0" borderId="1" xfId="3" applyFont="1" applyBorder="1" applyAlignment="1">
      <alignment horizontal="center" vertical="center" wrapText="1"/>
    </xf>
    <xf numFmtId="0" fontId="56" fillId="11" borderId="1" xfId="0" applyFont="1" applyFill="1" applyBorder="1" applyAlignment="1">
      <alignment horizontal="center" vertical="center" wrapText="1"/>
    </xf>
    <xf numFmtId="0" fontId="69" fillId="11" borderId="1" xfId="0" applyFont="1" applyFill="1" applyBorder="1" applyAlignment="1">
      <alignment horizontal="center" vertical="center" wrapText="1"/>
    </xf>
    <xf numFmtId="0" fontId="56" fillId="0" borderId="1" xfId="0" quotePrefix="1" applyFont="1" applyBorder="1" applyAlignment="1">
      <alignment horizontal="center"/>
    </xf>
    <xf numFmtId="0" fontId="71" fillId="3" borderId="1" xfId="3" applyFont="1" applyFill="1" applyBorder="1" applyAlignment="1">
      <alignment horizontal="left" vertical="center" wrapText="1" indent="1"/>
    </xf>
    <xf numFmtId="3" fontId="69" fillId="3" borderId="1" xfId="4" applyFont="1" applyFill="1" applyAlignment="1">
      <alignment horizontal="center" vertical="center"/>
      <protection locked="0"/>
    </xf>
    <xf numFmtId="0" fontId="56" fillId="3" borderId="1" xfId="0" applyFont="1" applyFill="1" applyBorder="1"/>
    <xf numFmtId="0" fontId="56" fillId="0" borderId="1" xfId="0" quotePrefix="1" applyFont="1" applyBorder="1" applyAlignment="1">
      <alignment horizontal="center" vertical="center"/>
    </xf>
    <xf numFmtId="3" fontId="69" fillId="0" borderId="1" xfId="4" applyFont="1" applyFill="1" applyAlignment="1">
      <alignment vertical="center" wrapText="1"/>
      <protection locked="0"/>
    </xf>
    <xf numFmtId="166" fontId="36" fillId="0" borderId="1" xfId="30" applyNumberFormat="1" applyFont="1" applyFill="1" applyBorder="1" applyAlignment="1">
      <alignment horizontal="right" vertical="center" wrapText="1"/>
    </xf>
    <xf numFmtId="166" fontId="36" fillId="0" borderId="1" xfId="0" applyNumberFormat="1" applyFont="1" applyBorder="1" applyAlignment="1">
      <alignment horizontal="right" vertical="center" wrapText="1"/>
    </xf>
    <xf numFmtId="10" fontId="36" fillId="0" borderId="1" xfId="30" applyNumberFormat="1" applyFont="1" applyFill="1" applyBorder="1" applyAlignment="1">
      <alignment horizontal="right" vertical="center" wrapText="1"/>
    </xf>
    <xf numFmtId="10" fontId="36" fillId="0" borderId="1" xfId="0" applyNumberFormat="1" applyFont="1" applyBorder="1" applyAlignment="1">
      <alignment horizontal="right" vertical="center" wrapText="1"/>
    </xf>
    <xf numFmtId="167" fontId="36" fillId="0" borderId="1" xfId="31" applyNumberFormat="1" applyFont="1" applyBorder="1" applyAlignment="1">
      <alignment horizontal="center" vertical="center"/>
    </xf>
    <xf numFmtId="167" fontId="36" fillId="0" borderId="1" xfId="31" applyNumberFormat="1" applyFont="1" applyFill="1" applyBorder="1" applyAlignment="1">
      <alignment vertical="center" wrapText="1"/>
    </xf>
    <xf numFmtId="167" fontId="36" fillId="0" borderId="1" xfId="0" applyNumberFormat="1" applyFont="1" applyBorder="1" applyAlignment="1">
      <alignment vertical="center" wrapText="1"/>
    </xf>
    <xf numFmtId="166" fontId="36" fillId="2" borderId="1" xfId="30" applyNumberFormat="1" applyFont="1" applyFill="1" applyBorder="1" applyAlignment="1">
      <alignment horizontal="right" vertical="center" wrapText="1"/>
    </xf>
    <xf numFmtId="166" fontId="36" fillId="2" borderId="1" xfId="0" applyNumberFormat="1" applyFont="1" applyFill="1" applyBorder="1" applyAlignment="1">
      <alignment horizontal="right" vertical="center" wrapText="1"/>
    </xf>
    <xf numFmtId="0" fontId="36" fillId="2" borderId="1" xfId="0" applyFont="1" applyFill="1" applyBorder="1" applyAlignment="1">
      <alignment horizontal="right" vertical="center" wrapText="1"/>
    </xf>
    <xf numFmtId="10" fontId="36" fillId="2" borderId="1" xfId="0" applyNumberFormat="1" applyFont="1" applyFill="1" applyBorder="1" applyAlignment="1">
      <alignment horizontal="right" vertical="center" wrapText="1"/>
    </xf>
    <xf numFmtId="10" fontId="30" fillId="2" borderId="1" xfId="0" applyNumberFormat="1" applyFont="1" applyFill="1" applyBorder="1" applyAlignment="1">
      <alignment horizontal="right" vertical="center" wrapText="1"/>
    </xf>
    <xf numFmtId="9" fontId="36" fillId="2" borderId="1" xfId="30" applyFont="1" applyFill="1" applyBorder="1" applyAlignment="1">
      <alignment horizontal="right" vertical="center" wrapText="1"/>
    </xf>
    <xf numFmtId="43" fontId="36" fillId="2" borderId="1" xfId="0" applyNumberFormat="1" applyFont="1" applyFill="1" applyBorder="1" applyAlignment="1">
      <alignment horizontal="right" vertical="center" wrapText="1"/>
    </xf>
    <xf numFmtId="0" fontId="36" fillId="0" borderId="2" xfId="0" applyFont="1" applyBorder="1" applyAlignment="1">
      <alignment vertical="center" wrapText="1"/>
    </xf>
    <xf numFmtId="0" fontId="47" fillId="2" borderId="1" xfId="0" applyFont="1" applyFill="1" applyBorder="1" applyAlignment="1">
      <alignment vertical="center" wrapText="1"/>
    </xf>
    <xf numFmtId="0" fontId="46" fillId="2" borderId="1" xfId="0" applyFont="1" applyFill="1" applyBorder="1" applyAlignment="1">
      <alignment vertical="center" wrapText="1"/>
    </xf>
    <xf numFmtId="0" fontId="46" fillId="0" borderId="0" xfId="2" applyFont="1"/>
    <xf numFmtId="0" fontId="47" fillId="0" borderId="0" xfId="2" applyFont="1" applyAlignment="1">
      <alignment horizontal="center"/>
    </xf>
    <xf numFmtId="0" fontId="47" fillId="0" borderId="0" xfId="2" applyFont="1"/>
    <xf numFmtId="0" fontId="47" fillId="0" borderId="0" xfId="2" applyFont="1" applyAlignment="1">
      <alignment vertical="center"/>
    </xf>
    <xf numFmtId="0" fontId="47" fillId="0" borderId="0" xfId="0" applyFont="1" applyAlignment="1">
      <alignment horizontal="center"/>
    </xf>
    <xf numFmtId="15" fontId="46" fillId="0" borderId="1" xfId="0" applyNumberFormat="1" applyFont="1" applyBorder="1" applyAlignment="1">
      <alignment horizontal="center" vertical="center" wrapText="1"/>
    </xf>
    <xf numFmtId="0" fontId="28" fillId="10" borderId="2" xfId="0" applyFont="1" applyFill="1" applyBorder="1" applyAlignment="1">
      <alignment vertical="center"/>
    </xf>
    <xf numFmtId="0" fontId="28" fillId="10" borderId="3" xfId="0" applyFont="1" applyFill="1" applyBorder="1" applyAlignment="1">
      <alignment vertical="center"/>
    </xf>
    <xf numFmtId="0" fontId="47" fillId="2" borderId="14" xfId="0" applyFont="1" applyFill="1" applyBorder="1" applyAlignment="1">
      <alignment vertical="center" wrapText="1"/>
    </xf>
    <xf numFmtId="0" fontId="47" fillId="0" borderId="1" xfId="2" applyFont="1" applyBorder="1" applyAlignment="1">
      <alignment horizontal="center" vertical="center" wrapText="1"/>
    </xf>
    <xf numFmtId="3" fontId="47" fillId="0" borderId="1" xfId="2" quotePrefix="1" applyNumberFormat="1" applyFont="1" applyBorder="1" applyAlignment="1">
      <alignment vertical="center" wrapText="1"/>
    </xf>
    <xf numFmtId="0" fontId="47" fillId="0" borderId="1" xfId="2" quotePrefix="1" applyFont="1" applyBorder="1" applyAlignment="1">
      <alignment vertical="center"/>
    </xf>
    <xf numFmtId="0" fontId="47" fillId="11" borderId="1" xfId="2" applyFont="1" applyFill="1" applyBorder="1" applyAlignment="1">
      <alignment horizontal="center" vertical="center" wrapText="1"/>
    </xf>
    <xf numFmtId="0" fontId="47" fillId="0" borderId="1" xfId="2" quotePrefix="1" applyFont="1" applyBorder="1" applyAlignment="1">
      <alignment vertical="center" wrapText="1"/>
    </xf>
    <xf numFmtId="3" fontId="47" fillId="0" borderId="1" xfId="2" quotePrefix="1" applyNumberFormat="1" applyFont="1" applyBorder="1" applyAlignment="1">
      <alignment vertical="center"/>
    </xf>
    <xf numFmtId="3" fontId="46" fillId="2" borderId="1" xfId="2" quotePrefix="1" applyNumberFormat="1" applyFont="1" applyFill="1" applyBorder="1" applyAlignment="1">
      <alignment vertical="center" wrapText="1"/>
    </xf>
    <xf numFmtId="0" fontId="47" fillId="0" borderId="1" xfId="2" applyFont="1" applyBorder="1" applyAlignment="1">
      <alignment horizontal="center" vertical="center"/>
    </xf>
    <xf numFmtId="0" fontId="47" fillId="0" borderId="1" xfId="2" applyFont="1" applyBorder="1" applyAlignment="1">
      <alignment vertical="center" wrapText="1"/>
    </xf>
    <xf numFmtId="3" fontId="47" fillId="2" borderId="1" xfId="2" quotePrefix="1" applyNumberFormat="1" applyFont="1" applyFill="1" applyBorder="1" applyAlignment="1">
      <alignment vertical="center" wrapText="1"/>
    </xf>
    <xf numFmtId="0" fontId="47" fillId="11" borderId="1" xfId="2" applyFont="1" applyFill="1" applyBorder="1" applyAlignment="1">
      <alignment vertical="center" wrapText="1"/>
    </xf>
    <xf numFmtId="0" fontId="47" fillId="0" borderId="1" xfId="2" applyFont="1" applyBorder="1" applyAlignment="1">
      <alignment horizontal="justify" vertical="top"/>
    </xf>
    <xf numFmtId="3" fontId="46" fillId="0" borderId="1" xfId="2" quotePrefix="1" applyNumberFormat="1" applyFont="1" applyBorder="1" applyAlignment="1">
      <alignment vertical="center" wrapText="1"/>
    </xf>
    <xf numFmtId="172" fontId="47" fillId="0" borderId="0" xfId="2" applyNumberFormat="1" applyFont="1"/>
    <xf numFmtId="0" fontId="47" fillId="3" borderId="1" xfId="2" applyFont="1" applyFill="1" applyBorder="1" applyAlignment="1">
      <alignment horizontal="center" vertical="center"/>
    </xf>
    <xf numFmtId="43" fontId="47" fillId="0" borderId="0" xfId="31" applyFont="1"/>
    <xf numFmtId="0" fontId="47" fillId="0" borderId="1" xfId="2" applyFont="1" applyBorder="1"/>
    <xf numFmtId="166" fontId="47" fillId="0" borderId="1" xfId="30" quotePrefix="1" applyNumberFormat="1" applyFont="1" applyBorder="1" applyAlignment="1">
      <alignment vertical="center" wrapText="1"/>
    </xf>
    <xf numFmtId="0" fontId="47" fillId="0" borderId="1" xfId="2" quotePrefix="1" applyFont="1" applyBorder="1" applyAlignment="1">
      <alignment horizontal="right" vertical="center" wrapText="1"/>
    </xf>
    <xf numFmtId="0" fontId="46" fillId="0" borderId="0" xfId="0" applyFont="1"/>
    <xf numFmtId="3" fontId="47" fillId="0" borderId="1" xfId="0" quotePrefix="1" applyNumberFormat="1" applyFont="1" applyBorder="1" applyAlignment="1">
      <alignment vertical="center" wrapText="1"/>
    </xf>
    <xf numFmtId="0" fontId="46" fillId="2" borderId="14" xfId="0" applyFont="1" applyFill="1" applyBorder="1" applyAlignment="1">
      <alignment vertical="center" wrapText="1"/>
    </xf>
    <xf numFmtId="3" fontId="13" fillId="2" borderId="13" xfId="0" applyNumberFormat="1" applyFont="1" applyFill="1" applyBorder="1" applyAlignment="1">
      <alignment vertical="center" wrapText="1"/>
    </xf>
    <xf numFmtId="166" fontId="13" fillId="2" borderId="1" xfId="0" applyNumberFormat="1" applyFont="1" applyFill="1" applyBorder="1" applyAlignment="1">
      <alignment vertical="center" wrapText="1"/>
    </xf>
    <xf numFmtId="0" fontId="47" fillId="0" borderId="0" xfId="0" applyFont="1" applyAlignment="1">
      <alignment horizontal="left" vertical="center"/>
    </xf>
    <xf numFmtId="3" fontId="47" fillId="0" borderId="0" xfId="0" applyNumberFormat="1" applyFont="1"/>
    <xf numFmtId="3" fontId="36" fillId="0" borderId="1" xfId="0" applyNumberFormat="1" applyFont="1" applyBorder="1" applyAlignment="1">
      <alignment horizontal="right" vertical="center" wrapText="1"/>
    </xf>
    <xf numFmtId="0" fontId="29" fillId="10" borderId="1" xfId="0" applyFont="1" applyFill="1" applyBorder="1" applyAlignment="1">
      <alignment horizontal="center" vertical="center" wrapText="1"/>
    </xf>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4" xfId="0" applyFont="1" applyBorder="1" applyAlignment="1">
      <alignment horizontal="center" vertical="center" wrapText="1"/>
    </xf>
    <xf numFmtId="0" fontId="25" fillId="19" borderId="1" xfId="0" applyFont="1" applyFill="1" applyBorder="1" applyAlignment="1">
      <alignment horizontal="center" vertical="center" wrapText="1"/>
    </xf>
    <xf numFmtId="0" fontId="25" fillId="19" borderId="1" xfId="0" applyFont="1" applyFill="1" applyBorder="1" applyAlignment="1">
      <alignment horizontal="center" vertical="top" wrapText="1"/>
    </xf>
    <xf numFmtId="0" fontId="30" fillId="11" borderId="1" xfId="0" applyFont="1" applyFill="1" applyBorder="1" applyAlignment="1">
      <alignment horizontal="center" vertical="center" wrapText="1"/>
    </xf>
    <xf numFmtId="167" fontId="30" fillId="21" borderId="2" xfId="31" applyNumberFormat="1" applyFont="1" applyFill="1" applyBorder="1" applyAlignment="1">
      <alignment horizontal="center" vertical="center" wrapText="1"/>
    </xf>
    <xf numFmtId="0" fontId="49" fillId="9" borderId="0" xfId="1" applyFont="1" applyFill="1" applyAlignment="1">
      <alignment horizontal="center" vertical="center"/>
    </xf>
    <xf numFmtId="0" fontId="56" fillId="11" borderId="14" xfId="0" applyFont="1" applyFill="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xf>
    <xf numFmtId="0" fontId="36" fillId="0" borderId="13" xfId="0" applyFont="1" applyBorder="1" applyAlignment="1">
      <alignment horizontal="center"/>
    </xf>
    <xf numFmtId="0" fontId="47" fillId="0" borderId="13" xfId="0" applyFont="1" applyBorder="1" applyAlignment="1">
      <alignment horizontal="center" vertical="center" wrapText="1"/>
    </xf>
    <xf numFmtId="0" fontId="47" fillId="0" borderId="14" xfId="0" applyFont="1" applyBorder="1" applyAlignment="1">
      <alignment horizontal="center" vertical="center" wrapText="1"/>
    </xf>
    <xf numFmtId="0" fontId="48" fillId="0" borderId="13" xfId="0" applyFont="1" applyBorder="1" applyAlignment="1">
      <alignment horizontal="left" vertical="center" wrapText="1"/>
    </xf>
    <xf numFmtId="0" fontId="36" fillId="0" borderId="14" xfId="0" applyFont="1" applyBorder="1" applyAlignment="1">
      <alignment horizontal="center"/>
    </xf>
    <xf numFmtId="0" fontId="31" fillId="11" borderId="1" xfId="0" applyFont="1" applyFill="1" applyBorder="1" applyAlignment="1">
      <alignment vertical="center" wrapText="1"/>
    </xf>
    <xf numFmtId="0" fontId="30" fillId="11" borderId="1" xfId="0" applyFont="1" applyFill="1" applyBorder="1" applyAlignment="1">
      <alignment vertical="center" wrapText="1"/>
    </xf>
    <xf numFmtId="0" fontId="92" fillId="0" borderId="26" xfId="0" quotePrefix="1" applyFont="1" applyBorder="1" applyAlignment="1">
      <alignment horizontal="center" vertical="center" wrapText="1"/>
    </xf>
    <xf numFmtId="0" fontId="92" fillId="0" borderId="30" xfId="0" applyFont="1" applyBorder="1" applyAlignment="1">
      <alignment vertical="center" wrapText="1"/>
    </xf>
    <xf numFmtId="0" fontId="92" fillId="0" borderId="14" xfId="0" applyFont="1" applyBorder="1" applyAlignment="1">
      <alignment horizontal="center" vertical="center" wrapText="1"/>
    </xf>
    <xf numFmtId="0" fontId="93" fillId="11" borderId="32" xfId="0" quotePrefix="1" applyFont="1" applyFill="1" applyBorder="1" applyAlignment="1">
      <alignment horizontal="center" vertical="center" wrapText="1"/>
    </xf>
    <xf numFmtId="0" fontId="93" fillId="11" borderId="21" xfId="0" applyFont="1" applyFill="1" applyBorder="1" applyAlignment="1">
      <alignment horizontal="left" vertical="center" wrapText="1" indent="1"/>
    </xf>
    <xf numFmtId="0" fontId="92" fillId="0" borderId="32" xfId="0" quotePrefix="1" applyFont="1" applyBorder="1" applyAlignment="1">
      <alignment horizontal="center" vertical="center" wrapText="1"/>
    </xf>
    <xf numFmtId="0" fontId="92" fillId="0" borderId="21" xfId="0" applyFont="1" applyBorder="1" applyAlignment="1">
      <alignment vertical="center" wrapText="1"/>
    </xf>
    <xf numFmtId="0" fontId="94" fillId="0" borderId="32" xfId="0" quotePrefix="1" applyFont="1" applyBorder="1" applyAlignment="1">
      <alignment horizontal="center" vertical="center" wrapText="1"/>
    </xf>
    <xf numFmtId="0" fontId="94" fillId="0" borderId="21" xfId="0" applyFont="1" applyBorder="1" applyAlignment="1">
      <alignment vertical="center" wrapText="1"/>
    </xf>
    <xf numFmtId="0" fontId="95" fillId="0" borderId="0" xfId="0" applyFont="1" applyAlignment="1">
      <alignment horizontal="justify" vertical="center" wrapText="1"/>
    </xf>
    <xf numFmtId="0" fontId="96" fillId="0" borderId="0" xfId="0" applyFont="1" applyAlignment="1">
      <alignment horizontal="justify" vertical="center" wrapText="1"/>
    </xf>
    <xf numFmtId="0" fontId="95" fillId="0" borderId="0" xfId="0" applyFont="1" applyAlignment="1">
      <alignment horizontal="justify" vertical="center"/>
    </xf>
    <xf numFmtId="49" fontId="91" fillId="9" borderId="0" xfId="0" applyNumberFormat="1" applyFont="1" applyFill="1"/>
    <xf numFmtId="49" fontId="36" fillId="0" borderId="0" xfId="0" applyNumberFormat="1" applyFont="1"/>
    <xf numFmtId="49" fontId="51" fillId="0" borderId="0" xfId="0" applyNumberFormat="1" applyFont="1"/>
    <xf numFmtId="0" fontId="92" fillId="0" borderId="1" xfId="0" applyFont="1" applyBorder="1" applyAlignment="1">
      <alignment horizontal="center" vertical="center" wrapText="1"/>
    </xf>
    <xf numFmtId="0" fontId="92" fillId="0" borderId="1" xfId="0" applyFont="1" applyBorder="1" applyAlignment="1">
      <alignment vertical="center" wrapText="1"/>
    </xf>
    <xf numFmtId="0" fontId="92" fillId="0" borderId="1" xfId="0" quotePrefix="1" applyFont="1" applyBorder="1" applyAlignment="1">
      <alignment horizontal="center" vertical="center" wrapText="1"/>
    </xf>
    <xf numFmtId="0" fontId="93" fillId="11" borderId="1" xfId="0" applyFont="1" applyFill="1" applyBorder="1" applyAlignment="1">
      <alignment horizontal="left" vertical="center" wrapText="1" indent="1"/>
    </xf>
    <xf numFmtId="0" fontId="93" fillId="11" borderId="1" xfId="0" applyFont="1" applyFill="1" applyBorder="1" applyAlignment="1">
      <alignment vertical="center" wrapText="1"/>
    </xf>
    <xf numFmtId="0" fontId="94" fillId="0" borderId="1" xfId="0" applyFont="1" applyBorder="1" applyAlignment="1">
      <alignment vertical="center" wrapText="1"/>
    </xf>
    <xf numFmtId="49" fontId="51" fillId="2" borderId="0" xfId="0" applyNumberFormat="1" applyFont="1" applyFill="1" applyAlignment="1">
      <alignment vertical="center" wrapText="1"/>
    </xf>
    <xf numFmtId="49" fontId="51" fillId="2" borderId="0" xfId="0" applyNumberFormat="1" applyFont="1" applyFill="1"/>
    <xf numFmtId="49" fontId="51" fillId="0" borderId="0" xfId="0" applyNumberFormat="1" applyFont="1" applyAlignment="1">
      <alignment vertical="center" wrapText="1"/>
    </xf>
    <xf numFmtId="0" fontId="50" fillId="0" borderId="0" xfId="0" applyFont="1"/>
    <xf numFmtId="0" fontId="98" fillId="0" borderId="31" xfId="0" applyFont="1" applyBorder="1" applyAlignment="1">
      <alignment horizontal="center" vertical="center" wrapText="1"/>
    </xf>
    <xf numFmtId="0" fontId="98" fillId="0" borderId="33" xfId="0" applyFont="1" applyBorder="1" applyAlignment="1">
      <alignment horizontal="center" vertical="center" wrapText="1"/>
    </xf>
    <xf numFmtId="0" fontId="99" fillId="0" borderId="26" xfId="0" applyFont="1" applyBorder="1" applyAlignment="1">
      <alignment horizontal="center" vertical="center" wrapText="1"/>
    </xf>
    <xf numFmtId="0" fontId="99" fillId="0" borderId="30" xfId="0" applyFont="1" applyBorder="1" applyAlignment="1">
      <alignment vertical="center" wrapText="1"/>
    </xf>
    <xf numFmtId="0" fontId="98" fillId="0" borderId="33" xfId="0" applyFont="1" applyBorder="1" applyAlignment="1">
      <alignment horizontal="left" vertical="center" wrapText="1"/>
    </xf>
    <xf numFmtId="0" fontId="98" fillId="0" borderId="32" xfId="0" applyFont="1" applyBorder="1" applyAlignment="1">
      <alignment horizontal="center" vertical="center" wrapText="1"/>
    </xf>
    <xf numFmtId="0" fontId="98" fillId="0" borderId="21" xfId="0" applyFont="1" applyBorder="1" applyAlignment="1">
      <alignment vertical="center" wrapText="1"/>
    </xf>
    <xf numFmtId="0" fontId="98" fillId="0" borderId="21" xfId="0" applyFont="1" applyBorder="1" applyAlignment="1">
      <alignment horizontal="left" vertical="center" wrapText="1" indent="1"/>
    </xf>
    <xf numFmtId="0" fontId="99" fillId="0" borderId="32" xfId="0" applyFont="1" applyBorder="1" applyAlignment="1">
      <alignment horizontal="center" vertical="center" wrapText="1"/>
    </xf>
    <xf numFmtId="0" fontId="99" fillId="0" borderId="21" xfId="0" applyFont="1" applyBorder="1" applyAlignment="1">
      <alignment vertical="center" wrapText="1"/>
    </xf>
    <xf numFmtId="3" fontId="98" fillId="0" borderId="33" xfId="0" applyNumberFormat="1" applyFont="1" applyBorder="1" applyAlignment="1">
      <alignment horizontal="right" vertical="center" wrapText="1"/>
    </xf>
    <xf numFmtId="3" fontId="98" fillId="0" borderId="34" xfId="0" applyNumberFormat="1" applyFont="1" applyBorder="1" applyAlignment="1">
      <alignment horizontal="right" vertical="center" wrapText="1"/>
    </xf>
    <xf numFmtId="0" fontId="30" fillId="0" borderId="0" xfId="0" applyFont="1" applyAlignment="1">
      <alignment vertical="center"/>
    </xf>
    <xf numFmtId="0" fontId="45" fillId="0" borderId="0" xfId="0" applyFont="1" applyAlignment="1">
      <alignment vertical="center" wrapText="1"/>
    </xf>
    <xf numFmtId="0" fontId="100" fillId="9" borderId="0" xfId="0" applyFont="1" applyFill="1"/>
    <xf numFmtId="0" fontId="98" fillId="0" borderId="0" xfId="0" applyFont="1" applyAlignment="1">
      <alignment vertical="center" wrapText="1"/>
    </xf>
    <xf numFmtId="0" fontId="99" fillId="2" borderId="13" xfId="0" applyFont="1" applyFill="1" applyBorder="1" applyAlignment="1">
      <alignment horizontal="center" vertical="center" wrapText="1"/>
    </xf>
    <xf numFmtId="0" fontId="99" fillId="2" borderId="12" xfId="0" applyFont="1" applyFill="1" applyBorder="1" applyAlignment="1">
      <alignment horizontal="center" vertical="center" wrapText="1"/>
    </xf>
    <xf numFmtId="0" fontId="99" fillId="2" borderId="3" xfId="0" applyFont="1" applyFill="1" applyBorder="1" applyAlignment="1">
      <alignment vertical="center" wrapText="1"/>
    </xf>
    <xf numFmtId="0" fontId="99" fillId="2" borderId="4" xfId="0" applyFont="1" applyFill="1" applyBorder="1" applyAlignment="1">
      <alignment vertical="center" wrapText="1"/>
    </xf>
    <xf numFmtId="0" fontId="98" fillId="2" borderId="0" xfId="0" applyFont="1" applyFill="1" applyAlignment="1">
      <alignment vertical="center" wrapText="1"/>
    </xf>
    <xf numFmtId="0" fontId="99" fillId="2" borderId="23" xfId="0" applyFont="1" applyFill="1" applyBorder="1" applyAlignment="1">
      <alignment horizontal="center" vertical="center" wrapText="1"/>
    </xf>
    <xf numFmtId="0" fontId="99" fillId="2" borderId="5" xfId="0" applyFont="1" applyFill="1" applyBorder="1" applyAlignment="1">
      <alignment horizontal="center" vertical="center" wrapText="1"/>
    </xf>
    <xf numFmtId="0" fontId="99" fillId="2" borderId="4" xfId="0" applyFont="1" applyFill="1" applyBorder="1" applyAlignment="1">
      <alignment horizontal="center" vertical="center" wrapText="1"/>
    </xf>
    <xf numFmtId="0" fontId="99" fillId="2" borderId="14" xfId="0" applyFont="1" applyFill="1" applyBorder="1" applyAlignment="1">
      <alignment horizontal="center" vertical="center" wrapText="1"/>
    </xf>
    <xf numFmtId="0" fontId="99" fillId="2" borderId="24" xfId="0" applyFont="1" applyFill="1" applyBorder="1" applyAlignment="1">
      <alignment horizontal="center" vertical="center" wrapText="1"/>
    </xf>
    <xf numFmtId="0" fontId="98" fillId="2" borderId="1" xfId="0" applyFont="1" applyFill="1" applyBorder="1" applyAlignment="1">
      <alignment horizontal="center" vertical="center" wrapText="1"/>
    </xf>
    <xf numFmtId="0" fontId="98" fillId="2" borderId="2" xfId="0" applyFont="1" applyFill="1" applyBorder="1" applyAlignment="1">
      <alignment horizontal="center" vertical="center" wrapText="1"/>
    </xf>
    <xf numFmtId="165" fontId="39" fillId="2" borderId="1" xfId="0" applyNumberFormat="1" applyFont="1" applyFill="1" applyBorder="1" applyAlignment="1">
      <alignment horizontal="center" vertical="center" wrapText="1"/>
    </xf>
    <xf numFmtId="165" fontId="93" fillId="2" borderId="2" xfId="0" applyNumberFormat="1" applyFont="1" applyFill="1" applyBorder="1" applyAlignment="1">
      <alignment horizontal="center" vertical="center" wrapText="1"/>
    </xf>
    <xf numFmtId="165" fontId="93" fillId="2" borderId="1" xfId="0" applyNumberFormat="1" applyFont="1" applyFill="1" applyBorder="1" applyAlignment="1">
      <alignment horizontal="center" vertical="center" wrapText="1"/>
    </xf>
    <xf numFmtId="0" fontId="92" fillId="0" borderId="0" xfId="0" applyFont="1" applyAlignment="1">
      <alignment vertical="center" wrapText="1"/>
    </xf>
    <xf numFmtId="0" fontId="101" fillId="2" borderId="13" xfId="0" applyFont="1" applyFill="1" applyBorder="1" applyAlignment="1">
      <alignment horizontal="center" vertical="center" wrapText="1"/>
    </xf>
    <xf numFmtId="0" fontId="101" fillId="2" borderId="12" xfId="0" applyFont="1" applyFill="1" applyBorder="1" applyAlignment="1">
      <alignment horizontal="center" vertical="center" wrapText="1"/>
    </xf>
    <xf numFmtId="0" fontId="101" fillId="2" borderId="3" xfId="0" applyFont="1" applyFill="1" applyBorder="1" applyAlignment="1">
      <alignment vertical="center" wrapText="1"/>
    </xf>
    <xf numFmtId="0" fontId="101" fillId="2" borderId="4" xfId="0" applyFont="1" applyFill="1" applyBorder="1" applyAlignment="1">
      <alignment vertical="center" wrapText="1"/>
    </xf>
    <xf numFmtId="0" fontId="92" fillId="2" borderId="0" xfId="0" applyFont="1" applyFill="1" applyAlignment="1">
      <alignment vertical="center" wrapText="1"/>
    </xf>
    <xf numFmtId="0" fontId="101" fillId="2" borderId="23" xfId="0" applyFont="1" applyFill="1" applyBorder="1" applyAlignment="1">
      <alignment horizontal="center" vertical="center" wrapText="1"/>
    </xf>
    <xf numFmtId="0" fontId="101" fillId="2" borderId="5" xfId="0" applyFont="1" applyFill="1" applyBorder="1" applyAlignment="1">
      <alignment horizontal="center" vertical="center" wrapText="1"/>
    </xf>
    <xf numFmtId="0" fontId="101" fillId="2" borderId="4" xfId="0" applyFont="1" applyFill="1" applyBorder="1" applyAlignment="1">
      <alignment horizontal="center" vertical="center" wrapText="1"/>
    </xf>
    <xf numFmtId="0" fontId="101" fillId="2" borderId="14" xfId="0" applyFont="1" applyFill="1" applyBorder="1" applyAlignment="1">
      <alignment horizontal="center" vertical="center" wrapText="1"/>
    </xf>
    <xf numFmtId="0" fontId="101" fillId="2" borderId="24" xfId="0" applyFont="1" applyFill="1" applyBorder="1" applyAlignment="1">
      <alignment horizontal="center" vertical="center" wrapText="1"/>
    </xf>
    <xf numFmtId="0" fontId="92" fillId="2" borderId="1" xfId="0" applyFont="1" applyFill="1" applyBorder="1" applyAlignment="1">
      <alignment horizontal="center" vertical="center" wrapText="1"/>
    </xf>
    <xf numFmtId="0" fontId="92" fillId="2" borderId="2" xfId="0" applyFont="1" applyFill="1" applyBorder="1" applyAlignment="1">
      <alignment horizontal="center" vertical="center" wrapText="1"/>
    </xf>
    <xf numFmtId="0" fontId="39" fillId="2" borderId="1" xfId="0" applyFont="1" applyFill="1" applyBorder="1" applyAlignment="1">
      <alignment vertical="center" wrapText="1"/>
    </xf>
    <xf numFmtId="0" fontId="93" fillId="2" borderId="1" xfId="0" applyFont="1" applyFill="1" applyBorder="1" applyAlignment="1">
      <alignment vertical="center" wrapText="1"/>
    </xf>
    <xf numFmtId="0" fontId="7" fillId="9" borderId="0" xfId="0" applyFont="1" applyFill="1" applyAlignment="1">
      <alignment horizontal="left"/>
    </xf>
    <xf numFmtId="49" fontId="55" fillId="9" borderId="0" xfId="0" applyNumberFormat="1" applyFont="1" applyFill="1" applyAlignment="1">
      <alignment vertical="center"/>
    </xf>
    <xf numFmtId="0" fontId="93" fillId="11" borderId="1" xfId="0" quotePrefix="1" applyFont="1" applyFill="1" applyBorder="1" applyAlignment="1">
      <alignment horizontal="center" vertical="center" wrapText="1"/>
    </xf>
    <xf numFmtId="0" fontId="30" fillId="0" borderId="0" xfId="0" applyFont="1"/>
    <xf numFmtId="49" fontId="99" fillId="0" borderId="26" xfId="0" applyNumberFormat="1" applyFont="1" applyBorder="1" applyAlignment="1">
      <alignment horizontal="center" vertical="center" wrapText="1"/>
    </xf>
    <xf numFmtId="49" fontId="98" fillId="0" borderId="32" xfId="0" applyNumberFormat="1" applyFont="1" applyBorder="1" applyAlignment="1">
      <alignment horizontal="center" vertical="center" wrapText="1"/>
    </xf>
    <xf numFmtId="49" fontId="99" fillId="0" borderId="32" xfId="0" applyNumberFormat="1" applyFont="1" applyBorder="1" applyAlignment="1">
      <alignment horizontal="center" vertical="center" wrapText="1"/>
    </xf>
    <xf numFmtId="0" fontId="102" fillId="9" borderId="0" xfId="0" applyFont="1" applyFill="1"/>
    <xf numFmtId="0" fontId="103" fillId="10" borderId="3" xfId="0" applyFont="1" applyFill="1" applyBorder="1" applyAlignment="1">
      <alignment vertical="center"/>
    </xf>
    <xf numFmtId="3" fontId="14" fillId="2" borderId="1" xfId="2" quotePrefix="1" applyNumberFormat="1" applyFont="1" applyFill="1" applyBorder="1" applyAlignment="1">
      <alignment vertical="center" wrapText="1"/>
    </xf>
    <xf numFmtId="3" fontId="104" fillId="2" borderId="1" xfId="2" quotePrefix="1" applyNumberFormat="1" applyFont="1" applyFill="1" applyBorder="1" applyAlignment="1">
      <alignment vertical="center" wrapText="1"/>
    </xf>
    <xf numFmtId="3" fontId="103" fillId="2" borderId="1" xfId="2" quotePrefix="1" applyNumberFormat="1" applyFont="1" applyFill="1" applyBorder="1" applyAlignment="1">
      <alignment vertical="center" wrapText="1"/>
    </xf>
    <xf numFmtId="166" fontId="13" fillId="0" borderId="1" xfId="30" quotePrefix="1" applyNumberFormat="1" applyFont="1" applyBorder="1" applyAlignment="1">
      <alignment vertical="center" wrapText="1"/>
    </xf>
    <xf numFmtId="0" fontId="14" fillId="10" borderId="3" xfId="0" applyFont="1" applyFill="1" applyBorder="1" applyAlignment="1">
      <alignment vertical="center"/>
    </xf>
    <xf numFmtId="0" fontId="13" fillId="0" borderId="1" xfId="2" quotePrefix="1" applyFont="1" applyBorder="1" applyAlignment="1">
      <alignment horizontal="right" vertical="center" wrapText="1"/>
    </xf>
    <xf numFmtId="3" fontId="13" fillId="0" borderId="1" xfId="2" quotePrefix="1" applyNumberFormat="1" applyFont="1" applyBorder="1" applyAlignment="1">
      <alignment vertical="center" wrapText="1"/>
    </xf>
    <xf numFmtId="3" fontId="47" fillId="0" borderId="1" xfId="0" quotePrefix="1" applyNumberFormat="1" applyFont="1" applyBorder="1" applyAlignment="1">
      <alignment wrapText="1"/>
    </xf>
    <xf numFmtId="3" fontId="13" fillId="0" borderId="1" xfId="0" quotePrefix="1" applyNumberFormat="1" applyFont="1" applyBorder="1" applyAlignment="1">
      <alignment wrapText="1"/>
    </xf>
    <xf numFmtId="49" fontId="71" fillId="0" borderId="0" xfId="0" applyNumberFormat="1" applyFont="1" applyAlignment="1">
      <alignment vertical="center"/>
    </xf>
    <xf numFmtId="3" fontId="13" fillId="0" borderId="0" xfId="0" applyNumberFormat="1" applyFont="1"/>
    <xf numFmtId="0" fontId="13" fillId="2" borderId="20" xfId="0" applyFont="1" applyFill="1" applyBorder="1" applyAlignment="1">
      <alignment horizontal="left"/>
    </xf>
    <xf numFmtId="0" fontId="14" fillId="2" borderId="0" xfId="0" applyFont="1" applyFill="1"/>
    <xf numFmtId="0" fontId="16" fillId="2" borderId="0" xfId="0" applyFont="1" applyFill="1"/>
    <xf numFmtId="0" fontId="26" fillId="2" borderId="0" xfId="0" applyFont="1" applyFill="1"/>
    <xf numFmtId="0" fontId="5" fillId="0" borderId="0" xfId="0" applyFont="1"/>
    <xf numFmtId="0" fontId="5" fillId="2" borderId="0" xfId="0" applyFont="1" applyFill="1"/>
    <xf numFmtId="0" fontId="5" fillId="0" borderId="0" xfId="0" applyFont="1" applyAlignment="1">
      <alignment horizontal="center"/>
    </xf>
    <xf numFmtId="170" fontId="36" fillId="0" borderId="1" xfId="0" applyNumberFormat="1" applyFont="1" applyBorder="1" applyAlignment="1">
      <alignment horizontal="center" vertical="center" wrapText="1"/>
    </xf>
    <xf numFmtId="0" fontId="5" fillId="0" borderId="0" xfId="0" applyFont="1" applyAlignment="1">
      <alignment horizontal="center" vertical="center"/>
    </xf>
    <xf numFmtId="0" fontId="110" fillId="0" borderId="0" xfId="0" applyFont="1"/>
    <xf numFmtId="0" fontId="25" fillId="0" borderId="1" xfId="0" applyFont="1" applyBorder="1" applyAlignment="1">
      <alignment horizontal="left" vertical="center" wrapText="1"/>
    </xf>
    <xf numFmtId="0" fontId="25" fillId="0" borderId="1" xfId="0" applyFont="1" applyBorder="1" applyAlignment="1">
      <alignment horizontal="left"/>
    </xf>
    <xf numFmtId="0" fontId="102" fillId="10" borderId="0" xfId="0" applyFont="1" applyFill="1"/>
    <xf numFmtId="0" fontId="66" fillId="0" borderId="1" xfId="0" applyFont="1" applyBorder="1" applyAlignment="1">
      <alignment horizontal="left" vertical="center"/>
    </xf>
    <xf numFmtId="0" fontId="66" fillId="0" borderId="1" xfId="0" applyFont="1" applyBorder="1" applyAlignment="1">
      <alignment horizontal="center" vertical="center"/>
    </xf>
    <xf numFmtId="0" fontId="111" fillId="0" borderId="0" xfId="0" applyFont="1" applyAlignment="1">
      <alignment vertical="center"/>
    </xf>
    <xf numFmtId="0" fontId="36" fillId="0" borderId="1" xfId="0" applyFont="1" applyBorder="1" applyAlignment="1">
      <alignment wrapText="1"/>
    </xf>
    <xf numFmtId="167" fontId="36" fillId="0" borderId="1" xfId="31" applyNumberFormat="1" applyFont="1" applyBorder="1"/>
    <xf numFmtId="0" fontId="112" fillId="0" borderId="1" xfId="0" applyFont="1" applyBorder="1" applyAlignment="1">
      <alignment horizontal="center" vertical="center"/>
    </xf>
    <xf numFmtId="0" fontId="112" fillId="0" borderId="1" xfId="0" applyFont="1" applyBorder="1" applyAlignment="1">
      <alignment wrapText="1"/>
    </xf>
    <xf numFmtId="0" fontId="92" fillId="0" borderId="62" xfId="0" applyFont="1" applyBorder="1" applyAlignment="1">
      <alignment vertical="center" wrapText="1"/>
    </xf>
    <xf numFmtId="0" fontId="93" fillId="11" borderId="63" xfId="0" applyFont="1" applyFill="1" applyBorder="1" applyAlignment="1">
      <alignment horizontal="left" vertical="center" wrapText="1" indent="1"/>
    </xf>
    <xf numFmtId="0" fontId="92" fillId="0" borderId="63" xfId="0" applyFont="1" applyBorder="1" applyAlignment="1">
      <alignment vertical="center" wrapText="1"/>
    </xf>
    <xf numFmtId="0" fontId="94" fillId="0" borderId="24" xfId="0" applyFont="1" applyBorder="1" applyAlignment="1">
      <alignment vertical="center" wrapText="1"/>
    </xf>
    <xf numFmtId="0" fontId="5" fillId="0" borderId="0" xfId="0" applyFont="1" applyAlignment="1">
      <alignment horizontal="center" vertical="center" wrapText="1"/>
    </xf>
    <xf numFmtId="0" fontId="51" fillId="0" borderId="0" xfId="0" applyFont="1"/>
    <xf numFmtId="0" fontId="69" fillId="0" borderId="0" xfId="0" applyFont="1" applyAlignment="1">
      <alignment vertical="center"/>
    </xf>
    <xf numFmtId="0" fontId="69" fillId="0" borderId="1" xfId="0" applyFont="1" applyBorder="1" applyAlignment="1">
      <alignment horizontal="center" vertical="center"/>
    </xf>
    <xf numFmtId="0" fontId="69" fillId="0" borderId="1" xfId="0" applyFont="1" applyBorder="1" applyAlignment="1">
      <alignment horizontal="center" vertical="center" wrapText="1"/>
    </xf>
    <xf numFmtId="0" fontId="69" fillId="0" borderId="0" xfId="0" applyFont="1" applyAlignment="1">
      <alignment horizontal="center" vertical="center"/>
    </xf>
    <xf numFmtId="49" fontId="113" fillId="0" borderId="1" xfId="0" applyNumberFormat="1" applyFont="1" applyBorder="1" applyAlignment="1">
      <alignment horizontal="center" vertical="center" wrapText="1"/>
    </xf>
    <xf numFmtId="49" fontId="114" fillId="0" borderId="1" xfId="0" applyNumberFormat="1" applyFont="1" applyBorder="1" applyAlignment="1">
      <alignment horizontal="center" vertical="center" wrapText="1"/>
    </xf>
    <xf numFmtId="49" fontId="115" fillId="0" borderId="1" xfId="0" applyNumberFormat="1" applyFont="1" applyBorder="1" applyAlignment="1">
      <alignment horizontal="center" vertical="center" wrapText="1"/>
    </xf>
    <xf numFmtId="0" fontId="71" fillId="0" borderId="0" xfId="0" applyFont="1" applyAlignment="1">
      <alignment horizontal="justify" vertical="center"/>
    </xf>
    <xf numFmtId="49" fontId="51" fillId="0" borderId="0" xfId="0" applyNumberFormat="1" applyFont="1" applyAlignment="1">
      <alignment vertical="center"/>
    </xf>
    <xf numFmtId="49" fontId="69" fillId="0" borderId="1" xfId="0" applyNumberFormat="1" applyFont="1" applyBorder="1" applyAlignment="1">
      <alignment horizontal="center" vertical="center" wrapText="1"/>
    </xf>
    <xf numFmtId="0" fontId="7" fillId="9" borderId="0" xfId="0" applyFont="1" applyFill="1"/>
    <xf numFmtId="0" fontId="25" fillId="2" borderId="0" xfId="0" applyFont="1" applyFill="1" applyAlignment="1">
      <alignment vertical="center" wrapText="1"/>
    </xf>
    <xf numFmtId="0" fontId="25" fillId="3" borderId="4"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92" fillId="2" borderId="1" xfId="0" applyFont="1" applyFill="1" applyBorder="1" applyAlignment="1">
      <alignment vertical="center" wrapText="1"/>
    </xf>
    <xf numFmtId="0" fontId="5" fillId="0" borderId="0" xfId="0" applyFont="1" applyAlignment="1">
      <alignment wrapText="1"/>
    </xf>
    <xf numFmtId="0" fontId="36" fillId="0" borderId="1" xfId="0" applyFont="1" applyBorder="1" applyAlignment="1">
      <alignment horizontal="left" vertical="center" wrapText="1"/>
    </xf>
    <xf numFmtId="0" fontId="101" fillId="2" borderId="1" xfId="0" applyFont="1" applyFill="1" applyBorder="1" applyAlignment="1">
      <alignment vertical="center" wrapText="1"/>
    </xf>
    <xf numFmtId="9" fontId="25" fillId="3" borderId="4" xfId="0" applyNumberFormat="1" applyFont="1" applyFill="1" applyBorder="1" applyAlignment="1">
      <alignment horizontal="center" vertical="center" wrapText="1"/>
    </xf>
    <xf numFmtId="9" fontId="25" fillId="3" borderId="1" xfId="0" applyNumberFormat="1" applyFont="1" applyFill="1" applyBorder="1" applyAlignment="1">
      <alignment horizontal="center" vertical="center" wrapText="1"/>
    </xf>
    <xf numFmtId="9" fontId="37" fillId="3" borderId="1" xfId="0" applyNumberFormat="1" applyFont="1" applyFill="1" applyBorder="1" applyAlignment="1">
      <alignment horizontal="center" vertical="center" wrapText="1"/>
    </xf>
    <xf numFmtId="0" fontId="29" fillId="9" borderId="0" xfId="0" applyFont="1" applyFill="1" applyAlignment="1">
      <alignment wrapText="1"/>
    </xf>
    <xf numFmtId="0" fontId="37" fillId="0" borderId="0" xfId="0" applyFont="1"/>
    <xf numFmtId="0" fontId="36" fillId="0" borderId="0" xfId="0" applyFont="1" applyAlignment="1">
      <alignment horizontal="center" vertical="center" wrapText="1"/>
    </xf>
    <xf numFmtId="0" fontId="36" fillId="0" borderId="0" xfId="0" applyFont="1" applyAlignment="1">
      <alignment horizontal="center" vertical="center"/>
    </xf>
    <xf numFmtId="0" fontId="37" fillId="2" borderId="12" xfId="0" applyFont="1" applyFill="1" applyBorder="1" applyAlignment="1">
      <alignment wrapText="1"/>
    </xf>
    <xf numFmtId="0" fontId="36" fillId="2" borderId="1" xfId="0" applyFont="1" applyFill="1" applyBorder="1" applyAlignment="1">
      <alignment wrapText="1"/>
    </xf>
    <xf numFmtId="0" fontId="36" fillId="0" borderId="4" xfId="0" applyFont="1" applyBorder="1" applyAlignment="1">
      <alignment wrapText="1"/>
    </xf>
    <xf numFmtId="0" fontId="36" fillId="0" borderId="0" xfId="0" applyFont="1" applyAlignment="1">
      <alignment wrapText="1"/>
    </xf>
    <xf numFmtId="0" fontId="36" fillId="2" borderId="13" xfId="0" applyFont="1" applyFill="1" applyBorder="1" applyAlignment="1">
      <alignment wrapText="1"/>
    </xf>
    <xf numFmtId="0" fontId="36" fillId="2" borderId="4" xfId="0" applyFont="1" applyFill="1" applyBorder="1" applyAlignment="1">
      <alignment horizontal="left" vertical="center" wrapText="1"/>
    </xf>
    <xf numFmtId="167" fontId="36" fillId="0" borderId="4" xfId="31" applyNumberFormat="1" applyFont="1" applyBorder="1" applyAlignment="1">
      <alignment horizontal="center" vertical="center" wrapText="1"/>
    </xf>
    <xf numFmtId="10" fontId="36" fillId="2" borderId="4" xfId="30" applyNumberFormat="1" applyFont="1" applyFill="1" applyBorder="1" applyAlignment="1">
      <alignment horizontal="center" vertical="center" wrapText="1"/>
    </xf>
    <xf numFmtId="0" fontId="36" fillId="2" borderId="23" xfId="0" applyFont="1" applyFill="1" applyBorder="1" applyAlignment="1">
      <alignment wrapText="1"/>
    </xf>
    <xf numFmtId="0" fontId="36" fillId="2" borderId="4" xfId="0" applyFont="1" applyFill="1" applyBorder="1" applyAlignment="1">
      <alignment horizontal="left" vertical="center" wrapText="1" indent="3"/>
    </xf>
    <xf numFmtId="0" fontId="36" fillId="2" borderId="14" xfId="0" applyFont="1" applyFill="1" applyBorder="1" applyAlignment="1">
      <alignment wrapText="1"/>
    </xf>
    <xf numFmtId="167" fontId="36" fillId="0" borderId="1" xfId="31" applyNumberFormat="1" applyFont="1" applyBorder="1" applyAlignment="1">
      <alignment wrapText="1"/>
    </xf>
    <xf numFmtId="10" fontId="36" fillId="0" borderId="1" xfId="30" applyNumberFormat="1" applyFont="1" applyBorder="1" applyAlignment="1">
      <alignment wrapText="1"/>
    </xf>
    <xf numFmtId="167" fontId="36" fillId="0" borderId="4" xfId="31" applyNumberFormat="1" applyFont="1" applyBorder="1" applyAlignment="1">
      <alignment wrapText="1"/>
    </xf>
    <xf numFmtId="10" fontId="36" fillId="0" borderId="4" xfId="30" applyNumberFormat="1" applyFont="1" applyBorder="1" applyAlignment="1">
      <alignment horizontal="center" vertical="center" wrapText="1"/>
    </xf>
    <xf numFmtId="167" fontId="36" fillId="0" borderId="0" xfId="31" applyNumberFormat="1" applyFont="1"/>
    <xf numFmtId="10" fontId="36" fillId="0" borderId="0" xfId="30" applyNumberFormat="1" applyFont="1"/>
    <xf numFmtId="0" fontId="36" fillId="2" borderId="0" xfId="0" applyFont="1" applyFill="1" applyAlignment="1">
      <alignment horizontal="center" vertical="center" wrapText="1"/>
    </xf>
    <xf numFmtId="167" fontId="36" fillId="0" borderId="0" xfId="31" applyNumberFormat="1" applyFont="1" applyBorder="1" applyAlignment="1">
      <alignment wrapText="1"/>
    </xf>
    <xf numFmtId="10" fontId="36" fillId="0" borderId="0" xfId="30" applyNumberFormat="1" applyFont="1" applyBorder="1" applyAlignment="1">
      <alignment wrapText="1"/>
    </xf>
    <xf numFmtId="0" fontId="7" fillId="9" borderId="0" xfId="0" applyFont="1" applyFill="1" applyAlignment="1">
      <alignment wrapText="1"/>
    </xf>
    <xf numFmtId="0" fontId="45" fillId="0" borderId="0" xfId="0" applyFont="1"/>
    <xf numFmtId="0" fontId="101" fillId="0" borderId="0" xfId="0" applyFont="1" applyAlignment="1">
      <alignment vertical="center" wrapText="1"/>
    </xf>
    <xf numFmtId="0" fontId="25" fillId="0" borderId="0" xfId="0" applyFont="1"/>
    <xf numFmtId="0" fontId="92" fillId="0" borderId="0" xfId="0" applyFont="1" applyAlignment="1">
      <alignment horizontal="center" vertical="center" wrapText="1"/>
    </xf>
    <xf numFmtId="0" fontId="116" fillId="0" borderId="0" xfId="0" applyFont="1" applyAlignment="1">
      <alignment vertical="center" wrapText="1"/>
    </xf>
    <xf numFmtId="0" fontId="99" fillId="0" borderId="1" xfId="0" applyFont="1" applyBorder="1" applyAlignment="1">
      <alignment horizontal="center" vertical="center" wrapText="1"/>
    </xf>
    <xf numFmtId="0" fontId="98" fillId="0" borderId="1" xfId="0" applyFont="1" applyBorder="1" applyAlignment="1">
      <alignment horizontal="center" vertical="center" wrapText="1"/>
    </xf>
    <xf numFmtId="0" fontId="98" fillId="0" borderId="1" xfId="0" applyFont="1" applyBorder="1" applyAlignment="1">
      <alignment vertical="center" wrapText="1"/>
    </xf>
    <xf numFmtId="0" fontId="114" fillId="0" borderId="1" xfId="0" applyFont="1" applyBorder="1" applyAlignment="1">
      <alignment vertical="center" wrapText="1"/>
    </xf>
    <xf numFmtId="0" fontId="114" fillId="3" borderId="4" xfId="0" applyFont="1" applyFill="1" applyBorder="1" applyAlignment="1">
      <alignment vertical="center" wrapText="1"/>
    </xf>
    <xf numFmtId="0" fontId="117" fillId="0" borderId="1" xfId="0" applyFont="1" applyBorder="1" applyAlignment="1">
      <alignment vertical="center" wrapText="1"/>
    </xf>
    <xf numFmtId="0" fontId="117" fillId="3" borderId="4" xfId="0" applyFont="1" applyFill="1" applyBorder="1" applyAlignment="1">
      <alignment vertical="center" wrapText="1"/>
    </xf>
    <xf numFmtId="0" fontId="99" fillId="0" borderId="1" xfId="0" applyFont="1" applyBorder="1" applyAlignment="1">
      <alignment vertical="center" wrapText="1"/>
    </xf>
    <xf numFmtId="0" fontId="118" fillId="0" borderId="1" xfId="0" applyFont="1" applyBorder="1" applyAlignment="1">
      <alignment vertical="center" wrapText="1"/>
    </xf>
    <xf numFmtId="0" fontId="113" fillId="0" borderId="1" xfId="0" applyFont="1" applyBorder="1" applyAlignment="1">
      <alignment vertical="center" wrapText="1"/>
    </xf>
    <xf numFmtId="0" fontId="119" fillId="0" borderId="1" xfId="0" applyFont="1" applyBorder="1" applyAlignment="1">
      <alignment vertical="center" wrapText="1"/>
    </xf>
    <xf numFmtId="0" fontId="92" fillId="2" borderId="3" xfId="0" applyFont="1" applyFill="1" applyBorder="1" applyAlignment="1">
      <alignment horizontal="center" vertical="center" wrapText="1"/>
    </xf>
    <xf numFmtId="0" fontId="92" fillId="2" borderId="23" xfId="0" applyFont="1" applyFill="1" applyBorder="1" applyAlignment="1">
      <alignment horizontal="center" vertical="center" wrapText="1"/>
    </xf>
    <xf numFmtId="0" fontId="92" fillId="2" borderId="12" xfId="0" applyFont="1" applyFill="1" applyBorder="1" applyAlignment="1">
      <alignment horizontal="center" vertical="center" wrapText="1"/>
    </xf>
    <xf numFmtId="0" fontId="66" fillId="0" borderId="1" xfId="0" applyFont="1" applyBorder="1"/>
    <xf numFmtId="9" fontId="36" fillId="2" borderId="4" xfId="30" applyFont="1" applyFill="1" applyBorder="1" applyAlignment="1">
      <alignment horizontal="center" vertical="center" wrapText="1"/>
    </xf>
    <xf numFmtId="0" fontId="121" fillId="0" borderId="0" xfId="0" applyFont="1" applyAlignment="1">
      <alignment wrapText="1"/>
    </xf>
    <xf numFmtId="0" fontId="122" fillId="0" borderId="0" xfId="0" applyFont="1"/>
    <xf numFmtId="0" fontId="14" fillId="0" borderId="0" xfId="0" applyFont="1" applyAlignment="1">
      <alignment wrapText="1"/>
    </xf>
    <xf numFmtId="0" fontId="123" fillId="0" borderId="0" xfId="0" applyFont="1"/>
    <xf numFmtId="0" fontId="5" fillId="0" borderId="0" xfId="0" applyFont="1" applyAlignment="1">
      <alignment vertical="center"/>
    </xf>
    <xf numFmtId="0" fontId="29" fillId="9" borderId="0" xfId="0" applyFont="1" applyFill="1" applyAlignment="1">
      <alignment horizontal="center" vertical="center"/>
    </xf>
    <xf numFmtId="0" fontId="63" fillId="0" borderId="0" xfId="0" applyFont="1"/>
    <xf numFmtId="0" fontId="13" fillId="0" borderId="1" xfId="0" applyFont="1" applyBorder="1" applyAlignment="1">
      <alignment horizontal="center" vertical="center" wrapText="1"/>
    </xf>
    <xf numFmtId="0" fontId="13" fillId="0" borderId="0" xfId="0" applyFont="1" applyAlignment="1">
      <alignment vertical="center" wrapText="1"/>
    </xf>
    <xf numFmtId="169" fontId="47" fillId="0" borderId="0" xfId="5" applyNumberFormat="1" applyFont="1" applyAlignment="1">
      <alignment vertical="center" wrapText="1"/>
    </xf>
    <xf numFmtId="169" fontId="13" fillId="11" borderId="1" xfId="0" applyNumberFormat="1" applyFont="1" applyFill="1" applyBorder="1" applyAlignment="1">
      <alignment vertical="center" wrapText="1"/>
    </xf>
    <xf numFmtId="169" fontId="13" fillId="16" borderId="1" xfId="0" applyNumberFormat="1" applyFont="1" applyFill="1" applyBorder="1" applyAlignment="1">
      <alignment vertical="center" wrapText="1"/>
    </xf>
    <xf numFmtId="169" fontId="47" fillId="11" borderId="1" xfId="0" applyNumberFormat="1" applyFont="1" applyFill="1" applyBorder="1" applyAlignment="1">
      <alignment horizontal="center" vertical="center" wrapText="1"/>
    </xf>
    <xf numFmtId="169" fontId="124" fillId="16" borderId="1" xfId="0" applyNumberFormat="1" applyFont="1" applyFill="1" applyBorder="1" applyAlignment="1">
      <alignment vertical="center" wrapText="1"/>
    </xf>
    <xf numFmtId="169" fontId="47"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125" fillId="0" borderId="0" xfId="0" applyFont="1"/>
    <xf numFmtId="0" fontId="106" fillId="0" borderId="0" xfId="0" applyFont="1"/>
    <xf numFmtId="169" fontId="13" fillId="0" borderId="1" xfId="0" applyNumberFormat="1" applyFont="1" applyBorder="1" applyAlignment="1">
      <alignment vertical="center" wrapText="1"/>
    </xf>
    <xf numFmtId="169" fontId="47" fillId="0" borderId="1" xfId="0" applyNumberFormat="1" applyFont="1" applyBorder="1" applyAlignment="1">
      <alignment vertical="center" wrapText="1"/>
    </xf>
    <xf numFmtId="0" fontId="105" fillId="0" borderId="0" xfId="0" applyFont="1"/>
    <xf numFmtId="0" fontId="13" fillId="0" borderId="1" xfId="0" applyFont="1" applyBorder="1" applyAlignment="1">
      <alignment horizontal="right" vertical="center" wrapText="1"/>
    </xf>
    <xf numFmtId="0" fontId="126" fillId="0" borderId="1" xfId="0" applyFont="1" applyBorder="1" applyAlignment="1">
      <alignment vertical="center" wrapText="1"/>
    </xf>
    <xf numFmtId="0" fontId="38" fillId="0" borderId="0" xfId="0" applyFont="1" applyAlignment="1">
      <alignment horizontal="center" vertic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9" fontId="13" fillId="0" borderId="1" xfId="0" applyNumberFormat="1" applyFont="1" applyBorder="1" applyAlignment="1">
      <alignment horizontal="center" vertical="center" wrapText="1"/>
    </xf>
    <xf numFmtId="0" fontId="13" fillId="0" borderId="1" xfId="0" applyFont="1" applyBorder="1" applyAlignment="1">
      <alignment vertical="center"/>
    </xf>
    <xf numFmtId="167" fontId="13" fillId="0" borderId="1" xfId="31" applyNumberFormat="1" applyFont="1" applyBorder="1" applyAlignment="1">
      <alignment vertical="center" wrapText="1"/>
    </xf>
    <xf numFmtId="0" fontId="46" fillId="0" borderId="1" xfId="0" applyFont="1" applyBorder="1" applyAlignment="1">
      <alignment vertical="center"/>
    </xf>
    <xf numFmtId="0" fontId="120" fillId="0" borderId="0" xfId="0" applyFont="1"/>
    <xf numFmtId="0" fontId="36" fillId="0" borderId="13" xfId="0" applyFont="1" applyBorder="1" applyAlignment="1">
      <alignment horizontal="center" vertical="center" wrapText="1"/>
    </xf>
    <xf numFmtId="0" fontId="36" fillId="0" borderId="14" xfId="0" applyFont="1" applyBorder="1" applyAlignment="1">
      <alignment horizontal="center" vertical="center" wrapText="1"/>
    </xf>
    <xf numFmtId="167" fontId="13" fillId="11" borderId="1" xfId="31" applyNumberFormat="1" applyFont="1" applyFill="1" applyBorder="1" applyAlignment="1">
      <alignment vertical="center" wrapText="1"/>
    </xf>
    <xf numFmtId="10" fontId="13" fillId="11" borderId="1" xfId="30" applyNumberFormat="1" applyFont="1" applyFill="1" applyBorder="1" applyAlignment="1">
      <alignment vertical="center" wrapText="1"/>
    </xf>
    <xf numFmtId="0" fontId="13" fillId="11" borderId="1" xfId="0" applyFont="1" applyFill="1" applyBorder="1" applyAlignment="1">
      <alignment vertical="center" wrapText="1"/>
    </xf>
    <xf numFmtId="10" fontId="13" fillId="0" borderId="1" xfId="30" applyNumberFormat="1" applyFont="1" applyBorder="1" applyAlignment="1">
      <alignment vertical="center" wrapText="1"/>
    </xf>
    <xf numFmtId="0" fontId="65" fillId="9" borderId="0" xfId="0" applyFont="1" applyFill="1"/>
    <xf numFmtId="0" fontId="13" fillId="0" borderId="2" xfId="0" applyFont="1" applyBorder="1" applyAlignment="1">
      <alignment horizontal="center" vertical="center" wrapText="1"/>
    </xf>
    <xf numFmtId="0" fontId="14" fillId="0" borderId="2" xfId="0" applyFont="1" applyBorder="1" applyAlignment="1">
      <alignment vertical="center" wrapText="1"/>
    </xf>
    <xf numFmtId="0" fontId="14" fillId="0" borderId="4" xfId="0" applyFont="1" applyBorder="1" applyAlignment="1">
      <alignment vertical="center" wrapText="1"/>
    </xf>
    <xf numFmtId="0" fontId="127" fillId="14" borderId="1" xfId="0" applyFont="1" applyFill="1" applyBorder="1" applyAlignment="1">
      <alignment vertical="center" wrapText="1"/>
    </xf>
    <xf numFmtId="0" fontId="127" fillId="14" borderId="14" xfId="0" applyFont="1" applyFill="1" applyBorder="1" applyAlignment="1">
      <alignment vertical="center" wrapText="1"/>
    </xf>
    <xf numFmtId="0" fontId="13" fillId="0" borderId="2" xfId="0" applyFont="1" applyBorder="1" applyAlignment="1">
      <alignment horizontal="left" vertical="center" wrapText="1" indent="3"/>
    </xf>
    <xf numFmtId="0" fontId="14" fillId="0" borderId="2" xfId="0" applyFont="1" applyBorder="1" applyAlignment="1">
      <alignment vertical="center"/>
    </xf>
    <xf numFmtId="169" fontId="13" fillId="14" borderId="1" xfId="0" applyNumberFormat="1" applyFont="1" applyFill="1" applyBorder="1" applyAlignment="1">
      <alignment vertical="center" wrapText="1"/>
    </xf>
    <xf numFmtId="0" fontId="54" fillId="0" borderId="0" xfId="0" applyFont="1"/>
    <xf numFmtId="0" fontId="47" fillId="0" borderId="0" xfId="0" applyFont="1" applyAlignment="1">
      <alignment horizontal="center" vertical="center" wrapText="1"/>
    </xf>
    <xf numFmtId="0" fontId="47" fillId="0" borderId="0" xfId="0" applyFont="1" applyAlignment="1">
      <alignment horizontal="center" vertical="center"/>
    </xf>
    <xf numFmtId="169" fontId="47" fillId="16" borderId="1" xfId="0" applyNumberFormat="1" applyFont="1" applyFill="1" applyBorder="1" applyAlignment="1">
      <alignment vertical="center"/>
    </xf>
    <xf numFmtId="169" fontId="47" fillId="0" borderId="1" xfId="0" applyNumberFormat="1" applyFont="1" applyBorder="1" applyAlignment="1">
      <alignment vertical="center"/>
    </xf>
    <xf numFmtId="169" fontId="47" fillId="17" borderId="1" xfId="0" applyNumberFormat="1" applyFont="1" applyFill="1" applyBorder="1" applyAlignment="1">
      <alignment vertical="center"/>
    </xf>
    <xf numFmtId="0" fontId="5" fillId="0" borderId="0" xfId="2" applyFont="1"/>
    <xf numFmtId="0" fontId="5" fillId="0" borderId="0" xfId="2" applyFont="1" applyAlignment="1">
      <alignment vertical="center"/>
    </xf>
    <xf numFmtId="0" fontId="53" fillId="0" borderId="0" xfId="2" applyFont="1" applyAlignment="1">
      <alignment vertical="center"/>
    </xf>
    <xf numFmtId="0" fontId="52" fillId="0" borderId="0" xfId="2" applyFont="1"/>
    <xf numFmtId="0" fontId="52" fillId="0" borderId="0" xfId="2" applyFont="1" applyAlignment="1">
      <alignment vertical="center"/>
    </xf>
    <xf numFmtId="0" fontId="63" fillId="0" borderId="1" xfId="0" applyFont="1" applyBorder="1"/>
    <xf numFmtId="0" fontId="52" fillId="0" borderId="1" xfId="0" applyFont="1" applyBorder="1"/>
    <xf numFmtId="0" fontId="63" fillId="0" borderId="1" xfId="0" applyFont="1" applyBorder="1" applyAlignment="1">
      <alignment horizontal="center" vertical="center"/>
    </xf>
    <xf numFmtId="0" fontId="50" fillId="11" borderId="1" xfId="2" applyFont="1" applyFill="1" applyBorder="1" applyAlignment="1">
      <alignment horizontal="center" vertical="center" wrapText="1"/>
    </xf>
    <xf numFmtId="3" fontId="36" fillId="0" borderId="1" xfId="0" applyNumberFormat="1" applyFont="1" applyBorder="1" applyAlignment="1">
      <alignment vertical="center" wrapText="1"/>
    </xf>
    <xf numFmtId="0" fontId="128" fillId="0" borderId="0" xfId="2" applyFont="1"/>
    <xf numFmtId="0" fontId="105" fillId="0" borderId="0" xfId="2" applyFont="1"/>
    <xf numFmtId="3" fontId="36" fillId="0" borderId="1" xfId="0" quotePrefix="1" applyNumberFormat="1" applyFont="1" applyBorder="1" applyAlignment="1">
      <alignment vertical="center" wrapText="1"/>
    </xf>
    <xf numFmtId="0" fontId="50" fillId="3" borderId="1" xfId="2" applyFont="1" applyFill="1" applyBorder="1" applyAlignment="1">
      <alignment horizontal="center" vertical="center" wrapText="1"/>
    </xf>
    <xf numFmtId="0" fontId="53" fillId="3" borderId="1" xfId="2" applyFont="1" applyFill="1" applyBorder="1" applyAlignment="1">
      <alignment vertical="center" wrapText="1"/>
    </xf>
    <xf numFmtId="0" fontId="35" fillId="0" borderId="0" xfId="2" applyFont="1" applyAlignment="1">
      <alignment vertical="center"/>
    </xf>
    <xf numFmtId="0" fontId="25" fillId="20" borderId="5" xfId="0" applyFont="1" applyFill="1" applyBorder="1" applyAlignment="1">
      <alignment horizontal="right" vertical="center"/>
    </xf>
    <xf numFmtId="0" fontId="25" fillId="20" borderId="6" xfId="0" applyFont="1" applyFill="1" applyBorder="1" applyAlignment="1">
      <alignment vertical="center"/>
    </xf>
    <xf numFmtId="0" fontId="25" fillId="22" borderId="12" xfId="3" applyFont="1" applyFill="1" applyBorder="1">
      <alignment vertical="center"/>
    </xf>
    <xf numFmtId="0" fontId="25" fillId="22" borderId="15" xfId="3" applyFont="1" applyFill="1" applyBorder="1">
      <alignment vertical="center"/>
    </xf>
    <xf numFmtId="0" fontId="25" fillId="22" borderId="13" xfId="3" applyFont="1" applyFill="1" applyBorder="1">
      <alignment vertical="center"/>
    </xf>
    <xf numFmtId="0" fontId="25" fillId="19" borderId="2" xfId="0" applyFont="1" applyFill="1" applyBorder="1" applyAlignment="1">
      <alignment horizontal="right" vertical="center"/>
    </xf>
    <xf numFmtId="0" fontId="25" fillId="19" borderId="4" xfId="0" applyFont="1" applyFill="1" applyBorder="1" applyAlignment="1">
      <alignment vertical="center"/>
    </xf>
    <xf numFmtId="0" fontId="66" fillId="19" borderId="4" xfId="0" applyFont="1" applyFill="1" applyBorder="1" applyAlignment="1">
      <alignment vertical="center"/>
    </xf>
    <xf numFmtId="0" fontId="25" fillId="19" borderId="12" xfId="0" applyFont="1" applyFill="1" applyBorder="1" applyAlignment="1">
      <alignment horizontal="right" vertical="center"/>
    </xf>
    <xf numFmtId="0" fontId="25" fillId="19" borderId="15" xfId="0" applyFont="1" applyFill="1" applyBorder="1" applyAlignment="1">
      <alignment vertical="center"/>
    </xf>
    <xf numFmtId="0" fontId="66" fillId="19" borderId="4" xfId="0" applyFont="1" applyFill="1" applyBorder="1" applyAlignment="1">
      <alignment vertical="center" wrapText="1"/>
    </xf>
    <xf numFmtId="0" fontId="25" fillId="19" borderId="5" xfId="0" applyFont="1" applyFill="1" applyBorder="1" applyAlignment="1">
      <alignment horizontal="right" vertical="center"/>
    </xf>
    <xf numFmtId="0" fontId="25" fillId="19" borderId="6" xfId="0" applyFont="1" applyFill="1" applyBorder="1" applyAlignment="1">
      <alignment vertical="center"/>
    </xf>
    <xf numFmtId="0" fontId="36" fillId="0" borderId="1" xfId="3" applyFont="1" applyBorder="1" applyAlignment="1">
      <alignment horizontal="left" vertical="center" wrapText="1" indent="1"/>
    </xf>
    <xf numFmtId="0" fontId="7" fillId="2" borderId="0" xfId="0" applyFont="1" applyFill="1" applyAlignment="1">
      <alignment vertical="center"/>
    </xf>
    <xf numFmtId="0" fontId="13" fillId="0" borderId="0" xfId="0" applyFont="1" applyAlignment="1">
      <alignment vertical="center"/>
    </xf>
    <xf numFmtId="0" fontId="63" fillId="0" borderId="0" xfId="0" applyFont="1" applyAlignment="1">
      <alignment vertical="center"/>
    </xf>
    <xf numFmtId="0" fontId="36" fillId="0" borderId="8" xfId="0" applyFont="1" applyBorder="1"/>
    <xf numFmtId="0" fontId="37" fillId="0" borderId="1" xfId="0" applyFont="1" applyBorder="1" applyAlignment="1">
      <alignment horizontal="center"/>
    </xf>
    <xf numFmtId="0" fontId="40" fillId="9" borderId="0" xfId="0" applyFont="1" applyFill="1" applyAlignment="1">
      <alignment vertical="center" wrapText="1"/>
    </xf>
    <xf numFmtId="0" fontId="40" fillId="9" borderId="0" xfId="0" applyFont="1" applyFill="1" applyAlignment="1">
      <alignment horizontal="center" vertical="center" wrapText="1"/>
    </xf>
    <xf numFmtId="14" fontId="40" fillId="9" borderId="0" xfId="0" applyNumberFormat="1" applyFont="1" applyFill="1" applyAlignment="1">
      <alignment horizontal="center" vertical="center" wrapText="1"/>
    </xf>
    <xf numFmtId="0" fontId="37" fillId="0" borderId="14" xfId="0" applyFont="1" applyBorder="1" applyAlignment="1">
      <alignment vertical="center" wrapText="1"/>
    </xf>
    <xf numFmtId="3" fontId="25" fillId="0" borderId="14" xfId="0" applyNumberFormat="1" applyFont="1" applyBorder="1" applyAlignment="1">
      <alignment vertical="center" wrapText="1"/>
    </xf>
    <xf numFmtId="0" fontId="30" fillId="2" borderId="1" xfId="0" applyFont="1" applyFill="1" applyBorder="1" applyAlignment="1">
      <alignment horizontal="center" vertical="center" wrapText="1"/>
    </xf>
    <xf numFmtId="0" fontId="36" fillId="2" borderId="1" xfId="0" applyFont="1" applyFill="1" applyBorder="1" applyAlignment="1">
      <alignment horizontal="left" vertical="center" wrapText="1" indent="1"/>
    </xf>
    <xf numFmtId="3" fontId="25" fillId="0" borderId="1" xfId="0" applyNumberFormat="1" applyFont="1" applyBorder="1" applyAlignment="1">
      <alignment vertical="center" wrapText="1"/>
    </xf>
    <xf numFmtId="0" fontId="51" fillId="0" borderId="21" xfId="0" applyFont="1" applyBorder="1"/>
    <xf numFmtId="0" fontId="69" fillId="0" borderId="29" xfId="0" applyFont="1" applyBorder="1" applyAlignment="1">
      <alignment horizontal="center" vertical="center"/>
    </xf>
    <xf numFmtId="0" fontId="69" fillId="0" borderId="28" xfId="0" applyFont="1" applyBorder="1" applyAlignment="1">
      <alignment horizontal="center" vertical="center" wrapText="1"/>
    </xf>
    <xf numFmtId="0" fontId="69" fillId="0" borderId="26" xfId="0" applyFont="1" applyBorder="1" applyAlignment="1">
      <alignment horizontal="center" vertical="center"/>
    </xf>
    <xf numFmtId="0" fontId="69" fillId="0" borderId="26" xfId="0" applyFont="1" applyBorder="1" applyAlignment="1">
      <alignment horizontal="center" vertical="center" wrapText="1"/>
    </xf>
    <xf numFmtId="49" fontId="113" fillId="0" borderId="26" xfId="0" applyNumberFormat="1" applyFont="1" applyBorder="1" applyAlignment="1">
      <alignment horizontal="center" vertical="center" wrapText="1"/>
    </xf>
    <xf numFmtId="49" fontId="113" fillId="0" borderId="32" xfId="0" applyNumberFormat="1" applyFont="1" applyBorder="1" applyAlignment="1">
      <alignment horizontal="center" vertical="center" wrapText="1"/>
    </xf>
    <xf numFmtId="49" fontId="114" fillId="0" borderId="32" xfId="0" applyNumberFormat="1" applyFont="1" applyBorder="1" applyAlignment="1">
      <alignment horizontal="center" vertical="center" wrapText="1"/>
    </xf>
    <xf numFmtId="49" fontId="115" fillId="0" borderId="32" xfId="0" applyNumberFormat="1" applyFont="1" applyBorder="1" applyAlignment="1">
      <alignment horizontal="center" vertical="center" wrapText="1"/>
    </xf>
    <xf numFmtId="0" fontId="51" fillId="0" borderId="17" xfId="0" applyFont="1" applyBorder="1"/>
    <xf numFmtId="0" fontId="30" fillId="0" borderId="0" xfId="0" applyFont="1" applyAlignment="1">
      <alignment horizontal="right"/>
    </xf>
    <xf numFmtId="0" fontId="36" fillId="2" borderId="2"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36" fillId="2" borderId="1" xfId="0" applyFont="1" applyFill="1" applyBorder="1" applyAlignment="1">
      <alignment horizontal="center" vertical="center"/>
    </xf>
    <xf numFmtId="0" fontId="30" fillId="2" borderId="4" xfId="0" applyFont="1" applyFill="1" applyBorder="1" applyAlignment="1">
      <alignment horizontal="left" vertical="center" wrapText="1" indent="3"/>
    </xf>
    <xf numFmtId="166" fontId="36" fillId="2" borderId="4" xfId="30" applyNumberFormat="1" applyFont="1" applyFill="1" applyBorder="1" applyAlignment="1">
      <alignment horizontal="center" vertical="center" wrapText="1"/>
    </xf>
    <xf numFmtId="166" fontId="36" fillId="0" borderId="4" xfId="30" applyNumberFormat="1" applyFont="1" applyBorder="1" applyAlignment="1">
      <alignment horizontal="center" vertical="center" wrapText="1"/>
    </xf>
    <xf numFmtId="0" fontId="101" fillId="0" borderId="1" xfId="0" applyFont="1" applyBorder="1" applyAlignment="1">
      <alignment vertical="center" wrapText="1"/>
    </xf>
    <xf numFmtId="0" fontId="37" fillId="0" borderId="0" xfId="2" applyFont="1"/>
    <xf numFmtId="0" fontId="36" fillId="0" borderId="0" xfId="2" applyFont="1" applyAlignment="1">
      <alignment horizontal="center"/>
    </xf>
    <xf numFmtId="0" fontId="36" fillId="0" borderId="0" xfId="2" applyFont="1"/>
    <xf numFmtId="0" fontId="36" fillId="0" borderId="0" xfId="2" applyFont="1" applyAlignment="1">
      <alignment vertical="center"/>
    </xf>
    <xf numFmtId="0" fontId="29" fillId="9" borderId="0" xfId="2" applyFont="1" applyFill="1"/>
    <xf numFmtId="0" fontId="29" fillId="9" borderId="0" xfId="2" applyFont="1" applyFill="1" applyAlignment="1">
      <alignment vertical="center"/>
    </xf>
    <xf numFmtId="0" fontId="36" fillId="0" borderId="0" xfId="0" applyFont="1" applyAlignment="1">
      <alignment horizontal="center"/>
    </xf>
    <xf numFmtId="0" fontId="130" fillId="9" borderId="0" xfId="0" applyFont="1" applyFill="1" applyAlignment="1">
      <alignment vertical="center"/>
    </xf>
    <xf numFmtId="49" fontId="130" fillId="9" borderId="0" xfId="0" applyNumberFormat="1" applyFont="1" applyFill="1" applyAlignment="1">
      <alignment vertical="center"/>
    </xf>
    <xf numFmtId="0" fontId="131" fillId="9" borderId="0" xfId="0" applyFont="1" applyFill="1"/>
    <xf numFmtId="0" fontId="130" fillId="9" borderId="0" xfId="0" applyFont="1" applyFill="1"/>
    <xf numFmtId="0" fontId="130" fillId="9" borderId="0" xfId="5" applyFont="1" applyFill="1">
      <alignment vertical="center"/>
    </xf>
    <xf numFmtId="0" fontId="91" fillId="9" borderId="0" xfId="0" applyFont="1" applyFill="1"/>
    <xf numFmtId="0" fontId="13" fillId="0" borderId="1" xfId="0" applyFont="1" applyBorder="1"/>
    <xf numFmtId="0" fontId="13" fillId="0" borderId="1" xfId="0" applyFont="1" applyBorder="1" applyAlignment="1">
      <alignment horizontal="right"/>
    </xf>
    <xf numFmtId="3" fontId="13" fillId="0" borderId="1" xfId="0" applyNumberFormat="1" applyFont="1" applyBorder="1"/>
    <xf numFmtId="0" fontId="49" fillId="9" borderId="0" xfId="1" applyFont="1" applyFill="1" applyAlignment="1">
      <alignment vertical="center" wrapText="1"/>
    </xf>
    <xf numFmtId="0" fontId="36" fillId="0" borderId="23" xfId="0" applyFont="1" applyBorder="1"/>
    <xf numFmtId="0" fontId="36" fillId="0" borderId="14" xfId="0" applyFont="1" applyBorder="1"/>
    <xf numFmtId="0" fontId="36" fillId="0" borderId="23" xfId="0" applyFont="1" applyBorder="1" applyAlignment="1">
      <alignment horizontal="center" vertical="center" wrapText="1"/>
    </xf>
    <xf numFmtId="0" fontId="4" fillId="0" borderId="0" xfId="0" applyFont="1"/>
    <xf numFmtId="0" fontId="13" fillId="2" borderId="0" xfId="0" applyFont="1" applyFill="1" applyAlignment="1">
      <alignment vertical="center"/>
    </xf>
    <xf numFmtId="0" fontId="13" fillId="2" borderId="0" xfId="0" applyFont="1" applyFill="1" applyAlignment="1">
      <alignment vertical="center" wrapText="1"/>
    </xf>
    <xf numFmtId="0" fontId="47" fillId="2" borderId="0" xfId="0" applyFont="1" applyFill="1"/>
    <xf numFmtId="0" fontId="4" fillId="2" borderId="0" xfId="0" applyFont="1" applyFill="1" applyAlignment="1">
      <alignment vertical="center"/>
    </xf>
    <xf numFmtId="0" fontId="4" fillId="2" borderId="0" xfId="0" applyFont="1" applyFill="1" applyAlignment="1">
      <alignment vertical="center" wrapText="1"/>
    </xf>
    <xf numFmtId="0" fontId="4" fillId="2" borderId="0" xfId="0" applyFont="1" applyFill="1"/>
    <xf numFmtId="0" fontId="55" fillId="0" borderId="3" xfId="0" applyFont="1" applyBorder="1" applyAlignment="1">
      <alignment vertical="center"/>
    </xf>
    <xf numFmtId="0" fontId="110" fillId="0" borderId="8" xfId="0" applyFont="1" applyBorder="1" applyAlignment="1">
      <alignment vertical="center"/>
    </xf>
    <xf numFmtId="0" fontId="134" fillId="0" borderId="8" xfId="0" applyFont="1" applyBorder="1"/>
    <xf numFmtId="0" fontId="134" fillId="0" borderId="7" xfId="0" applyFont="1" applyBorder="1"/>
    <xf numFmtId="0" fontId="135" fillId="0" borderId="8" xfId="0" applyFont="1" applyBorder="1"/>
    <xf numFmtId="0" fontId="122" fillId="0" borderId="8" xfId="0" applyFont="1" applyBorder="1"/>
    <xf numFmtId="0" fontId="36" fillId="0" borderId="14" xfId="0" applyFont="1" applyBorder="1" applyAlignment="1">
      <alignment horizontal="left" vertical="center" wrapText="1"/>
    </xf>
    <xf numFmtId="0" fontId="36" fillId="0" borderId="1" xfId="0" applyFont="1" applyBorder="1"/>
    <xf numFmtId="165" fontId="36" fillId="0" borderId="1" xfId="75" applyNumberFormat="1" applyFont="1" applyBorder="1" applyAlignment="1">
      <alignment horizontal="left" vertical="center" wrapText="1"/>
    </xf>
    <xf numFmtId="0" fontId="25" fillId="15" borderId="1" xfId="0" applyFont="1" applyFill="1" applyBorder="1" applyAlignment="1">
      <alignment vertical="center"/>
    </xf>
    <xf numFmtId="0" fontId="41" fillId="15" borderId="1" xfId="0" applyFont="1" applyFill="1" applyBorder="1" applyAlignment="1">
      <alignment vertical="center" wrapText="1"/>
    </xf>
    <xf numFmtId="0" fontId="68" fillId="15" borderId="1" xfId="0" applyFont="1" applyFill="1" applyBorder="1" applyAlignment="1">
      <alignment horizontal="left" vertical="center" wrapText="1"/>
    </xf>
    <xf numFmtId="0" fontId="36" fillId="2" borderId="1" xfId="0" applyFont="1" applyFill="1" applyBorder="1" applyAlignment="1">
      <alignment horizontal="left" vertical="center" wrapText="1"/>
    </xf>
    <xf numFmtId="165" fontId="36" fillId="0" borderId="1" xfId="75" applyNumberFormat="1" applyFont="1" applyFill="1" applyBorder="1" applyAlignment="1">
      <alignment horizontal="left" vertical="center" wrapText="1"/>
    </xf>
    <xf numFmtId="3" fontId="36" fillId="0" borderId="1" xfId="0" applyNumberFormat="1" applyFont="1" applyBorder="1" applyAlignment="1">
      <alignment horizontal="right"/>
    </xf>
    <xf numFmtId="175" fontId="36" fillId="0" borderId="1" xfId="0" applyNumberFormat="1" applyFont="1" applyBorder="1" applyAlignment="1">
      <alignment horizontal="right"/>
    </xf>
    <xf numFmtId="176" fontId="36" fillId="0" borderId="1" xfId="0" applyNumberFormat="1" applyFont="1" applyBorder="1" applyAlignment="1">
      <alignment horizontal="right"/>
    </xf>
    <xf numFmtId="177" fontId="36" fillId="0" borderId="1" xfId="0" applyNumberFormat="1" applyFont="1" applyBorder="1" applyAlignment="1">
      <alignment horizontal="right"/>
    </xf>
    <xf numFmtId="9" fontId="36" fillId="2" borderId="1" xfId="0" applyNumberFormat="1" applyFont="1" applyFill="1" applyBorder="1" applyAlignment="1">
      <alignment horizontal="right" vertical="center" wrapText="1"/>
    </xf>
    <xf numFmtId="9" fontId="36" fillId="0" borderId="1" xfId="0" applyNumberFormat="1" applyFont="1" applyBorder="1" applyAlignment="1">
      <alignment horizontal="right" vertical="center" wrapText="1"/>
    </xf>
    <xf numFmtId="9" fontId="36" fillId="0" borderId="1" xfId="0" applyNumberFormat="1" applyFont="1" applyBorder="1"/>
    <xf numFmtId="178" fontId="36" fillId="2" borderId="1" xfId="0" applyNumberFormat="1" applyFont="1" applyFill="1" applyBorder="1" applyAlignment="1">
      <alignment horizontal="left" vertical="center" wrapText="1"/>
    </xf>
    <xf numFmtId="14" fontId="36" fillId="0" borderId="1" xfId="0" applyNumberFormat="1" applyFont="1" applyBorder="1"/>
    <xf numFmtId="14" fontId="36" fillId="0" borderId="1" xfId="75" applyNumberFormat="1" applyFont="1" applyFill="1" applyBorder="1" applyAlignment="1">
      <alignment horizontal="center" vertical="top" wrapText="1"/>
    </xf>
    <xf numFmtId="0" fontId="36" fillId="0" borderId="1" xfId="0" quotePrefix="1" applyFont="1" applyBorder="1" applyAlignment="1">
      <alignment horizontal="left" vertical="center" wrapText="1"/>
    </xf>
    <xf numFmtId="0" fontId="68" fillId="15" borderId="1" xfId="0" applyFont="1" applyFill="1" applyBorder="1" applyAlignment="1">
      <alignment horizontal="center" vertical="center" wrapText="1"/>
    </xf>
    <xf numFmtId="43" fontId="36" fillId="0" borderId="1" xfId="75" applyNumberFormat="1" applyFont="1" applyFill="1" applyBorder="1" applyAlignment="1">
      <alignment horizontal="left" vertical="center" wrapText="1"/>
    </xf>
    <xf numFmtId="43" fontId="36" fillId="0" borderId="1" xfId="75" applyNumberFormat="1" applyFont="1" applyBorder="1" applyAlignment="1">
      <alignment horizontal="left" vertical="center" wrapText="1"/>
    </xf>
    <xf numFmtId="0" fontId="36" fillId="0" borderId="1" xfId="75" applyNumberFormat="1" applyFont="1" applyFill="1" applyBorder="1" applyAlignment="1">
      <alignment horizontal="center" vertical="center" wrapText="1"/>
    </xf>
    <xf numFmtId="0" fontId="36" fillId="0" borderId="1" xfId="75" applyNumberFormat="1" applyFont="1" applyBorder="1" applyAlignment="1">
      <alignment horizontal="center" vertical="center" wrapText="1"/>
    </xf>
    <xf numFmtId="43" fontId="36" fillId="0" borderId="1" xfId="75" applyNumberFormat="1" applyFont="1" applyFill="1" applyBorder="1" applyAlignment="1">
      <alignment horizontal="center" vertical="center" wrapText="1"/>
    </xf>
    <xf numFmtId="43" fontId="36" fillId="0" borderId="1" xfId="75" applyNumberFormat="1" applyFont="1" applyBorder="1" applyAlignment="1">
      <alignment horizontal="center" vertical="center" wrapText="1"/>
    </xf>
    <xf numFmtId="165" fontId="36" fillId="0" borderId="1" xfId="0" applyNumberFormat="1" applyFont="1" applyBorder="1" applyAlignment="1">
      <alignment horizontal="left" vertical="center" wrapText="1"/>
    </xf>
    <xf numFmtId="0" fontId="36" fillId="2" borderId="1" xfId="0" applyFont="1" applyFill="1" applyBorder="1"/>
    <xf numFmtId="0" fontId="134" fillId="9" borderId="3" xfId="0" applyFont="1" applyFill="1" applyBorder="1"/>
    <xf numFmtId="0" fontId="134" fillId="9" borderId="4" xfId="0" applyFont="1" applyFill="1" applyBorder="1"/>
    <xf numFmtId="0" fontId="135" fillId="9" borderId="3" xfId="0" applyFont="1" applyFill="1" applyBorder="1"/>
    <xf numFmtId="0" fontId="122" fillId="9" borderId="3" xfId="0" applyFont="1" applyFill="1" applyBorder="1"/>
    <xf numFmtId="0" fontId="66" fillId="0" borderId="1" xfId="0" applyFont="1" applyBorder="1" applyAlignment="1">
      <alignment horizontal="left" vertical="center" wrapText="1"/>
    </xf>
    <xf numFmtId="0" fontId="3" fillId="0" borderId="0" xfId="0" applyFont="1"/>
    <xf numFmtId="0" fontId="13" fillId="0" borderId="24" xfId="0" applyFont="1" applyBorder="1" applyAlignment="1">
      <alignment vertical="center" wrapText="1"/>
    </xf>
    <xf numFmtId="0" fontId="14" fillId="0" borderId="1" xfId="0" applyFont="1" applyBorder="1" applyAlignment="1">
      <alignment vertical="center"/>
    </xf>
    <xf numFmtId="0" fontId="25" fillId="0" borderId="1" xfId="0" applyFont="1" applyBorder="1" applyAlignment="1">
      <alignment horizontal="center" vertical="top"/>
    </xf>
    <xf numFmtId="3" fontId="36" fillId="0" borderId="1" xfId="4" applyFont="1" applyFill="1" applyAlignment="1">
      <alignment horizontal="center" vertical="center"/>
      <protection locked="0"/>
    </xf>
    <xf numFmtId="171" fontId="36" fillId="0" borderId="1" xfId="30" applyNumberFormat="1" applyFont="1" applyFill="1" applyBorder="1" applyAlignment="1" applyProtection="1">
      <alignment horizontal="center" vertical="center" wrapText="1"/>
      <protection locked="0"/>
    </xf>
    <xf numFmtId="170" fontId="69" fillId="0" borderId="1" xfId="4" applyNumberFormat="1" applyFont="1" applyFill="1" applyAlignment="1">
      <alignment vertical="center" wrapText="1"/>
      <protection locked="0"/>
    </xf>
    <xf numFmtId="170" fontId="69" fillId="5" borderId="1" xfId="0" applyNumberFormat="1" applyFont="1" applyFill="1" applyBorder="1" applyAlignment="1">
      <alignment vertical="center"/>
    </xf>
    <xf numFmtId="10" fontId="69" fillId="0" borderId="1" xfId="30" applyNumberFormat="1" applyFont="1" applyFill="1" applyBorder="1" applyAlignment="1" applyProtection="1">
      <alignment vertical="center" wrapText="1"/>
      <protection locked="0"/>
    </xf>
    <xf numFmtId="3" fontId="72" fillId="14" borderId="1" xfId="4" applyFont="1" applyFill="1" applyAlignment="1">
      <alignment vertical="center"/>
      <protection locked="0"/>
    </xf>
    <xf numFmtId="43" fontId="36" fillId="0" borderId="1" xfId="31" applyFont="1" applyFill="1" applyBorder="1" applyAlignment="1" applyProtection="1">
      <alignment vertical="center" wrapText="1"/>
      <protection locked="0"/>
    </xf>
    <xf numFmtId="43" fontId="69" fillId="3" borderId="1" xfId="31" applyFont="1" applyFill="1" applyBorder="1" applyAlignment="1" applyProtection="1">
      <alignment horizontal="center" vertical="center"/>
      <protection locked="0"/>
    </xf>
    <xf numFmtId="43" fontId="69" fillId="5" borderId="1" xfId="31" applyFont="1" applyFill="1" applyBorder="1" applyAlignment="1">
      <alignment vertical="center"/>
    </xf>
    <xf numFmtId="43" fontId="69" fillId="0" borderId="1" xfId="31" applyFont="1" applyFill="1" applyBorder="1" applyAlignment="1" applyProtection="1">
      <alignment vertical="center" wrapText="1"/>
      <protection locked="0"/>
    </xf>
    <xf numFmtId="43" fontId="69" fillId="0" borderId="1" xfId="31" quotePrefix="1" applyFont="1" applyFill="1" applyBorder="1" applyAlignment="1" applyProtection="1">
      <alignment vertical="center" wrapText="1"/>
      <protection locked="0"/>
    </xf>
    <xf numFmtId="43" fontId="36" fillId="0" borderId="1" xfId="31" applyFont="1" applyBorder="1" applyAlignment="1">
      <alignment horizontal="center" vertical="center" wrapText="1"/>
    </xf>
    <xf numFmtId="0" fontId="30" fillId="9" borderId="0" xfId="0" applyFont="1" applyFill="1"/>
    <xf numFmtId="43" fontId="2" fillId="0" borderId="1" xfId="31" applyFont="1" applyBorder="1" applyAlignment="1">
      <alignment vertical="center" wrapText="1"/>
    </xf>
    <xf numFmtId="43" fontId="2" fillId="0" borderId="1" xfId="31" applyFont="1" applyBorder="1" applyAlignment="1">
      <alignment horizontal="center" vertical="center" wrapText="1"/>
    </xf>
    <xf numFmtId="0" fontId="2" fillId="0" borderId="0" xfId="0" applyFont="1" applyAlignment="1">
      <alignment horizontal="center"/>
    </xf>
    <xf numFmtId="43" fontId="2" fillId="0" borderId="0" xfId="31" applyFont="1" applyAlignment="1"/>
    <xf numFmtId="43" fontId="2" fillId="0" borderId="1" xfId="31" applyFont="1" applyFill="1" applyBorder="1" applyAlignment="1">
      <alignment vertical="center" wrapText="1"/>
    </xf>
    <xf numFmtId="43" fontId="2" fillId="0" borderId="1" xfId="31" applyFont="1" applyFill="1" applyBorder="1" applyAlignment="1">
      <alignment horizontal="center" vertical="center" wrapText="1"/>
    </xf>
    <xf numFmtId="43" fontId="36" fillId="0" borderId="1" xfId="31" applyFont="1" applyFill="1" applyBorder="1" applyAlignment="1">
      <alignment horizontal="center" vertical="center" wrapText="1"/>
    </xf>
    <xf numFmtId="0" fontId="2" fillId="2" borderId="0" xfId="0" applyFont="1" applyFill="1"/>
    <xf numFmtId="0" fontId="2" fillId="2" borderId="19" xfId="0" applyFont="1" applyFill="1" applyBorder="1"/>
    <xf numFmtId="0" fontId="2" fillId="2" borderId="20" xfId="0" applyFont="1" applyFill="1" applyBorder="1"/>
    <xf numFmtId="0" fontId="2" fillId="0" borderId="19" xfId="0" applyFont="1" applyBorder="1"/>
    <xf numFmtId="0" fontId="2" fillId="0" borderId="0" xfId="0" applyFont="1"/>
    <xf numFmtId="0" fontId="2" fillId="0" borderId="1" xfId="0" applyFont="1" applyBorder="1" applyAlignment="1">
      <alignment horizontal="center" vertical="center" wrapText="1"/>
    </xf>
    <xf numFmtId="166" fontId="2" fillId="0" borderId="0" xfId="0" applyNumberFormat="1" applyFont="1"/>
    <xf numFmtId="0" fontId="2" fillId="2" borderId="0" xfId="0" applyFont="1" applyFill="1" applyAlignment="1">
      <alignment vertical="center"/>
    </xf>
    <xf numFmtId="0" fontId="2" fillId="2" borderId="0" xfId="0" applyFont="1" applyFill="1" applyAlignment="1">
      <alignment vertical="center" wrapText="1"/>
    </xf>
    <xf numFmtId="0" fontId="2" fillId="2" borderId="14" xfId="0" applyFont="1" applyFill="1" applyBorder="1" applyAlignment="1">
      <alignment vertical="center"/>
    </xf>
    <xf numFmtId="0" fontId="2" fillId="0" borderId="14" xfId="0" applyFont="1" applyBorder="1" applyAlignment="1">
      <alignment vertical="center" wrapText="1"/>
    </xf>
    <xf numFmtId="0" fontId="2" fillId="2" borderId="1" xfId="0" applyFont="1" applyFill="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xf numFmtId="165" fontId="2" fillId="0" borderId="1" xfId="75" applyNumberFormat="1" applyFont="1" applyFill="1" applyBorder="1" applyAlignment="1">
      <alignment horizontal="left" vertical="center" wrapText="1"/>
    </xf>
    <xf numFmtId="165" fontId="2" fillId="0" borderId="1" xfId="75" applyNumberFormat="1" applyFont="1" applyBorder="1" applyAlignment="1">
      <alignment horizontal="left" vertical="center" wrapText="1"/>
    </xf>
    <xf numFmtId="0" fontId="2" fillId="0" borderId="1" xfId="0" applyFont="1" applyBorder="1" applyAlignment="1">
      <alignment vertical="center"/>
    </xf>
    <xf numFmtId="165" fontId="2" fillId="2" borderId="1" xfId="75" applyNumberFormat="1" applyFont="1" applyFill="1" applyBorder="1" applyAlignment="1">
      <alignment horizontal="left" vertical="center" wrapText="1"/>
    </xf>
    <xf numFmtId="0" fontId="2" fillId="0" borderId="1" xfId="0" applyFont="1" applyBorder="1" applyAlignment="1">
      <alignment horizontal="right"/>
    </xf>
    <xf numFmtId="0" fontId="2" fillId="2" borderId="1" xfId="0" applyFont="1" applyFill="1" applyBorder="1" applyAlignment="1">
      <alignment horizontal="right" vertical="center" wrapText="1"/>
    </xf>
    <xf numFmtId="0" fontId="2" fillId="0" borderId="1" xfId="0" applyFont="1" applyBorder="1" applyAlignment="1">
      <alignment horizontal="right" vertical="center"/>
    </xf>
    <xf numFmtId="10" fontId="2" fillId="0" borderId="0" xfId="0" applyNumberFormat="1" applyFont="1"/>
    <xf numFmtId="10" fontId="2" fillId="0" borderId="1" xfId="0" applyNumberFormat="1" applyFont="1" applyBorder="1"/>
    <xf numFmtId="9" fontId="2" fillId="0" borderId="1" xfId="0" applyNumberFormat="1" applyFont="1" applyBorder="1"/>
    <xf numFmtId="14" fontId="2" fillId="0" borderId="1" xfId="0" applyNumberFormat="1" applyFont="1" applyBorder="1"/>
    <xf numFmtId="14" fontId="2" fillId="0" borderId="1" xfId="75" applyNumberFormat="1" applyFont="1" applyFill="1" applyBorder="1" applyAlignment="1">
      <alignment horizontal="center" vertical="center" wrapText="1"/>
    </xf>
    <xf numFmtId="0" fontId="2" fillId="0" borderId="1" xfId="75" applyNumberFormat="1" applyFont="1" applyFill="1" applyBorder="1" applyAlignment="1">
      <alignment horizontal="left" vertical="center" wrapText="1"/>
    </xf>
    <xf numFmtId="43" fontId="2" fillId="0" borderId="1" xfId="75" applyNumberFormat="1" applyFont="1" applyFill="1" applyBorder="1" applyAlignment="1">
      <alignment horizontal="left" vertical="center" wrapText="1"/>
    </xf>
    <xf numFmtId="43" fontId="2" fillId="0" borderId="1" xfId="75" applyNumberFormat="1" applyFont="1" applyBorder="1" applyAlignment="1">
      <alignment horizontal="left" vertical="center" wrapText="1"/>
    </xf>
    <xf numFmtId="43" fontId="2" fillId="0" borderId="1" xfId="75" applyNumberFormat="1" applyFont="1" applyFill="1" applyBorder="1" applyAlignment="1">
      <alignment horizontal="left" vertical="top" wrapText="1"/>
    </xf>
    <xf numFmtId="43" fontId="2" fillId="0" borderId="1" xfId="75" applyNumberFormat="1" applyFont="1" applyBorder="1" applyAlignment="1">
      <alignment horizontal="left" vertical="top" wrapText="1"/>
    </xf>
    <xf numFmtId="0" fontId="2" fillId="0" borderId="0" xfId="0" applyFont="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right"/>
    </xf>
    <xf numFmtId="0" fontId="2" fillId="0" borderId="1" xfId="0" applyFont="1" applyBorder="1" applyAlignment="1">
      <alignment horizontal="center"/>
    </xf>
    <xf numFmtId="0" fontId="2" fillId="0" borderId="13" xfId="0" applyFont="1" applyBorder="1" applyAlignment="1">
      <alignment horizontal="center"/>
    </xf>
    <xf numFmtId="0" fontId="2" fillId="0" borderId="13" xfId="0" applyFont="1" applyBorder="1" applyAlignment="1">
      <alignment horizontal="center" vertical="center" wrapText="1"/>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57" borderId="0" xfId="0" applyFont="1" applyFill="1"/>
    <xf numFmtId="0" fontId="2" fillId="0" borderId="1" xfId="0" applyFont="1" applyBorder="1" applyAlignment="1">
      <alignment horizontal="left" vertical="center"/>
    </xf>
    <xf numFmtId="168" fontId="2" fillId="0" borderId="1" xfId="26" applyNumberFormat="1" applyFont="1" applyBorder="1"/>
    <xf numFmtId="0" fontId="2" fillId="0" borderId="1" xfId="0" applyFont="1" applyBorder="1" applyAlignment="1">
      <alignment horizontal="left"/>
    </xf>
    <xf numFmtId="168" fontId="2" fillId="0" borderId="1" xfId="26" applyNumberFormat="1" applyFont="1" applyFill="1" applyBorder="1"/>
    <xf numFmtId="0" fontId="2" fillId="0" borderId="1" xfId="0" applyFont="1" applyBorder="1" applyAlignment="1">
      <alignment horizontal="left" wrapText="1"/>
    </xf>
    <xf numFmtId="0" fontId="2" fillId="0" borderId="1" xfId="0" applyFont="1" applyBorder="1" applyAlignment="1">
      <alignment horizontal="center" vertical="center"/>
    </xf>
    <xf numFmtId="0" fontId="2" fillId="0" borderId="1" xfId="0" applyFont="1" applyBorder="1" applyAlignment="1">
      <alignment vertical="top" wrapText="1"/>
    </xf>
    <xf numFmtId="0" fontId="2" fillId="0" borderId="1" xfId="0" applyFont="1" applyBorder="1" applyAlignment="1">
      <alignment wrapText="1"/>
    </xf>
    <xf numFmtId="172" fontId="2" fillId="0" borderId="0" xfId="0" applyNumberFormat="1" applyFont="1"/>
    <xf numFmtId="0" fontId="2" fillId="0" borderId="12" xfId="0" applyFont="1" applyBorder="1"/>
    <xf numFmtId="0" fontId="2" fillId="0" borderId="5" xfId="0" applyFont="1" applyBorder="1"/>
    <xf numFmtId="0" fontId="2" fillId="0" borderId="24" xfId="0" applyFont="1" applyBorder="1"/>
    <xf numFmtId="0" fontId="2" fillId="0" borderId="1" xfId="0" applyFont="1" applyBorder="1" applyAlignment="1">
      <alignment horizontal="center" wrapText="1"/>
    </xf>
    <xf numFmtId="0" fontId="2" fillId="0" borderId="24" xfId="0" applyFont="1" applyBorder="1" applyAlignment="1">
      <alignment horizontal="center" vertical="center" wrapText="1"/>
    </xf>
    <xf numFmtId="0" fontId="2" fillId="0" borderId="7" xfId="0" applyFont="1" applyBorder="1" applyAlignment="1">
      <alignment horizontal="center" vertical="center" wrapText="1"/>
    </xf>
    <xf numFmtId="168" fontId="2" fillId="0" borderId="8" xfId="26" applyNumberFormat="1" applyFont="1" applyBorder="1"/>
    <xf numFmtId="0" fontId="2" fillId="0" borderId="0" xfId="0" applyFont="1" applyAlignment="1">
      <alignment vertical="center" wrapText="1"/>
    </xf>
    <xf numFmtId="0" fontId="2" fillId="0" borderId="23" xfId="0" applyFont="1" applyBorder="1"/>
    <xf numFmtId="0" fontId="2" fillId="0" borderId="0" xfId="0" applyFont="1" applyAlignment="1">
      <alignment horizontal="center" vertical="center" wrapText="1"/>
    </xf>
    <xf numFmtId="3" fontId="2" fillId="0" borderId="1" xfId="0" applyNumberFormat="1" applyFont="1" applyBorder="1"/>
    <xf numFmtId="0" fontId="2" fillId="3" borderId="1" xfId="0" applyFont="1" applyFill="1" applyBorder="1"/>
    <xf numFmtId="173" fontId="2" fillId="0" borderId="1" xfId="26" applyNumberFormat="1" applyFont="1" applyBorder="1"/>
    <xf numFmtId="0" fontId="2" fillId="0" borderId="4" xfId="0" applyFont="1" applyBorder="1" applyAlignment="1">
      <alignment horizontal="center" vertical="center" wrapText="1"/>
    </xf>
    <xf numFmtId="0" fontId="2" fillId="0" borderId="14" xfId="0" applyFont="1" applyBorder="1"/>
    <xf numFmtId="168" fontId="2" fillId="3" borderId="1" xfId="26" applyNumberFormat="1" applyFont="1" applyFill="1" applyBorder="1"/>
    <xf numFmtId="0" fontId="2" fillId="0" borderId="13" xfId="0" applyFont="1" applyBorder="1"/>
    <xf numFmtId="0" fontId="2" fillId="2" borderId="0" xfId="0" applyFont="1" applyFill="1" applyAlignment="1">
      <alignment horizontal="center" vertical="center" wrapTex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wrapText="1"/>
    </xf>
    <xf numFmtId="0" fontId="2" fillId="2" borderId="1" xfId="0" applyFont="1" applyFill="1" applyBorder="1" applyAlignment="1">
      <alignment vertical="center" wrapText="1"/>
    </xf>
    <xf numFmtId="167" fontId="2" fillId="2" borderId="4" xfId="31" applyNumberFormat="1" applyFont="1" applyFill="1" applyBorder="1" applyAlignment="1">
      <alignment horizontal="center" vertical="center" wrapText="1"/>
    </xf>
    <xf numFmtId="167" fontId="2" fillId="0" borderId="4" xfId="31" applyNumberFormat="1" applyFont="1" applyBorder="1" applyAlignment="1">
      <alignment horizontal="center" vertical="center" wrapText="1"/>
    </xf>
    <xf numFmtId="166" fontId="2" fillId="2" borderId="4" xfId="30" applyNumberFormat="1" applyFont="1" applyFill="1" applyBorder="1" applyAlignment="1">
      <alignment horizontal="center" vertical="center" wrapText="1"/>
    </xf>
    <xf numFmtId="0" fontId="2" fillId="0" borderId="0" xfId="0" applyFont="1" applyAlignment="1">
      <alignment wrapText="1"/>
    </xf>
    <xf numFmtId="167" fontId="2" fillId="0" borderId="1" xfId="31" applyNumberFormat="1" applyFont="1" applyBorder="1" applyAlignment="1">
      <alignment horizontal="center" vertical="center" wrapText="1"/>
    </xf>
    <xf numFmtId="10" fontId="2" fillId="2" borderId="4" xfId="30" applyNumberFormat="1" applyFont="1" applyFill="1" applyBorder="1" applyAlignment="1">
      <alignment horizontal="center" vertical="center" wrapText="1"/>
    </xf>
    <xf numFmtId="0" fontId="2" fillId="9" borderId="0" xfId="0" applyFont="1" applyFill="1"/>
    <xf numFmtId="9" fontId="2" fillId="2" borderId="4" xfId="30" applyFont="1" applyFill="1" applyBorder="1" applyAlignment="1">
      <alignment horizontal="center" vertical="center" wrapText="1"/>
    </xf>
    <xf numFmtId="0" fontId="2" fillId="0" borderId="7" xfId="0" applyFont="1" applyBorder="1" applyAlignment="1">
      <alignment vertical="center"/>
    </xf>
    <xf numFmtId="0" fontId="2" fillId="0" borderId="1" xfId="0" applyFont="1" applyBorder="1" applyAlignment="1">
      <alignment horizontal="center" vertical="top"/>
    </xf>
    <xf numFmtId="0" fontId="2" fillId="0" borderId="0" xfId="2" applyFont="1"/>
    <xf numFmtId="0" fontId="2" fillId="0" borderId="0" xfId="2" applyFont="1" applyAlignment="1">
      <alignment vertical="center"/>
    </xf>
    <xf numFmtId="3" fontId="2" fillId="3" borderId="1" xfId="2" quotePrefix="1" applyNumberFormat="1" applyFont="1" applyFill="1" applyBorder="1" applyAlignment="1">
      <alignment vertical="center"/>
    </xf>
    <xf numFmtId="14" fontId="2" fillId="0" borderId="1" xfId="0" applyNumberFormat="1" applyFont="1" applyBorder="1" applyAlignment="1">
      <alignment horizontal="center" vertical="center" wrapText="1"/>
    </xf>
    <xf numFmtId="0" fontId="2" fillId="11" borderId="1" xfId="0" applyFont="1" applyFill="1" applyBorder="1" applyAlignment="1">
      <alignment vertical="center" wrapText="1"/>
    </xf>
    <xf numFmtId="0" fontId="2" fillId="11" borderId="1" xfId="0" applyFont="1" applyFill="1" applyBorder="1" applyAlignment="1">
      <alignment horizontal="center" vertical="center" wrapText="1"/>
    </xf>
    <xf numFmtId="3" fontId="2" fillId="0" borderId="2" xfId="0" applyNumberFormat="1" applyFont="1" applyBorder="1" applyAlignment="1">
      <alignment horizontal="center"/>
    </xf>
    <xf numFmtId="3" fontId="2" fillId="0" borderId="23" xfId="0" applyNumberFormat="1" applyFont="1" applyBorder="1" applyAlignment="1">
      <alignment horizontal="center"/>
    </xf>
    <xf numFmtId="3" fontId="2" fillId="19" borderId="2" xfId="0" applyNumberFormat="1" applyFont="1" applyFill="1" applyBorder="1" applyAlignment="1">
      <alignment horizontal="center"/>
    </xf>
    <xf numFmtId="3" fontId="2" fillId="19" borderId="1" xfId="0" applyNumberFormat="1" applyFont="1" applyFill="1" applyBorder="1" applyAlignment="1">
      <alignment horizontal="center"/>
    </xf>
    <xf numFmtId="0" fontId="2" fillId="19" borderId="2" xfId="0" applyFont="1" applyFill="1" applyBorder="1" applyAlignment="1">
      <alignment horizontal="right" vertical="center"/>
    </xf>
    <xf numFmtId="3" fontId="2" fillId="2" borderId="2" xfId="0" applyNumberFormat="1" applyFont="1" applyFill="1" applyBorder="1" applyAlignment="1">
      <alignment horizontal="center"/>
    </xf>
    <xf numFmtId="3" fontId="2" fillId="2" borderId="1" xfId="0" applyNumberFormat="1" applyFont="1" applyFill="1" applyBorder="1" applyAlignment="1">
      <alignment horizontal="center"/>
    </xf>
    <xf numFmtId="3" fontId="2" fillId="19" borderId="12" xfId="0" applyNumberFormat="1" applyFont="1" applyFill="1" applyBorder="1" applyAlignment="1">
      <alignment horizontal="center"/>
    </xf>
    <xf numFmtId="3" fontId="2" fillId="11" borderId="1" xfId="31" applyNumberFormat="1" applyFont="1" applyFill="1" applyBorder="1" applyAlignment="1">
      <alignment vertical="center" wrapText="1"/>
    </xf>
    <xf numFmtId="3" fontId="2" fillId="0" borderId="0" xfId="0" applyNumberFormat="1" applyFont="1"/>
    <xf numFmtId="3" fontId="2" fillId="0" borderId="1" xfId="31" applyNumberFormat="1" applyFont="1" applyBorder="1" applyAlignment="1">
      <alignment vertical="center"/>
    </xf>
    <xf numFmtId="9" fontId="2" fillId="0" borderId="1" xfId="30" applyFont="1" applyBorder="1" applyAlignment="1">
      <alignment vertical="center"/>
    </xf>
    <xf numFmtId="9" fontId="2" fillId="0" borderId="0" xfId="0" applyNumberFormat="1" applyFont="1"/>
    <xf numFmtId="0" fontId="2" fillId="0" borderId="6" xfId="0" applyFont="1" applyBorder="1"/>
    <xf numFmtId="0" fontId="2" fillId="2" borderId="15" xfId="0" applyFont="1" applyFill="1" applyBorder="1" applyAlignment="1">
      <alignment vertical="center" wrapText="1"/>
    </xf>
    <xf numFmtId="0" fontId="2" fillId="2" borderId="4" xfId="0" applyFont="1" applyFill="1" applyBorder="1" applyAlignment="1">
      <alignment vertical="center" wrapText="1"/>
    </xf>
    <xf numFmtId="0" fontId="2" fillId="0" borderId="0" xfId="0" applyFont="1" applyAlignment="1">
      <alignment vertical="center"/>
    </xf>
    <xf numFmtId="0" fontId="2" fillId="0" borderId="1" xfId="0" quotePrefix="1" applyFont="1" applyBorder="1" applyAlignment="1">
      <alignment horizontal="center" vertical="center"/>
    </xf>
    <xf numFmtId="0" fontId="2" fillId="2" borderId="1" xfId="0" applyFont="1" applyFill="1" applyBorder="1" applyAlignment="1">
      <alignment wrapText="1"/>
    </xf>
    <xf numFmtId="0" fontId="2" fillId="0" borderId="8" xfId="0" applyFont="1" applyBorder="1"/>
    <xf numFmtId="0" fontId="2" fillId="0" borderId="7" xfId="0" applyFont="1" applyBorder="1"/>
    <xf numFmtId="9" fontId="2" fillId="0" borderId="13" xfId="30" applyFont="1" applyFill="1" applyBorder="1" applyAlignment="1">
      <alignment horizontal="center" vertical="center" wrapText="1"/>
    </xf>
    <xf numFmtId="168" fontId="2" fillId="0" borderId="1" xfId="26" applyNumberFormat="1" applyFont="1" applyBorder="1" applyAlignment="1">
      <alignment horizontal="center" vertical="top" wrapText="1"/>
    </xf>
    <xf numFmtId="3" fontId="2" fillId="0" borderId="1" xfId="0" applyNumberFormat="1" applyFont="1" applyBorder="1" applyAlignment="1">
      <alignment vertical="center" wrapText="1"/>
    </xf>
    <xf numFmtId="3" fontId="2" fillId="0" borderId="0" xfId="0" applyNumberFormat="1" applyFont="1" applyAlignment="1">
      <alignment horizontal="center"/>
    </xf>
    <xf numFmtId="167" fontId="2" fillId="0" borderId="1" xfId="31" applyNumberFormat="1" applyFont="1" applyBorder="1"/>
    <xf numFmtId="0" fontId="2" fillId="2" borderId="4" xfId="0" applyFont="1" applyFill="1" applyBorder="1" applyAlignment="1">
      <alignment horizontal="center" vertical="center" wrapText="1"/>
    </xf>
    <xf numFmtId="0" fontId="2" fillId="0" borderId="0" xfId="0" quotePrefix="1" applyFont="1" applyAlignment="1">
      <alignment horizontal="left" vertical="center" indent="5"/>
    </xf>
    <xf numFmtId="14" fontId="2" fillId="0" borderId="0" xfId="0" applyNumberFormat="1" applyFont="1"/>
    <xf numFmtId="3" fontId="2" fillId="11" borderId="1" xfId="31" applyNumberFormat="1" applyFont="1" applyFill="1" applyBorder="1" applyAlignment="1">
      <alignment horizontal="center" vertical="center" wrapText="1"/>
    </xf>
    <xf numFmtId="3" fontId="2" fillId="11" borderId="1" xfId="0" applyNumberFormat="1" applyFont="1" applyFill="1" applyBorder="1" applyAlignment="1">
      <alignment horizontal="center" vertical="center" wrapText="1"/>
    </xf>
    <xf numFmtId="3" fontId="2" fillId="11" borderId="1" xfId="31" applyNumberFormat="1" applyFont="1" applyFill="1" applyBorder="1" applyAlignment="1">
      <alignment horizontal="center" wrapText="1"/>
    </xf>
    <xf numFmtId="0" fontId="2" fillId="3" borderId="2" xfId="0" applyFont="1" applyFill="1" applyBorder="1"/>
    <xf numFmtId="0" fontId="2" fillId="3" borderId="3" xfId="0" applyFont="1" applyFill="1" applyBorder="1"/>
    <xf numFmtId="0" fontId="1" fillId="2" borderId="1" xfId="0" applyFont="1" applyFill="1" applyBorder="1" applyAlignment="1">
      <alignment horizontal="right" vertical="center" wrapText="1"/>
    </xf>
    <xf numFmtId="179" fontId="36" fillId="2" borderId="1" xfId="0" applyNumberFormat="1" applyFont="1" applyFill="1" applyBorder="1" applyAlignment="1">
      <alignment horizontal="right" vertical="center" wrapText="1"/>
    </xf>
    <xf numFmtId="0" fontId="29" fillId="10" borderId="1" xfId="0" applyFont="1" applyFill="1" applyBorder="1" applyAlignment="1">
      <alignment horizontal="center" vertical="center"/>
    </xf>
    <xf numFmtId="0" fontId="133" fillId="9" borderId="16" xfId="0" applyFont="1" applyFill="1" applyBorder="1" applyAlignment="1">
      <alignment horizontal="left" vertical="center"/>
    </xf>
    <xf numFmtId="0" fontId="133" fillId="9" borderId="17" xfId="0" applyFont="1" applyFill="1" applyBorder="1" applyAlignment="1">
      <alignment horizontal="left" vertical="center"/>
    </xf>
    <xf numFmtId="0" fontId="133" fillId="9" borderId="18" xfId="0" applyFont="1" applyFill="1" applyBorder="1" applyAlignment="1">
      <alignment horizontal="left" vertical="center"/>
    </xf>
    <xf numFmtId="0" fontId="2" fillId="2" borderId="0" xfId="1" applyFont="1" applyFill="1" applyBorder="1" applyAlignment="1">
      <alignment horizontal="left" vertical="top" wrapText="1"/>
    </xf>
    <xf numFmtId="0" fontId="130" fillId="9" borderId="0" xfId="0" applyFont="1" applyFill="1" applyAlignment="1">
      <alignment horizontal="left" vertical="top" wrapText="1"/>
    </xf>
    <xf numFmtId="0" fontId="7" fillId="9" borderId="0" xfId="0" applyFont="1" applyFill="1" applyAlignment="1">
      <alignment horizontal="left" vertical="top" wrapText="1"/>
    </xf>
    <xf numFmtId="0" fontId="37" fillId="6" borderId="2" xfId="0" applyFont="1" applyFill="1" applyBorder="1" applyAlignment="1">
      <alignment horizontal="left" vertical="center" wrapText="1"/>
    </xf>
    <xf numFmtId="0" fontId="37" fillId="6" borderId="3" xfId="0" applyFont="1" applyFill="1" applyBorder="1" applyAlignment="1">
      <alignment horizontal="left" vertical="center" wrapText="1"/>
    </xf>
    <xf numFmtId="0" fontId="37" fillId="6" borderId="4" xfId="0" applyFont="1" applyFill="1" applyBorder="1" applyAlignment="1">
      <alignment horizontal="left" vertical="center" wrapText="1"/>
    </xf>
    <xf numFmtId="0" fontId="25" fillId="6" borderId="2" xfId="0" applyFont="1" applyFill="1" applyBorder="1" applyAlignment="1">
      <alignment horizontal="left" vertical="center" wrapText="1"/>
    </xf>
    <xf numFmtId="0" fontId="25" fillId="6" borderId="3" xfId="0" applyFont="1" applyFill="1" applyBorder="1" applyAlignment="1">
      <alignment horizontal="left" vertical="center" wrapText="1"/>
    </xf>
    <xf numFmtId="0" fontId="25" fillId="6" borderId="4" xfId="0" applyFont="1" applyFill="1" applyBorder="1" applyAlignment="1">
      <alignment horizontal="left" vertical="center" wrapText="1"/>
    </xf>
    <xf numFmtId="0" fontId="37" fillId="3" borderId="2" xfId="0" applyFont="1" applyFill="1" applyBorder="1" applyAlignment="1">
      <alignment horizontal="left" vertical="center" wrapText="1"/>
    </xf>
    <xf numFmtId="0" fontId="37" fillId="3" borderId="3" xfId="0" applyFont="1" applyFill="1" applyBorder="1" applyAlignment="1">
      <alignment horizontal="left" vertical="center" wrapText="1"/>
    </xf>
    <xf numFmtId="0" fontId="37" fillId="3" borderId="4" xfId="0" applyFont="1" applyFill="1" applyBorder="1" applyAlignment="1">
      <alignment horizontal="left" vertical="center" wrapText="1"/>
    </xf>
    <xf numFmtId="0" fontId="7" fillId="9" borderId="2" xfId="0" applyFont="1" applyFill="1" applyBorder="1" applyAlignment="1">
      <alignment vertical="center"/>
    </xf>
    <xf numFmtId="0" fontId="123" fillId="9" borderId="3" xfId="0" applyFont="1" applyFill="1" applyBorder="1" applyAlignment="1">
      <alignment vertical="center"/>
    </xf>
    <xf numFmtId="0" fontId="2" fillId="0" borderId="12" xfId="0" applyFont="1" applyBorder="1" applyAlignment="1">
      <alignment vertical="center" wrapText="1"/>
    </xf>
    <xf numFmtId="0" fontId="2" fillId="0" borderId="25" xfId="0" applyFont="1" applyBorder="1" applyAlignment="1">
      <alignment vertical="center" wrapText="1"/>
    </xf>
    <xf numFmtId="0" fontId="28" fillId="10" borderId="5" xfId="0" applyFont="1" applyFill="1" applyBorder="1" applyAlignment="1">
      <alignment horizontal="left" vertical="center"/>
    </xf>
    <xf numFmtId="0" fontId="28" fillId="10" borderId="0" xfId="0" applyFont="1" applyFill="1" applyAlignment="1">
      <alignment horizontal="left" vertical="center"/>
    </xf>
    <xf numFmtId="0" fontId="28" fillId="10" borderId="6" xfId="0" applyFont="1" applyFill="1" applyBorder="1" applyAlignment="1">
      <alignment horizontal="left" vertical="center"/>
    </xf>
    <xf numFmtId="0" fontId="130" fillId="9" borderId="5" xfId="0" applyFont="1" applyFill="1" applyBorder="1" applyAlignment="1">
      <alignment horizontal="left"/>
    </xf>
    <xf numFmtId="0" fontId="65" fillId="9" borderId="0" xfId="0" applyFont="1" applyFill="1" applyAlignment="1">
      <alignment horizontal="left"/>
    </xf>
    <xf numFmtId="0" fontId="46" fillId="0" borderId="0" xfId="0" applyFont="1" applyAlignment="1">
      <alignment horizontal="center" vertical="center" wrapText="1"/>
    </xf>
    <xf numFmtId="0" fontId="28" fillId="10" borderId="12" xfId="0" applyFont="1" applyFill="1" applyBorder="1" applyAlignment="1">
      <alignment horizontal="left" vertical="center"/>
    </xf>
    <xf numFmtId="0" fontId="28" fillId="10" borderId="25" xfId="0" applyFont="1" applyFill="1" applyBorder="1" applyAlignment="1">
      <alignment horizontal="left" vertical="center"/>
    </xf>
    <xf numFmtId="0" fontId="28" fillId="10" borderId="15" xfId="0" applyFont="1" applyFill="1" applyBorder="1" applyAlignment="1">
      <alignment horizontal="left" vertical="center"/>
    </xf>
    <xf numFmtId="0" fontId="49" fillId="9" borderId="0" xfId="1" applyFont="1" applyFill="1" applyAlignment="1">
      <alignment horizontal="center" vertical="center"/>
    </xf>
    <xf numFmtId="0" fontId="109" fillId="0" borderId="0" xfId="0" applyFont="1" applyAlignment="1">
      <alignment horizontal="justify" vertical="center" wrapText="1"/>
    </xf>
    <xf numFmtId="0" fontId="107" fillId="0" borderId="0" xfId="0" applyFont="1" applyAlignment="1">
      <alignment horizontal="justify" vertical="center" wrapText="1"/>
    </xf>
    <xf numFmtId="0" fontId="25" fillId="0" borderId="0" xfId="0" applyFont="1" applyAlignment="1">
      <alignment horizontal="justify" vertical="center" wrapText="1"/>
    </xf>
    <xf numFmtId="0" fontId="2" fillId="0" borderId="0" xfId="0" applyFont="1" applyAlignment="1">
      <alignment horizontal="justify" vertical="center" wrapText="1"/>
    </xf>
    <xf numFmtId="0" fontId="108" fillId="0" borderId="0" xfId="0" applyFont="1" applyAlignment="1">
      <alignment horizontal="justify" vertical="center" wrapText="1"/>
    </xf>
    <xf numFmtId="0" fontId="2" fillId="0" borderId="1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wrapText="1"/>
    </xf>
    <xf numFmtId="0" fontId="2" fillId="57" borderId="0" xfId="0" applyFont="1" applyFill="1" applyAlignment="1">
      <alignment horizontal="left"/>
    </xf>
    <xf numFmtId="0" fontId="2" fillId="0" borderId="1" xfId="0" applyFont="1" applyBorder="1" applyAlignment="1">
      <alignment horizontal="left" vertical="center"/>
    </xf>
    <xf numFmtId="0" fontId="2" fillId="0" borderId="1" xfId="0" applyFont="1" applyBorder="1" applyAlignment="1">
      <alignment horizontal="left"/>
    </xf>
    <xf numFmtId="0" fontId="25" fillId="0" borderId="1" xfId="0" applyFont="1" applyBorder="1" applyAlignment="1">
      <alignment horizontal="left"/>
    </xf>
    <xf numFmtId="0" fontId="2" fillId="0" borderId="2"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30" fillId="9" borderId="0" xfId="0" applyFont="1" applyFill="1" applyAlignment="1">
      <alignment horizontal="left"/>
    </xf>
    <xf numFmtId="0" fontId="7" fillId="9" borderId="0" xfId="0" applyFont="1" applyFill="1" applyAlignment="1">
      <alignment horizontal="left"/>
    </xf>
    <xf numFmtId="0" fontId="29" fillId="10" borderId="1" xfId="0" applyFont="1" applyFill="1" applyBorder="1" applyAlignment="1">
      <alignment horizontal="center" vertical="center" wrapText="1"/>
    </xf>
    <xf numFmtId="0" fontId="40" fillId="10" borderId="0" xfId="0" applyFont="1" applyFill="1" applyAlignment="1">
      <alignment horizontal="center" vertical="center" wrapText="1"/>
    </xf>
    <xf numFmtId="0" fontId="2" fillId="0" borderId="1" xfId="0" applyFont="1" applyBorder="1" applyAlignment="1">
      <alignment horizontal="center"/>
    </xf>
    <xf numFmtId="0" fontId="52" fillId="0" borderId="0" xfId="0" applyFont="1" applyAlignment="1"/>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25" xfId="0" applyFont="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7" xfId="0" applyFont="1" applyBorder="1" applyAlignment="1">
      <alignment horizontal="center" vertical="center" wrapText="1"/>
    </xf>
    <xf numFmtId="0" fontId="92" fillId="0" borderId="13" xfId="0" applyFont="1" applyBorder="1" applyAlignment="1">
      <alignment horizontal="center" vertical="center" wrapText="1"/>
    </xf>
    <xf numFmtId="0" fontId="92" fillId="0" borderId="14" xfId="0" applyFont="1" applyBorder="1" applyAlignment="1">
      <alignment horizontal="center" vertical="center" wrapText="1"/>
    </xf>
    <xf numFmtId="0" fontId="130" fillId="9" borderId="0" xfId="0" applyFont="1" applyFill="1" applyAlignment="1">
      <alignment vertical="center"/>
    </xf>
    <xf numFmtId="0" fontId="55" fillId="9" borderId="0" xfId="0" applyFont="1" applyFill="1" applyAlignment="1">
      <alignment vertical="center"/>
    </xf>
    <xf numFmtId="0" fontId="2" fillId="0" borderId="25" xfId="0" applyFont="1" applyBorder="1" applyAlignment="1">
      <alignment horizontal="center" vertical="center"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12" xfId="0" applyFont="1" applyBorder="1" applyAlignment="1">
      <alignment horizontal="center"/>
    </xf>
    <xf numFmtId="0" fontId="2" fillId="0" borderId="25" xfId="0" applyFont="1" applyBorder="1" applyAlignment="1">
      <alignment horizontal="center"/>
    </xf>
    <xf numFmtId="0" fontId="2" fillId="0" borderId="15" xfId="0" applyFont="1" applyBorder="1" applyAlignment="1">
      <alignment horizontal="center"/>
    </xf>
    <xf numFmtId="49" fontId="71" fillId="0" borderId="0" xfId="0" applyNumberFormat="1" applyFont="1" applyAlignment="1">
      <alignment vertical="center"/>
    </xf>
    <xf numFmtId="0" fontId="97" fillId="0" borderId="0" xfId="0" applyFont="1" applyAlignment="1">
      <alignment horizontal="justify" vertical="center" wrapText="1"/>
    </xf>
    <xf numFmtId="0" fontId="69" fillId="0" borderId="1" xfId="0" applyFont="1" applyBorder="1" applyAlignment="1">
      <alignment horizontal="center" vertical="center"/>
    </xf>
    <xf numFmtId="0" fontId="71" fillId="0" borderId="0" xfId="0" applyFont="1" applyAlignment="1">
      <alignment horizontal="justify" vertical="center"/>
    </xf>
    <xf numFmtId="0" fontId="114" fillId="0" borderId="0" xfId="0" applyFont="1" applyAlignment="1">
      <alignment horizontal="justify" vertical="center" wrapText="1"/>
    </xf>
    <xf numFmtId="0" fontId="2" fillId="0" borderId="4" xfId="0" applyFont="1" applyBorder="1" applyAlignment="1">
      <alignment horizontal="center" vertical="center" wrapText="1"/>
    </xf>
    <xf numFmtId="49" fontId="130" fillId="9" borderId="0" xfId="0" applyNumberFormat="1" applyFont="1" applyFill="1" applyAlignment="1">
      <alignment vertical="center"/>
    </xf>
    <xf numFmtId="49" fontId="7" fillId="9" borderId="0" xfId="0" applyNumberFormat="1" applyFont="1" applyFill="1" applyAlignment="1">
      <alignment vertical="center"/>
    </xf>
    <xf numFmtId="0" fontId="2" fillId="0" borderId="14" xfId="0" applyFont="1" applyBorder="1" applyAlignment="1">
      <alignment horizontal="center"/>
    </xf>
    <xf numFmtId="0" fontId="2" fillId="0" borderId="14" xfId="0" applyFont="1" applyBorder="1" applyAlignment="1">
      <alignment horizontal="center" wrapText="1"/>
    </xf>
    <xf numFmtId="0" fontId="2" fillId="0" borderId="24" xfId="0" applyFont="1" applyBorder="1" applyAlignment="1">
      <alignment horizontal="center" wrapText="1"/>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wrapText="1"/>
    </xf>
    <xf numFmtId="0" fontId="2" fillId="0" borderId="25" xfId="0" applyFont="1" applyBorder="1" applyAlignment="1">
      <alignment horizontal="center" wrapText="1"/>
    </xf>
    <xf numFmtId="0" fontId="2" fillId="0" borderId="15" xfId="0" applyFont="1" applyBorder="1" applyAlignment="1">
      <alignment horizontal="center" wrapText="1"/>
    </xf>
    <xf numFmtId="0" fontId="2" fillId="0" borderId="5" xfId="0" applyFont="1" applyBorder="1" applyAlignment="1">
      <alignment horizontal="center" wrapText="1"/>
    </xf>
    <xf numFmtId="0" fontId="2" fillId="0" borderId="0" xfId="0" applyFont="1" applyAlignment="1">
      <alignment horizontal="center" wrapText="1"/>
    </xf>
    <xf numFmtId="0" fontId="2" fillId="0" borderId="6" xfId="0" applyFont="1" applyBorder="1" applyAlignment="1">
      <alignment horizontal="center" wrapText="1"/>
    </xf>
    <xf numFmtId="0" fontId="25" fillId="2" borderId="1"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37" fillId="3" borderId="2" xfId="0" applyFont="1" applyFill="1" applyBorder="1" applyAlignment="1">
      <alignment horizontal="center" vertical="center" wrapText="1"/>
    </xf>
    <xf numFmtId="0" fontId="37" fillId="3" borderId="3" xfId="0" applyFont="1" applyFill="1" applyBorder="1" applyAlignment="1">
      <alignment horizontal="center" vertical="center" wrapText="1"/>
    </xf>
    <xf numFmtId="9" fontId="37" fillId="3" borderId="1" xfId="0" applyNumberFormat="1" applyFont="1" applyFill="1" applyBorder="1" applyAlignment="1">
      <alignment horizontal="center" vertical="center" wrapText="1"/>
    </xf>
    <xf numFmtId="0" fontId="36" fillId="0" borderId="13" xfId="0" applyFont="1" applyBorder="1" applyAlignment="1">
      <alignment horizontal="center" vertical="center"/>
    </xf>
    <xf numFmtId="0" fontId="36" fillId="0" borderId="14" xfId="0" applyFont="1" applyBorder="1" applyAlignment="1">
      <alignment horizontal="center" vertical="center"/>
    </xf>
    <xf numFmtId="0" fontId="36" fillId="2" borderId="2"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7" fillId="2" borderId="2"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92" fillId="0" borderId="0" xfId="0" applyFont="1" applyAlignment="1">
      <alignment vertical="center" wrapText="1"/>
    </xf>
    <xf numFmtId="0" fontId="49" fillId="9" borderId="0" xfId="1" applyFont="1" applyFill="1" applyAlignment="1">
      <alignment horizontal="center" vertical="center" wrapText="1"/>
    </xf>
    <xf numFmtId="0" fontId="92" fillId="0" borderId="12" xfId="0" applyFont="1" applyBorder="1" applyAlignment="1">
      <alignment horizontal="center" vertical="center" wrapText="1"/>
    </xf>
    <xf numFmtId="0" fontId="92" fillId="0" borderId="15" xfId="0" applyFont="1" applyBorder="1" applyAlignment="1">
      <alignment horizontal="center" vertical="center" wrapText="1"/>
    </xf>
    <xf numFmtId="0" fontId="92" fillId="0" borderId="5" xfId="0" applyFont="1" applyBorder="1" applyAlignment="1">
      <alignment horizontal="center" vertical="center" wrapText="1"/>
    </xf>
    <xf numFmtId="0" fontId="92" fillId="0" borderId="6" xfId="0" applyFont="1" applyBorder="1" applyAlignment="1">
      <alignment horizontal="center" vertical="center" wrapText="1"/>
    </xf>
    <xf numFmtId="0" fontId="92" fillId="0" borderId="24" xfId="0" applyFont="1" applyBorder="1" applyAlignment="1">
      <alignment horizontal="center" vertical="center" wrapText="1"/>
    </xf>
    <xf numFmtId="0" fontId="92" fillId="0" borderId="7" xfId="0" applyFont="1" applyBorder="1" applyAlignment="1">
      <alignment horizontal="center" vertical="center" wrapText="1"/>
    </xf>
    <xf numFmtId="0" fontId="92" fillId="2" borderId="13" xfId="0" applyFont="1" applyFill="1" applyBorder="1" applyAlignment="1">
      <alignment horizontal="center" vertical="center" wrapText="1"/>
    </xf>
    <xf numFmtId="0" fontId="92" fillId="2" borderId="23" xfId="0" applyFont="1" applyFill="1" applyBorder="1" applyAlignment="1">
      <alignment horizontal="center" vertical="center" wrapText="1"/>
    </xf>
    <xf numFmtId="0" fontId="63" fillId="2" borderId="2" xfId="0" applyFont="1" applyFill="1" applyBorder="1" applyAlignment="1">
      <alignment horizontal="center" vertical="center" wrapText="1"/>
    </xf>
    <xf numFmtId="0" fontId="63" fillId="2" borderId="3" xfId="0" applyFont="1" applyFill="1" applyBorder="1" applyAlignment="1">
      <alignment horizontal="center" vertical="center" wrapText="1"/>
    </xf>
    <xf numFmtId="0" fontId="63" fillId="2" borderId="4" xfId="0" applyFont="1" applyFill="1" applyBorder="1" applyAlignment="1">
      <alignment horizontal="center" vertical="center" wrapText="1"/>
    </xf>
    <xf numFmtId="0" fontId="92" fillId="2" borderId="2" xfId="0" applyFont="1" applyFill="1" applyBorder="1" applyAlignment="1">
      <alignment horizontal="center" vertical="center" wrapText="1"/>
    </xf>
    <xf numFmtId="0" fontId="92" fillId="2" borderId="3" xfId="0" applyFont="1" applyFill="1" applyBorder="1" applyAlignment="1">
      <alignment horizontal="center" vertical="center" wrapText="1"/>
    </xf>
    <xf numFmtId="0" fontId="92" fillId="2" borderId="4" xfId="0" applyFont="1" applyFill="1" applyBorder="1" applyAlignment="1">
      <alignment horizontal="center" vertical="center" wrapText="1"/>
    </xf>
    <xf numFmtId="0" fontId="92" fillId="2" borderId="14" xfId="0" applyFont="1" applyFill="1" applyBorder="1" applyAlignment="1">
      <alignment horizontal="center" vertical="center" wrapText="1"/>
    </xf>
    <xf numFmtId="0" fontId="101" fillId="2" borderId="13" xfId="0" applyFont="1" applyFill="1" applyBorder="1" applyAlignment="1">
      <alignment horizontal="center" vertical="center" wrapText="1"/>
    </xf>
    <xf numFmtId="0" fontId="101" fillId="2" borderId="23" xfId="0" applyFont="1" applyFill="1" applyBorder="1" applyAlignment="1">
      <alignment horizontal="center" vertical="center" wrapText="1"/>
    </xf>
    <xf numFmtId="0" fontId="101" fillId="2" borderId="14" xfId="0" applyFont="1" applyFill="1" applyBorder="1" applyAlignment="1">
      <alignment horizontal="center" vertical="center" wrapText="1"/>
    </xf>
    <xf numFmtId="0" fontId="92" fillId="2" borderId="12" xfId="0" applyFont="1" applyFill="1" applyBorder="1" applyAlignment="1">
      <alignment horizontal="center" vertical="center" wrapText="1"/>
    </xf>
    <xf numFmtId="0" fontId="130" fillId="9" borderId="0" xfId="0" applyFont="1" applyFill="1" applyAlignment="1">
      <alignment horizontal="left" wrapText="1"/>
    </xf>
    <xf numFmtId="0" fontId="7" fillId="9" borderId="0" xfId="0" applyFont="1" applyFill="1" applyAlignment="1">
      <alignment horizontal="left" wrapText="1"/>
    </xf>
    <xf numFmtId="0" fontId="29" fillId="10" borderId="0" xfId="0" applyFont="1" applyFill="1" applyAlignment="1">
      <alignment horizontal="center" vertical="center" wrapText="1"/>
    </xf>
    <xf numFmtId="0" fontId="29" fillId="10" borderId="6" xfId="0" applyFont="1" applyFill="1" applyBorder="1" applyAlignment="1">
      <alignment horizontal="center" vertical="center" wrapText="1"/>
    </xf>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0" fontId="36" fillId="0" borderId="13" xfId="0" applyFont="1" applyBorder="1" applyAlignment="1">
      <alignment horizontal="center" vertical="top" wrapText="1"/>
    </xf>
    <xf numFmtId="0" fontId="36" fillId="0" borderId="23" xfId="0" applyFont="1" applyBorder="1" applyAlignment="1">
      <alignment horizontal="center" vertical="top" wrapText="1"/>
    </xf>
    <xf numFmtId="0" fontId="36" fillId="0" borderId="14" xfId="0" applyFont="1" applyBorder="1" applyAlignment="1">
      <alignment horizontal="center" vertical="top" wrapText="1"/>
    </xf>
    <xf numFmtId="0" fontId="130" fillId="9" borderId="0" xfId="0" applyFont="1" applyFill="1" applyAlignment="1">
      <alignment wrapText="1"/>
    </xf>
    <xf numFmtId="0" fontId="102" fillId="9" borderId="0" xfId="0" applyFont="1" applyFill="1" applyAlignment="1"/>
    <xf numFmtId="0" fontId="46" fillId="0" borderId="12" xfId="0" applyFont="1" applyBorder="1" applyAlignment="1">
      <alignment horizontal="center" vertical="center" wrapText="1"/>
    </xf>
    <xf numFmtId="0" fontId="46" fillId="0" borderId="4"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4" xfId="0" applyFont="1" applyBorder="1" applyAlignment="1">
      <alignment horizontal="center" vertical="center" wrapText="1"/>
    </xf>
    <xf numFmtId="0" fontId="13" fillId="0" borderId="0" xfId="0" applyFont="1" applyAlignment="1">
      <alignment horizontal="left" vertical="center" wrapText="1"/>
    </xf>
    <xf numFmtId="0" fontId="13" fillId="0" borderId="1" xfId="0" applyFont="1" applyBorder="1" applyAlignment="1">
      <alignment horizontal="center"/>
    </xf>
    <xf numFmtId="0" fontId="13" fillId="0" borderId="0" xfId="0" applyFont="1" applyAlignment="1">
      <alignment vertical="center" wrapText="1"/>
    </xf>
    <xf numFmtId="0" fontId="4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47" fillId="0" borderId="1" xfId="0" applyFont="1" applyBorder="1" applyAlignment="1">
      <alignment vertical="center" wrapText="1"/>
    </xf>
    <xf numFmtId="0" fontId="130" fillId="9" borderId="5" xfId="0" applyFont="1" applyFill="1" applyBorder="1" applyAlignment="1">
      <alignment horizontal="left" wrapText="1"/>
    </xf>
    <xf numFmtId="0" fontId="65" fillId="10" borderId="0" xfId="0" applyFont="1" applyFill="1" applyAlignment="1">
      <alignment horizontal="left" wrapText="1"/>
    </xf>
    <xf numFmtId="0" fontId="46" fillId="0" borderId="2" xfId="0" applyFont="1" applyBorder="1" applyAlignment="1">
      <alignment horizontal="center"/>
    </xf>
    <xf numFmtId="0" fontId="46" fillId="0" borderId="4" xfId="0" applyFont="1" applyBorder="1" applyAlignment="1">
      <alignment horizontal="center"/>
    </xf>
    <xf numFmtId="0" fontId="46" fillId="0" borderId="2" xfId="0" applyFont="1" applyBorder="1" applyAlignment="1">
      <alignment horizontal="left" vertical="center" wrapText="1"/>
    </xf>
    <xf numFmtId="0" fontId="46" fillId="0" borderId="4" xfId="0" applyFont="1" applyBorder="1" applyAlignment="1">
      <alignment horizontal="left" vertical="center"/>
    </xf>
    <xf numFmtId="0" fontId="130" fillId="9" borderId="0" xfId="0" applyFont="1" applyFill="1" applyAlignment="1">
      <alignment horizontal="left" vertical="center" wrapText="1"/>
    </xf>
    <xf numFmtId="0" fontId="7" fillId="9" borderId="0" xfId="0" applyFont="1" applyFill="1" applyAlignment="1">
      <alignment horizontal="left" vertical="center" wrapText="1"/>
    </xf>
    <xf numFmtId="0" fontId="14" fillId="0" borderId="2" xfId="2" applyFont="1" applyBorder="1" applyAlignment="1">
      <alignment horizontal="left" vertical="center"/>
    </xf>
    <xf numFmtId="0" fontId="14" fillId="0" borderId="4" xfId="2" applyFont="1" applyBorder="1" applyAlignment="1">
      <alignment horizontal="left" vertical="center"/>
    </xf>
    <xf numFmtId="0" fontId="25" fillId="19" borderId="1" xfId="0" applyFont="1" applyFill="1" applyBorder="1" applyAlignment="1">
      <alignment horizontal="center" vertical="center" wrapText="1"/>
    </xf>
    <xf numFmtId="0" fontId="25" fillId="19" borderId="1" xfId="0" applyFont="1" applyFill="1" applyBorder="1" applyAlignment="1">
      <alignment horizontal="center" vertical="top" wrapText="1"/>
    </xf>
    <xf numFmtId="0" fontId="52" fillId="2" borderId="1" xfId="0" applyFont="1" applyFill="1" applyBorder="1" applyAlignment="1">
      <alignment horizontal="left" vertical="top" wrapText="1"/>
    </xf>
    <xf numFmtId="0" fontId="2" fillId="3" borderId="2" xfId="0" applyFont="1" applyFill="1" applyBorder="1" applyAlignment="1">
      <alignment horizontal="right"/>
    </xf>
    <xf numFmtId="0" fontId="2" fillId="3" borderId="3" xfId="0" applyFont="1" applyFill="1" applyBorder="1" applyAlignment="1">
      <alignment horizontal="right"/>
    </xf>
    <xf numFmtId="0" fontId="2" fillId="3" borderId="4" xfId="0" applyFont="1" applyFill="1" applyBorder="1" applyAlignment="1">
      <alignment horizontal="right"/>
    </xf>
    <xf numFmtId="0" fontId="2" fillId="3" borderId="11" xfId="0" applyFont="1" applyFill="1" applyBorder="1" applyAlignment="1">
      <alignment horizontal="center" vertical="center"/>
    </xf>
    <xf numFmtId="3" fontId="2" fillId="11" borderId="13" xfId="0" applyNumberFormat="1" applyFont="1" applyFill="1" applyBorder="1" applyAlignment="1">
      <alignment vertical="center" wrapText="1"/>
    </xf>
    <xf numFmtId="0" fontId="2" fillId="11" borderId="14" xfId="0" applyFont="1" applyFill="1" applyBorder="1" applyAlignment="1">
      <alignment vertical="center" wrapText="1"/>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66" fillId="11" borderId="13" xfId="0" applyFont="1" applyFill="1" applyBorder="1" applyAlignment="1">
      <alignment vertical="center" wrapText="1"/>
    </xf>
    <xf numFmtId="0" fontId="66" fillId="11" borderId="14" xfId="0" applyFont="1" applyFill="1" applyBorder="1" applyAlignment="1">
      <alignment vertical="center" wrapText="1"/>
    </xf>
    <xf numFmtId="0" fontId="2" fillId="13" borderId="13" xfId="0" applyFont="1" applyFill="1" applyBorder="1" applyAlignment="1">
      <alignment horizontal="center"/>
    </xf>
    <xf numFmtId="0" fontId="2" fillId="13" borderId="14" xfId="0" applyFont="1" applyFill="1" applyBorder="1" applyAlignment="1">
      <alignment horizontal="center"/>
    </xf>
    <xf numFmtId="0" fontId="2" fillId="11" borderId="13" xfId="0" applyFont="1" applyFill="1" applyBorder="1" applyAlignment="1">
      <alignment vertical="center" wrapText="1"/>
    </xf>
    <xf numFmtId="0" fontId="2" fillId="3" borderId="35" xfId="0" applyFont="1" applyFill="1" applyBorder="1" applyAlignment="1">
      <alignment vertical="center" wrapText="1"/>
    </xf>
    <xf numFmtId="0" fontId="2" fillId="3" borderId="36" xfId="0" applyFont="1" applyFill="1" applyBorder="1" applyAlignment="1">
      <alignment vertical="center" wrapText="1"/>
    </xf>
    <xf numFmtId="0" fontId="2" fillId="3" borderId="37" xfId="0" applyFont="1" applyFill="1" applyBorder="1" applyAlignment="1">
      <alignment vertical="center" wrapText="1"/>
    </xf>
    <xf numFmtId="0" fontId="2" fillId="3" borderId="38" xfId="0" applyFont="1" applyFill="1" applyBorder="1" applyAlignment="1">
      <alignment vertical="center" wrapText="1"/>
    </xf>
    <xf numFmtId="0" fontId="2" fillId="3" borderId="39" xfId="0" applyFont="1" applyFill="1" applyBorder="1" applyAlignment="1">
      <alignment vertical="center" wrapText="1"/>
    </xf>
    <xf numFmtId="0" fontId="2" fillId="3" borderId="40" xfId="0" applyFont="1" applyFill="1" applyBorder="1" applyAlignment="1">
      <alignment vertical="center" wrapText="1"/>
    </xf>
    <xf numFmtId="0" fontId="2" fillId="12" borderId="2" xfId="0" applyFont="1" applyFill="1" applyBorder="1" applyAlignment="1">
      <alignment vertical="center" wrapText="1"/>
    </xf>
    <xf numFmtId="0" fontId="2" fillId="12" borderId="3" xfId="0" applyFont="1" applyFill="1" applyBorder="1" applyAlignment="1">
      <alignment vertical="center" wrapText="1"/>
    </xf>
    <xf numFmtId="0" fontId="2" fillId="12" borderId="4" xfId="0" applyFont="1" applyFill="1" applyBorder="1" applyAlignment="1">
      <alignment vertical="center" wrapText="1"/>
    </xf>
    <xf numFmtId="0" fontId="130" fillId="9" borderId="0" xfId="0" applyFont="1" applyFill="1" applyAlignment="1">
      <alignment horizontal="left" vertical="top"/>
    </xf>
    <xf numFmtId="0" fontId="7" fillId="9" borderId="0" xfId="0" applyFont="1" applyFill="1" applyAlignment="1">
      <alignment horizontal="left" vertical="top"/>
    </xf>
    <xf numFmtId="0" fontId="30" fillId="11" borderId="1" xfId="0" applyFont="1" applyFill="1" applyBorder="1" applyAlignment="1">
      <alignment horizontal="center" vertical="center" wrapText="1"/>
    </xf>
    <xf numFmtId="0" fontId="30" fillId="11" borderId="2" xfId="0" applyFont="1" applyFill="1" applyBorder="1" applyAlignment="1">
      <alignment horizontal="center" vertical="center" wrapText="1"/>
    </xf>
    <xf numFmtId="0" fontId="30" fillId="11" borderId="3" xfId="0" applyFont="1" applyFill="1" applyBorder="1" applyAlignment="1">
      <alignment horizontal="center" vertical="center" wrapText="1"/>
    </xf>
    <xf numFmtId="0" fontId="30" fillId="11" borderId="4" xfId="0" applyFont="1" applyFill="1" applyBorder="1" applyAlignment="1">
      <alignment horizontal="center" vertical="center" wrapText="1"/>
    </xf>
    <xf numFmtId="0" fontId="2" fillId="12" borderId="2" xfId="0" applyFont="1" applyFill="1" applyBorder="1" applyAlignment="1">
      <alignment horizontal="left" vertical="center" wrapText="1"/>
    </xf>
    <xf numFmtId="0" fontId="2" fillId="12" borderId="3" xfId="0" applyFont="1" applyFill="1" applyBorder="1" applyAlignment="1">
      <alignment horizontal="left" vertical="center" wrapText="1"/>
    </xf>
    <xf numFmtId="0" fontId="2" fillId="12" borderId="4" xfId="0" applyFont="1" applyFill="1" applyBorder="1" applyAlignment="1">
      <alignment horizontal="left" vertical="center" wrapText="1"/>
    </xf>
    <xf numFmtId="3" fontId="2" fillId="14" borderId="2" xfId="4" applyFont="1" applyFill="1" applyBorder="1" applyAlignment="1">
      <alignment horizontal="center" vertical="center"/>
      <protection locked="0"/>
    </xf>
    <xf numFmtId="3" fontId="2" fillId="14" borderId="3" xfId="4" applyFont="1" applyFill="1" applyBorder="1" applyAlignment="1">
      <alignment horizontal="center" vertical="center"/>
      <protection locked="0"/>
    </xf>
    <xf numFmtId="3" fontId="2" fillId="14" borderId="4" xfId="4" applyFont="1" applyFill="1" applyBorder="1" applyAlignment="1">
      <alignment horizontal="center" vertical="center"/>
      <protection locked="0"/>
    </xf>
    <xf numFmtId="0" fontId="29" fillId="9" borderId="0" xfId="0" applyFont="1" applyFill="1" applyAlignment="1">
      <alignment horizontal="center" vertical="center" wrapText="1"/>
    </xf>
    <xf numFmtId="0" fontId="29" fillId="9" borderId="6" xfId="0" applyFont="1" applyFill="1" applyBorder="1" applyAlignment="1">
      <alignment horizontal="center" vertical="center" wrapText="1"/>
    </xf>
    <xf numFmtId="0" fontId="25" fillId="22" borderId="2" xfId="3" applyFont="1" applyFill="1" applyBorder="1" applyAlignment="1">
      <alignment horizontal="center" vertical="center"/>
    </xf>
    <xf numFmtId="0" fontId="25" fillId="22" borderId="3" xfId="3" applyFont="1" applyFill="1" applyBorder="1" applyAlignment="1">
      <alignment horizontal="center" vertical="center"/>
    </xf>
    <xf numFmtId="0" fontId="25" fillId="22" borderId="4" xfId="3" applyFont="1" applyFill="1" applyBorder="1" applyAlignment="1">
      <alignment horizontal="center" vertical="center"/>
    </xf>
    <xf numFmtId="0" fontId="2" fillId="0" borderId="2" xfId="0" applyFont="1" applyBorder="1" applyAlignment="1">
      <alignment horizontal="center" vertical="center" wrapText="1"/>
    </xf>
    <xf numFmtId="0" fontId="65" fillId="9" borderId="0" xfId="0" applyFont="1" applyFill="1" applyAlignment="1">
      <alignment horizontal="left" vertical="top" wrapText="1"/>
    </xf>
    <xf numFmtId="167" fontId="30" fillId="21" borderId="2" xfId="31" applyNumberFormat="1" applyFont="1" applyFill="1" applyBorder="1" applyAlignment="1">
      <alignment horizontal="center" vertical="center" wrapText="1"/>
    </xf>
    <xf numFmtId="167" fontId="30" fillId="21" borderId="4" xfId="31" applyNumberFormat="1" applyFont="1" applyFill="1" applyBorder="1" applyAlignment="1">
      <alignment horizontal="center" vertical="center" wrapText="1"/>
    </xf>
    <xf numFmtId="0" fontId="35" fillId="25" borderId="29" xfId="0" applyFont="1" applyFill="1" applyBorder="1" applyAlignment="1">
      <alignment horizontal="center" vertical="center"/>
    </xf>
    <xf numFmtId="0" fontId="35" fillId="25" borderId="30" xfId="0" applyFont="1" applyFill="1" applyBorder="1" applyAlignment="1">
      <alignment horizontal="center" vertical="center"/>
    </xf>
    <xf numFmtId="0" fontId="35" fillId="25" borderId="28" xfId="0" applyFont="1" applyFill="1" applyBorder="1" applyAlignment="1">
      <alignment horizontal="center" vertical="center"/>
    </xf>
    <xf numFmtId="0" fontId="35" fillId="25" borderId="29" xfId="0" applyFont="1" applyFill="1" applyBorder="1" applyAlignment="1">
      <alignment horizontal="left" vertical="center"/>
    </xf>
    <xf numFmtId="0" fontId="35" fillId="25" borderId="28" xfId="0" applyFont="1" applyFill="1" applyBorder="1" applyAlignment="1">
      <alignment horizontal="left" vertical="center"/>
    </xf>
    <xf numFmtId="0" fontId="62" fillId="18" borderId="16" xfId="0" applyFont="1" applyFill="1" applyBorder="1" applyAlignment="1">
      <alignment horizontal="center" vertical="center" wrapText="1"/>
    </xf>
    <xf numFmtId="0" fontId="62" fillId="18" borderId="17" xfId="0" applyFont="1" applyFill="1" applyBorder="1" applyAlignment="1">
      <alignment horizontal="center" vertical="center" wrapText="1"/>
    </xf>
    <xf numFmtId="0" fontId="62" fillId="18" borderId="18" xfId="0" applyFont="1" applyFill="1" applyBorder="1" applyAlignment="1">
      <alignment horizontal="center" vertical="center" wrapText="1"/>
    </xf>
    <xf numFmtId="0" fontId="62" fillId="18" borderId="31" xfId="0" applyFont="1" applyFill="1" applyBorder="1" applyAlignment="1">
      <alignment horizontal="center" vertical="center" wrapText="1"/>
    </xf>
    <xf numFmtId="0" fontId="62" fillId="18" borderId="32" xfId="0" applyFont="1" applyFill="1" applyBorder="1" applyAlignment="1">
      <alignment horizontal="center" vertical="center" wrapText="1"/>
    </xf>
    <xf numFmtId="0" fontId="67" fillId="18" borderId="16" xfId="0" applyFont="1" applyFill="1" applyBorder="1" applyAlignment="1">
      <alignment horizontal="left" vertical="center"/>
    </xf>
    <xf numFmtId="0" fontId="67" fillId="18" borderId="18" xfId="0" applyFont="1" applyFill="1" applyBorder="1" applyAlignment="1">
      <alignment horizontal="left" vertical="center"/>
    </xf>
    <xf numFmtId="0" fontId="67" fillId="18" borderId="19" xfId="0" applyFont="1" applyFill="1" applyBorder="1" applyAlignment="1">
      <alignment vertical="center"/>
    </xf>
    <xf numFmtId="0" fontId="67" fillId="18" borderId="20" xfId="0" applyFont="1" applyFill="1" applyBorder="1" applyAlignment="1">
      <alignment vertical="center"/>
    </xf>
    <xf numFmtId="0" fontId="67" fillId="18" borderId="27" xfId="0" applyFont="1" applyFill="1" applyBorder="1" applyAlignment="1">
      <alignment vertical="center"/>
    </xf>
    <xf numFmtId="0" fontId="67" fillId="18" borderId="22" xfId="0" applyFont="1" applyFill="1" applyBorder="1" applyAlignment="1">
      <alignment vertical="center"/>
    </xf>
    <xf numFmtId="14" fontId="62" fillId="18" borderId="29" xfId="0" applyNumberFormat="1" applyFont="1" applyFill="1" applyBorder="1" applyAlignment="1">
      <alignment horizontal="center" vertical="center"/>
    </xf>
    <xf numFmtId="0" fontId="62" fillId="18" borderId="30" xfId="0" applyFont="1" applyFill="1" applyBorder="1" applyAlignment="1">
      <alignment horizontal="center" vertical="center"/>
    </xf>
    <xf numFmtId="0" fontId="62" fillId="18" borderId="28" xfId="0" applyFont="1" applyFill="1" applyBorder="1" applyAlignment="1">
      <alignment horizontal="center" vertical="center"/>
    </xf>
    <xf numFmtId="0" fontId="56" fillId="11" borderId="13" xfId="0" applyFont="1" applyFill="1" applyBorder="1" applyAlignment="1">
      <alignment horizontal="center" vertical="center" wrapText="1"/>
    </xf>
    <xf numFmtId="0" fontId="56" fillId="11" borderId="23" xfId="0" applyFont="1" applyFill="1" applyBorder="1" applyAlignment="1">
      <alignment horizontal="center" vertical="center" wrapText="1"/>
    </xf>
    <xf numFmtId="0" fontId="56" fillId="11" borderId="14" xfId="0" applyFont="1" applyFill="1" applyBorder="1" applyAlignment="1">
      <alignment horizontal="center" vertical="center" wrapText="1"/>
    </xf>
    <xf numFmtId="0" fontId="56" fillId="11" borderId="12" xfId="0" applyFont="1" applyFill="1" applyBorder="1" applyAlignment="1">
      <alignment horizontal="center" vertical="center" wrapText="1"/>
    </xf>
    <xf numFmtId="0" fontId="56" fillId="11" borderId="15" xfId="0" applyFont="1" applyFill="1" applyBorder="1" applyAlignment="1">
      <alignment horizontal="center" vertical="center" wrapText="1"/>
    </xf>
    <xf numFmtId="0" fontId="56" fillId="11" borderId="24" xfId="0" applyFont="1" applyFill="1" applyBorder="1" applyAlignment="1">
      <alignment horizontal="center" vertical="center" wrapText="1"/>
    </xf>
    <xf numFmtId="0" fontId="56" fillId="11" borderId="7" xfId="0" applyFont="1" applyFill="1" applyBorder="1" applyAlignment="1">
      <alignment horizontal="center" vertical="center" wrapText="1"/>
    </xf>
    <xf numFmtId="0" fontId="56" fillId="11" borderId="25" xfId="0" applyFont="1" applyFill="1" applyBorder="1" applyAlignment="1">
      <alignment horizontal="center" vertical="center" wrapText="1"/>
    </xf>
    <xf numFmtId="0" fontId="56" fillId="11" borderId="8" xfId="0" applyFont="1" applyFill="1" applyBorder="1" applyAlignment="1">
      <alignment horizontal="center" vertical="center" wrapText="1"/>
    </xf>
    <xf numFmtId="0" fontId="56" fillId="11" borderId="6" xfId="0" applyFont="1" applyFill="1" applyBorder="1" applyAlignment="1">
      <alignment horizontal="center" vertical="center" wrapText="1"/>
    </xf>
    <xf numFmtId="0" fontId="55" fillId="9" borderId="0" xfId="0" applyFont="1" applyFill="1" applyAlignment="1">
      <alignment horizontal="left" vertical="top" wrapText="1"/>
    </xf>
    <xf numFmtId="0" fontId="130" fillId="9" borderId="0" xfId="0" applyFont="1" applyFill="1" applyAlignment="1">
      <alignment vertical="center" wrapText="1"/>
    </xf>
    <xf numFmtId="0" fontId="7" fillId="9" borderId="0" xfId="0" applyFont="1" applyFill="1" applyAlignment="1">
      <alignment vertical="center" wrapText="1"/>
    </xf>
    <xf numFmtId="0" fontId="28" fillId="9" borderId="0" xfId="0" applyFont="1" applyFill="1" applyAlignment="1">
      <alignment vertical="center" wrapText="1"/>
    </xf>
    <xf numFmtId="0" fontId="35" fillId="0" borderId="12"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3" xfId="0" applyFont="1" applyBorder="1" applyAlignment="1">
      <alignment horizontal="center" vertical="center" wrapText="1"/>
    </xf>
    <xf numFmtId="0" fontId="130" fillId="9" borderId="0" xfId="0" applyFont="1" applyFill="1" applyAlignment="1">
      <alignment horizontal="left" vertical="center"/>
    </xf>
    <xf numFmtId="0" fontId="7" fillId="9" borderId="0" xfId="0" applyFont="1" applyFill="1" applyAlignment="1">
      <alignment horizontal="left" vertical="center"/>
    </xf>
    <xf numFmtId="0" fontId="36" fillId="0" borderId="23" xfId="0" applyFont="1" applyBorder="1" applyAlignment="1">
      <alignment horizontal="center" vertical="center"/>
    </xf>
    <xf numFmtId="0" fontId="36" fillId="0" borderId="1" xfId="0" applyFont="1" applyBorder="1" applyAlignment="1">
      <alignment horizontal="center"/>
    </xf>
    <xf numFmtId="0" fontId="36" fillId="0" borderId="2" xfId="0" applyFont="1" applyBorder="1" applyAlignment="1">
      <alignment horizontal="center"/>
    </xf>
    <xf numFmtId="0" fontId="36" fillId="0" borderId="3" xfId="0" applyFont="1" applyBorder="1" applyAlignment="1">
      <alignment horizontal="center"/>
    </xf>
    <xf numFmtId="0" fontId="36" fillId="0" borderId="4" xfId="0" applyFont="1" applyBorder="1" applyAlignment="1">
      <alignment horizontal="center"/>
    </xf>
    <xf numFmtId="0" fontId="36" fillId="0" borderId="13" xfId="0" applyFont="1" applyBorder="1" applyAlignment="1">
      <alignment horizontal="center"/>
    </xf>
    <xf numFmtId="0" fontId="36" fillId="0" borderId="12" xfId="0" applyFont="1" applyBorder="1" applyAlignment="1">
      <alignment horizontal="center"/>
    </xf>
    <xf numFmtId="0" fontId="2" fillId="0" borderId="1" xfId="0" applyFont="1" applyBorder="1" applyAlignment="1">
      <alignment horizontal="left" indent="1"/>
    </xf>
    <xf numFmtId="0" fontId="105" fillId="0" borderId="0" xfId="0" applyFont="1" applyAlignment="1">
      <alignment horizontal="left" vertical="center" wrapText="1"/>
    </xf>
    <xf numFmtId="0" fontId="2" fillId="0" borderId="1" xfId="0" applyFont="1" applyBorder="1" applyAlignment="1">
      <alignment horizontal="center" wrapText="1"/>
    </xf>
    <xf numFmtId="0" fontId="40" fillId="9" borderId="0" xfId="0" applyFont="1" applyFill="1" applyAlignment="1">
      <alignment horizontal="center" vertical="center" wrapText="1"/>
    </xf>
    <xf numFmtId="0" fontId="28" fillId="10" borderId="2" xfId="0" applyFont="1" applyFill="1" applyBorder="1" applyAlignment="1">
      <alignment horizontal="left" vertical="center"/>
    </xf>
    <xf numFmtId="0" fontId="28" fillId="10" borderId="3" xfId="0" applyFont="1" applyFill="1" applyBorder="1" applyAlignment="1">
      <alignment horizontal="left" vertical="center"/>
    </xf>
    <xf numFmtId="0" fontId="28" fillId="10" borderId="4" xfId="0" applyFont="1" applyFill="1" applyBorder="1" applyAlignment="1">
      <alignment horizontal="left" vertical="center"/>
    </xf>
    <xf numFmtId="0" fontId="47" fillId="0" borderId="13"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13" xfId="0" applyFont="1" applyBorder="1" applyAlignment="1">
      <alignment horizontal="justify" vertical="center" wrapText="1"/>
    </xf>
    <xf numFmtId="0" fontId="47" fillId="0" borderId="23" xfId="0" applyFont="1" applyBorder="1" applyAlignment="1">
      <alignment horizontal="justify" vertical="center" wrapText="1"/>
    </xf>
    <xf numFmtId="0" fontId="47" fillId="0" borderId="14" xfId="0" applyFont="1" applyBorder="1" applyAlignment="1">
      <alignment horizontal="justify" vertical="center" wrapText="1"/>
    </xf>
    <xf numFmtId="3" fontId="13" fillId="2" borderId="13" xfId="0" applyNumberFormat="1" applyFont="1" applyFill="1" applyBorder="1" applyAlignment="1">
      <alignment horizontal="right" vertical="center" wrapText="1"/>
    </xf>
    <xf numFmtId="3" fontId="13" fillId="2" borderId="23" xfId="0" applyNumberFormat="1" applyFont="1" applyFill="1" applyBorder="1" applyAlignment="1">
      <alignment horizontal="right" vertical="center" wrapText="1"/>
    </xf>
    <xf numFmtId="3" fontId="13" fillId="2" borderId="14" xfId="0" applyNumberFormat="1" applyFont="1" applyFill="1" applyBorder="1" applyAlignment="1">
      <alignment horizontal="right" vertical="center" wrapText="1"/>
    </xf>
    <xf numFmtId="0" fontId="48" fillId="0" borderId="13" xfId="0" applyFont="1" applyBorder="1" applyAlignment="1">
      <alignment horizontal="left" vertical="center" wrapText="1"/>
    </xf>
    <xf numFmtId="0" fontId="48" fillId="0" borderId="23" xfId="0" applyFont="1" applyBorder="1" applyAlignment="1">
      <alignment horizontal="left" vertical="center" wrapText="1"/>
    </xf>
    <xf numFmtId="0" fontId="48" fillId="0" borderId="14" xfId="0" applyFont="1" applyBorder="1" applyAlignment="1">
      <alignment horizontal="left" vertical="center" wrapText="1"/>
    </xf>
    <xf numFmtId="0" fontId="2" fillId="0" borderId="13" xfId="0" applyFont="1" applyBorder="1" applyAlignment="1">
      <alignment horizontal="center" vertical="top"/>
    </xf>
    <xf numFmtId="0" fontId="55" fillId="10" borderId="0" xfId="0" applyFont="1" applyFill="1" applyAlignment="1">
      <alignment horizontal="left" vertical="center"/>
    </xf>
    <xf numFmtId="0" fontId="69" fillId="0" borderId="29" xfId="0" applyFont="1" applyBorder="1" applyAlignment="1">
      <alignment horizontal="center" vertical="center"/>
    </xf>
    <xf numFmtId="0" fontId="69" fillId="0" borderId="28" xfId="0" applyFont="1" applyBorder="1" applyAlignment="1">
      <alignment horizontal="center" vertical="center"/>
    </xf>
    <xf numFmtId="49" fontId="69" fillId="0" borderId="0" xfId="0" applyNumberFormat="1" applyFont="1" applyAlignment="1">
      <alignment horizontal="justify" vertical="center" wrapText="1"/>
    </xf>
    <xf numFmtId="49" fontId="97" fillId="0" borderId="0" xfId="0" applyNumberFormat="1" applyFont="1" applyAlignment="1">
      <alignment horizontal="justify" vertical="center" wrapText="1"/>
    </xf>
    <xf numFmtId="49" fontId="71" fillId="0" borderId="0" xfId="0" applyNumberFormat="1" applyFont="1" applyAlignment="1">
      <alignment horizontal="justify" vertical="center" wrapText="1"/>
    </xf>
    <xf numFmtId="49" fontId="97" fillId="2" borderId="0" xfId="0" applyNumberFormat="1" applyFont="1" applyFill="1" applyAlignment="1">
      <alignment horizontal="justify" vertical="center" wrapText="1"/>
    </xf>
    <xf numFmtId="49" fontId="69" fillId="2" borderId="0" xfId="0" applyNumberFormat="1" applyFont="1" applyFill="1" applyAlignment="1">
      <alignment horizontal="justify" vertical="center" wrapText="1"/>
    </xf>
    <xf numFmtId="49" fontId="51" fillId="0" borderId="0" xfId="0" applyNumberFormat="1" applyFont="1" applyAlignment="1">
      <alignment vertical="center" wrapText="1"/>
    </xf>
    <xf numFmtId="49" fontId="71" fillId="2" borderId="17" xfId="0" applyNumberFormat="1" applyFont="1" applyFill="1" applyBorder="1" applyAlignment="1">
      <alignment horizontal="justify" vertical="center" wrapText="1"/>
    </xf>
    <xf numFmtId="49" fontId="51" fillId="2" borderId="17" xfId="0" applyNumberFormat="1" applyFont="1" applyFill="1" applyBorder="1" applyAlignment="1">
      <alignment vertical="center" wrapText="1"/>
    </xf>
    <xf numFmtId="49" fontId="51" fillId="2" borderId="0" xfId="0" applyNumberFormat="1" applyFont="1" applyFill="1" applyAlignment="1">
      <alignment vertical="center" wrapText="1"/>
    </xf>
    <xf numFmtId="49" fontId="51" fillId="2" borderId="17" xfId="0" applyNumberFormat="1" applyFont="1" applyFill="1" applyBorder="1" applyAlignment="1"/>
    <xf numFmtId="49" fontId="51" fillId="2" borderId="0" xfId="0" applyNumberFormat="1" applyFont="1" applyFill="1" applyAlignment="1"/>
    <xf numFmtId="49" fontId="71" fillId="2" borderId="0" xfId="0" applyNumberFormat="1" applyFont="1" applyFill="1" applyAlignment="1">
      <alignment horizontal="justify" vertical="center" wrapText="1"/>
    </xf>
    <xf numFmtId="0" fontId="2" fillId="0" borderId="3"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36" fillId="2" borderId="13" xfId="0" applyFont="1" applyFill="1" applyBorder="1" applyAlignment="1">
      <alignment horizontal="center" vertical="center"/>
    </xf>
    <xf numFmtId="0" fontId="36" fillId="2" borderId="14" xfId="0" applyFont="1" applyFill="1" applyBorder="1" applyAlignment="1">
      <alignment horizontal="center"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30" fillId="3" borderId="11"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3" borderId="3" xfId="0" applyFont="1" applyFill="1" applyBorder="1" applyAlignment="1">
      <alignment horizontal="center"/>
    </xf>
    <xf numFmtId="0" fontId="2" fillId="3" borderId="4" xfId="0" applyFont="1" applyFill="1" applyBorder="1" applyAlignment="1">
      <alignment horizontal="center"/>
    </xf>
    <xf numFmtId="0" fontId="31" fillId="11" borderId="1" xfId="0" applyFont="1" applyFill="1" applyBorder="1" applyAlignment="1">
      <alignment vertical="center" wrapText="1"/>
    </xf>
    <xf numFmtId="0" fontId="30" fillId="11" borderId="1" xfId="0" applyFont="1" applyFill="1" applyBorder="1" applyAlignment="1">
      <alignment vertical="center" wrapText="1"/>
    </xf>
    <xf numFmtId="0" fontId="2" fillId="3" borderId="11" xfId="0" applyFont="1" applyFill="1" applyBorder="1" applyAlignment="1">
      <alignment horizontal="center" vertical="center" wrapText="1"/>
    </xf>
    <xf numFmtId="1" fontId="2" fillId="3" borderId="11" xfId="0" applyNumberFormat="1" applyFont="1" applyFill="1" applyBorder="1" applyAlignment="1">
      <alignment horizontal="center" vertical="center" wrapText="1"/>
    </xf>
    <xf numFmtId="0" fontId="30" fillId="12" borderId="1" xfId="0" applyFont="1" applyFill="1" applyBorder="1" applyAlignment="1">
      <alignment vertical="center" wrapText="1"/>
    </xf>
    <xf numFmtId="1" fontId="38" fillId="3" borderId="11" xfId="0" applyNumberFormat="1" applyFont="1" applyFill="1" applyBorder="1" applyAlignment="1">
      <alignment horizontal="center" vertical="center" wrapText="1"/>
    </xf>
    <xf numFmtId="0" fontId="29" fillId="10" borderId="2" xfId="0" applyFont="1" applyFill="1" applyBorder="1" applyAlignment="1">
      <alignment horizontal="center" vertical="center" wrapText="1"/>
    </xf>
    <xf numFmtId="0" fontId="29" fillId="10" borderId="3"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30" fillId="12" borderId="2" xfId="0" applyFont="1" applyFill="1" applyBorder="1" applyAlignment="1">
      <alignment horizontal="left" vertical="center" wrapText="1"/>
    </xf>
    <xf numFmtId="0" fontId="30" fillId="12" borderId="3" xfId="0" applyFont="1" applyFill="1" applyBorder="1" applyAlignment="1">
      <alignment horizontal="left" vertical="center" wrapText="1"/>
    </xf>
    <xf numFmtId="0" fontId="30" fillId="12" borderId="4" xfId="0" applyFont="1" applyFill="1" applyBorder="1" applyAlignment="1">
      <alignment horizontal="left" vertical="center" wrapText="1"/>
    </xf>
    <xf numFmtId="0" fontId="2" fillId="3" borderId="11" xfId="0" applyFont="1" applyFill="1" applyBorder="1" applyAlignment="1">
      <alignment vertical="center" wrapText="1"/>
    </xf>
  </cellXfs>
  <cellStyles count="76">
    <cellStyle name="=C:\WINNT35\SYSTEM32\COMMAND.COM" xfId="3" xr:uid="{16ACE321-AE9D-432C-AA26-461678F35473}"/>
    <cellStyle name="20% - Accent1" xfId="34" xr:uid="{A6DEA58D-20A3-449B-BC6F-2EEB652731E0}"/>
    <cellStyle name="20% - Accent2" xfId="35" xr:uid="{042B7525-63AD-4604-81CD-C926CE8BF2B4}"/>
    <cellStyle name="20% - Accent3" xfId="36" xr:uid="{DA10146C-820D-4F17-B816-E100164110F0}"/>
    <cellStyle name="20% - Accent4" xfId="37" xr:uid="{0A216B6C-4676-4144-85B9-09A0257E83E2}"/>
    <cellStyle name="20% - Accent5" xfId="38" xr:uid="{264EC0F3-8E28-4ED1-928C-CAE7CC4DAF2C}"/>
    <cellStyle name="20% - Accent6" xfId="39" xr:uid="{F6BE8F72-E7CC-4D35-BA90-C833F3446170}"/>
    <cellStyle name="40% - Accent1" xfId="40" xr:uid="{F16BF215-CAB7-4BE1-AD13-D48C13520EE4}"/>
    <cellStyle name="40% - Accent2" xfId="41" xr:uid="{0D1C0602-7193-4DE1-93C8-023D007D2C43}"/>
    <cellStyle name="40% - Accent3" xfId="42" xr:uid="{A6EC3920-EC3B-45B4-80AF-D77B40B73A99}"/>
    <cellStyle name="40% - Accent4" xfId="43" xr:uid="{24D58CF1-C803-45BD-BF6C-2C62A84B4FDC}"/>
    <cellStyle name="40% - Accent5" xfId="44" xr:uid="{92FB721E-C1ED-465B-8E70-80D56399452C}"/>
    <cellStyle name="40% - Accent6" xfId="45" xr:uid="{8052B532-516D-4169-B8AF-68F7456B82B3}"/>
    <cellStyle name="60% - Accent1" xfId="46" xr:uid="{D4E8B51C-5CD6-456A-9FF9-28B503E3CBCA}"/>
    <cellStyle name="60% - Accent2" xfId="47" xr:uid="{A4C0A72F-159F-430B-AE22-4EEA39F8F331}"/>
    <cellStyle name="60% - Accent3" xfId="48" xr:uid="{ECD63896-AEF0-452B-B520-FABBA391F489}"/>
    <cellStyle name="60% - Accent4" xfId="49" xr:uid="{53FD6461-6460-4859-841E-45832077C0D4}"/>
    <cellStyle name="60% - Accent5" xfId="50" xr:uid="{8B39C45E-A91A-470F-A309-085EE913BC88}"/>
    <cellStyle name="60% - Accent6" xfId="51" xr:uid="{A669533C-085E-465B-8FE3-7406424558FC}"/>
    <cellStyle name="Accent1" xfId="52" xr:uid="{DAD15E50-87BA-4CCD-8CEF-6779159DB108}"/>
    <cellStyle name="Accent2" xfId="53" xr:uid="{DF09A99A-CCAA-4842-99B9-0AABE9D0F9EF}"/>
    <cellStyle name="Accent3" xfId="54" xr:uid="{616C5460-6199-4B16-98DB-3CC18EAAD9CB}"/>
    <cellStyle name="Accent4" xfId="55" xr:uid="{97F6AC77-769B-4246-9354-99E51548D275}"/>
    <cellStyle name="Accent5" xfId="56" xr:uid="{426837C6-937D-4143-8E31-CB7B5D699031}"/>
    <cellStyle name="Accent6" xfId="57" xr:uid="{166226BB-50F3-4BFB-B748-8C07295D225E}"/>
    <cellStyle name="Bad" xfId="58" xr:uid="{48DC2812-FB96-4A6A-9BF7-AB8EC654EFA7}"/>
    <cellStyle name="Calculation" xfId="59" xr:uid="{2A548285-8BD3-4F4C-8F2B-B9C850C39E6C}"/>
    <cellStyle name="Check Cell" xfId="60" xr:uid="{2F5376AE-648E-4C50-B353-0C3DFA864D17}"/>
    <cellStyle name="Comma" xfId="31" builtinId="3"/>
    <cellStyle name="Comma 10" xfId="6" xr:uid="{F73718E0-0168-4C3C-99CD-562167AA072C}"/>
    <cellStyle name="Comma 10 2" xfId="27" xr:uid="{72C3841D-E9A0-4AA7-B037-6DA7171A6A7B}"/>
    <cellStyle name="Comma 10 3" xfId="75" xr:uid="{606D1AD7-81DF-4387-90E8-714EE7AABCE1}"/>
    <cellStyle name="Explanatory Text" xfId="61" xr:uid="{06E73965-4C09-4CDC-A17E-B17B54C86FFC}"/>
    <cellStyle name="Good" xfId="62" xr:uid="{0501A30B-FBD2-4667-9479-4FC8DB159FF4}"/>
    <cellStyle name="greyed" xfId="10" xr:uid="{B919F9CF-7E6E-4E0A-A1ED-4791956FE2EF}"/>
    <cellStyle name="Heading 1" xfId="63" xr:uid="{AB04254E-5D39-4BA5-AF8C-688C2C1551FC}"/>
    <cellStyle name="Heading 1 2" xfId="7" xr:uid="{21CA270B-80F2-4842-BD1D-805238EEC3E7}"/>
    <cellStyle name="Heading 2" xfId="64" xr:uid="{3F893A1E-0664-44ED-B962-4FF7258A4349}"/>
    <cellStyle name="Heading 2 2" xfId="9" xr:uid="{02333C4D-E658-4958-BA6A-701E1D5FE3E8}"/>
    <cellStyle name="Heading 3" xfId="65" xr:uid="{D853FBA6-2CCB-4809-8088-BF4DB3A38A31}"/>
    <cellStyle name="Heading 4" xfId="66" xr:uid="{4688FF8F-4917-44BA-AB7A-AAFB26487CC2}"/>
    <cellStyle name="HeadingTable" xfId="11" xr:uid="{4495D1EE-2D0A-49BB-8ED2-80B374A4C1FA}"/>
    <cellStyle name="Hyperlink" xfId="1" builtinId="8"/>
    <cellStyle name="Input 2" xfId="67" xr:uid="{1A3953BF-DFCF-4AD7-85CA-A8BF1F121BA1}"/>
    <cellStyle name="Komma 2" xfId="26" xr:uid="{C71C5B62-66D0-44C6-9B66-15191FC1E650}"/>
    <cellStyle name="Komma 3" xfId="13" xr:uid="{F5EF091D-D668-4961-96A3-81FAD283BE61}"/>
    <cellStyle name="Komma 4" xfId="28" xr:uid="{4DC45645-78DB-49E7-ABB7-AF3612F55F0D}"/>
    <cellStyle name="Linked Cell" xfId="68" xr:uid="{0A7984BD-6D7D-46CC-BF80-F4F720F2726A}"/>
    <cellStyle name="Neutral 2" xfId="69" xr:uid="{D5D4EBB6-4A99-4F7D-B47C-FF939FCC52CE}"/>
    <cellStyle name="Normal" xfId="0" builtinId="0"/>
    <cellStyle name="Normal 2" xfId="5" xr:uid="{7818500D-910B-4B41-A31C-02670EB02D65}"/>
    <cellStyle name="Normal 2 2" xfId="2" xr:uid="{9966A0DD-57E5-4D4D-B843-8A296937A3CF}"/>
    <cellStyle name="Normal 2 2 2" xfId="12" xr:uid="{6488B739-7A33-4F6A-B302-104E4C9567B2}"/>
    <cellStyle name="Normal 2 2 3" xfId="24" xr:uid="{A222FA73-1F95-4D78-AF39-305887F1AADD}"/>
    <cellStyle name="Normal 2 2 4" xfId="8" xr:uid="{06BA1430-6A3C-4D33-8F4E-7E68C1A89A07}"/>
    <cellStyle name="Normal 2_CEBS 2009 38 Annex 1 (CP06rev2 FINREP templates)" xfId="25" xr:uid="{F176B33F-FC33-4785-8EAE-CA23184A2785}"/>
    <cellStyle name="Normal 3" xfId="16" xr:uid="{59D50836-E925-419B-89F5-73FEA3C126E1}"/>
    <cellStyle name="Normal 4" xfId="33" xr:uid="{A3E497D9-4465-4620-B8DA-8B86DE48A7DA}"/>
    <cellStyle name="Note" xfId="70" xr:uid="{411DC742-C5C4-4E48-B6B9-5038CCEB0831}"/>
    <cellStyle name="optionalExposure" xfId="4" xr:uid="{0C5BDD41-C51E-4ABC-A2C1-73C21357CD5B}"/>
    <cellStyle name="Output 2" xfId="71" xr:uid="{4406D027-F8DA-47D8-84EE-B01BFBD5970E}"/>
    <cellStyle name="Percent" xfId="30" builtinId="5"/>
    <cellStyle name="Percent 2" xfId="32" xr:uid="{F98404D4-766F-406B-AC26-E275CAD615D9}"/>
    <cellStyle name="risikorapport tabeloverskrift" xfId="14" xr:uid="{06ED59C8-B73C-49B7-B36C-0F6D328129AD}"/>
    <cellStyle name="Standard 3" xfId="29" xr:uid="{648430E1-F9C8-42EC-8BE9-DF6FB3980994}"/>
    <cellStyle name="Tabel - Kolonne Centreret" xfId="19" xr:uid="{957AA95E-7A8F-45DC-A2FE-B4FEE840644F}"/>
    <cellStyle name="Tabel - Kolonne Højre" xfId="18" xr:uid="{B28EF080-E869-4724-B7B0-7952A3730882}"/>
    <cellStyle name="Tabel - Kolonne Venstre" xfId="17" xr:uid="{AB5AB0C0-9F32-4D2A-BC16-22B00D06D2C1}"/>
    <cellStyle name="Tabel - Overskrift 2" xfId="15" xr:uid="{67A0795C-3E12-4DC3-A007-4621904169EF}"/>
    <cellStyle name="Tabel - Tal" xfId="21" xr:uid="{63A89FED-47BF-408D-AD30-C1BE38052643}"/>
    <cellStyle name="Tabel - Tal Sum" xfId="23" xr:uid="{E8A8B8F6-690F-4514-B4F1-3B5EAF005665}"/>
    <cellStyle name="Tabel - Tekst" xfId="22" xr:uid="{DFD7ECE8-33D3-4B1F-93CC-222D5D7E027D}"/>
    <cellStyle name="Tabel - Tekst Sum" xfId="20" xr:uid="{60F23131-6187-42D3-BAB1-A69746A1216C}"/>
    <cellStyle name="Title" xfId="72" xr:uid="{B1782D6C-FEA7-4FC8-B1FD-D8667FBD2930}"/>
    <cellStyle name="Total 2" xfId="73" xr:uid="{DA7B34C4-E6BC-431D-AE81-81B47D0D694A}"/>
    <cellStyle name="Warning Text" xfId="74" xr:uid="{EBB3505C-B503-475B-A7A9-A705CAF9E3DB}"/>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5231"/>
      <color rgb="FF005C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microsoft.com/office/2017/10/relationships/person" Target="persons/perso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78"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drawing1.xml><?xml version="1.0" encoding="utf-8"?>
<xdr:wsDr xmlns:xdr="http://schemas.openxmlformats.org/drawingml/2006/spreadsheetDrawing" xmlns:a="http://schemas.openxmlformats.org/drawingml/2006/main">
  <xdr:twoCellAnchor editAs="oneCell">
    <xdr:from>
      <xdr:col>4</xdr:col>
      <xdr:colOff>1866900</xdr:colOff>
      <xdr:row>23</xdr:row>
      <xdr:rowOff>152400</xdr:rowOff>
    </xdr:from>
    <xdr:to>
      <xdr:col>11</xdr:col>
      <xdr:colOff>906508</xdr:colOff>
      <xdr:row>34</xdr:row>
      <xdr:rowOff>57150</xdr:rowOff>
    </xdr:to>
    <xdr:sp macro="" textlink="">
      <xdr:nvSpPr>
        <xdr:cNvPr id="2" name="AutoShape 1">
          <a:extLst>
            <a:ext uri="{FF2B5EF4-FFF2-40B4-BE49-F238E27FC236}">
              <a16:creationId xmlns:a16="http://schemas.microsoft.com/office/drawing/2014/main" id="{3ED9FBDA-F2E8-4C9C-93C6-41C53B97ADDA}"/>
            </a:ext>
          </a:extLst>
        </xdr:cNvPr>
        <xdr:cNvSpPr>
          <a:spLocks noChangeAspect="1" noChangeArrowheads="1"/>
        </xdr:cNvSpPr>
      </xdr:nvSpPr>
      <xdr:spPr bwMode="auto">
        <a:xfrm>
          <a:off x="3648075" y="5734050"/>
          <a:ext cx="8670132"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EBA staff" id="{61200F1B-0330-4E74-96EA-9738D40E04EE}" userId="EBA staff"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0" dT="2021-07-02T10:25:07.63" personId="{61200F1B-0330-4E74-96EA-9738D40E04EE}" id="{EC1C96CD-7D1A-45A0-8A49-CE83FD678ACD}">
    <text>Several cells in this mapping included wrongly C 14.01, c0061 / c0080, instead of pointing to C 14.00, c0061 / c0080. This issue was rectified everywhere here, but is not highlighted in tracked changes.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7.bin"/><Relationship Id="rId4" Type="http://schemas.microsoft.com/office/2017/10/relationships/threadedComment" Target="../threadedComments/threadedComment1.xm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CAC97-7CD1-4CCE-9891-9AF450C0801E}">
  <sheetPr codeName="Ark1"/>
  <dimension ref="B1:I164"/>
  <sheetViews>
    <sheetView showGridLines="0" zoomScale="85" zoomScaleNormal="85" workbookViewId="0">
      <selection activeCell="D17" sqref="D17"/>
    </sheetView>
  </sheetViews>
  <sheetFormatPr defaultColWidth="9.140625" defaultRowHeight="15" x14ac:dyDescent="0.25"/>
  <cols>
    <col min="1" max="1" width="3.28515625" style="422" customWidth="1"/>
    <col min="2" max="2" width="2.7109375" style="422" customWidth="1"/>
    <col min="3" max="3" width="4.7109375" style="422" customWidth="1"/>
    <col min="4" max="4" width="148" style="422" customWidth="1"/>
    <col min="5" max="5" width="9.7109375" style="422" customWidth="1"/>
    <col min="6" max="16384" width="9.140625" style="422"/>
  </cols>
  <sheetData>
    <row r="1" spans="2:8" ht="9.9499999999999993" customHeight="1" thickBot="1" x14ac:dyDescent="0.3"/>
    <row r="2" spans="2:8" ht="27.75" customHeight="1" x14ac:dyDescent="0.25">
      <c r="B2" s="839" t="s">
        <v>0</v>
      </c>
      <c r="C2" s="840"/>
      <c r="D2" s="841"/>
      <c r="E2" s="2"/>
      <c r="F2" s="2"/>
      <c r="G2" s="2"/>
      <c r="H2" s="714"/>
    </row>
    <row r="3" spans="2:8" x14ac:dyDescent="0.25">
      <c r="B3" s="715"/>
      <c r="C3" s="714"/>
      <c r="D3" s="716"/>
      <c r="E3" s="714"/>
      <c r="F3" s="714"/>
      <c r="G3" s="714"/>
      <c r="H3" s="714"/>
    </row>
    <row r="4" spans="2:8" x14ac:dyDescent="0.25">
      <c r="B4" s="715"/>
      <c r="C4" s="714"/>
      <c r="D4" s="417" t="s">
        <v>1</v>
      </c>
      <c r="E4" s="714"/>
      <c r="F4" s="714"/>
      <c r="G4" s="714"/>
      <c r="H4" s="714"/>
    </row>
    <row r="5" spans="2:8" x14ac:dyDescent="0.25">
      <c r="B5" s="715"/>
      <c r="C5" s="714"/>
      <c r="D5" s="716"/>
      <c r="E5" s="714"/>
      <c r="F5" s="714"/>
      <c r="G5" s="714"/>
      <c r="H5" s="714"/>
    </row>
    <row r="6" spans="2:8" ht="20.25" x14ac:dyDescent="0.3">
      <c r="B6" s="715"/>
      <c r="C6" s="57" t="s">
        <v>2</v>
      </c>
      <c r="D6" s="716"/>
      <c r="E6" s="4"/>
      <c r="F6" s="4"/>
      <c r="G6" s="714"/>
      <c r="H6" s="714"/>
    </row>
    <row r="7" spans="2:8" ht="8.25" customHeight="1" x14ac:dyDescent="0.25">
      <c r="B7" s="715"/>
      <c r="C7" s="418"/>
      <c r="D7" s="47"/>
      <c r="E7" s="4"/>
      <c r="F7" s="4"/>
      <c r="G7" s="714"/>
      <c r="H7" s="714"/>
    </row>
    <row r="8" spans="2:8" x14ac:dyDescent="0.25">
      <c r="B8" s="48"/>
      <c r="C8" s="419" t="s">
        <v>3</v>
      </c>
      <c r="D8" s="49"/>
      <c r="E8" s="4"/>
      <c r="F8" s="4"/>
      <c r="G8" s="714"/>
      <c r="H8" s="714"/>
    </row>
    <row r="9" spans="2:8" x14ac:dyDescent="0.25">
      <c r="B9" s="48"/>
      <c r="C9" s="419"/>
      <c r="D9" s="50" t="s">
        <v>4</v>
      </c>
      <c r="E9" s="4"/>
      <c r="F9" s="714"/>
      <c r="G9" s="714"/>
      <c r="H9" s="714"/>
    </row>
    <row r="10" spans="2:8" x14ac:dyDescent="0.25">
      <c r="B10" s="48"/>
      <c r="C10" s="419"/>
      <c r="D10" s="50" t="s">
        <v>5</v>
      </c>
      <c r="E10" s="4"/>
      <c r="F10" s="714"/>
      <c r="G10" s="714"/>
      <c r="H10" s="714"/>
    </row>
    <row r="11" spans="2:8" x14ac:dyDescent="0.25">
      <c r="B11" s="48"/>
      <c r="C11" s="419"/>
      <c r="D11" s="50" t="s">
        <v>6</v>
      </c>
      <c r="E11" s="4"/>
      <c r="F11" s="714"/>
      <c r="G11" s="714"/>
      <c r="H11" s="714"/>
    </row>
    <row r="12" spans="2:8" x14ac:dyDescent="0.25">
      <c r="B12" s="48"/>
      <c r="C12" s="419"/>
      <c r="D12" s="50"/>
      <c r="E12" s="4"/>
      <c r="F12" s="714"/>
      <c r="G12" s="714"/>
      <c r="H12" s="714"/>
    </row>
    <row r="13" spans="2:8" x14ac:dyDescent="0.25">
      <c r="B13" s="48"/>
      <c r="C13" s="419" t="s">
        <v>7</v>
      </c>
      <c r="D13" s="50"/>
      <c r="E13" s="4"/>
      <c r="F13" s="714"/>
      <c r="G13" s="714"/>
      <c r="H13" s="714"/>
    </row>
    <row r="14" spans="2:8" x14ac:dyDescent="0.25">
      <c r="B14" s="48"/>
      <c r="C14" s="419"/>
      <c r="D14" s="50" t="s">
        <v>8</v>
      </c>
      <c r="E14" s="4"/>
      <c r="F14" s="714"/>
      <c r="G14" s="714"/>
      <c r="H14" s="714"/>
    </row>
    <row r="15" spans="2:8" x14ac:dyDescent="0.25">
      <c r="B15" s="48"/>
      <c r="C15" s="419"/>
      <c r="D15" s="50" t="s">
        <v>9</v>
      </c>
      <c r="E15" s="4"/>
      <c r="F15" s="714"/>
      <c r="G15" s="714"/>
      <c r="H15" s="714"/>
    </row>
    <row r="16" spans="2:8" x14ac:dyDescent="0.25">
      <c r="B16" s="48"/>
      <c r="C16" s="419"/>
      <c r="D16" s="50" t="s">
        <v>10</v>
      </c>
      <c r="E16" s="4"/>
      <c r="F16" s="714"/>
      <c r="G16" s="714"/>
      <c r="H16" s="714"/>
    </row>
    <row r="17" spans="2:8" x14ac:dyDescent="0.25">
      <c r="B17" s="48"/>
      <c r="C17" s="419"/>
      <c r="D17" s="51"/>
      <c r="E17" s="4"/>
      <c r="F17" s="714"/>
      <c r="G17" s="714"/>
      <c r="H17" s="5"/>
    </row>
    <row r="18" spans="2:8" x14ac:dyDescent="0.25">
      <c r="B18" s="48"/>
      <c r="C18" s="419" t="s">
        <v>11</v>
      </c>
      <c r="D18" s="52"/>
    </row>
    <row r="19" spans="2:8" x14ac:dyDescent="0.25">
      <c r="B19" s="48"/>
      <c r="C19" s="419"/>
      <c r="D19" s="50" t="s">
        <v>12</v>
      </c>
    </row>
    <row r="20" spans="2:8" x14ac:dyDescent="0.25">
      <c r="B20" s="48"/>
      <c r="C20" s="53"/>
      <c r="D20" s="51"/>
    </row>
    <row r="21" spans="2:8" x14ac:dyDescent="0.25">
      <c r="B21" s="48"/>
      <c r="C21" s="419" t="s">
        <v>13</v>
      </c>
      <c r="D21" s="52"/>
    </row>
    <row r="22" spans="2:8" x14ac:dyDescent="0.25">
      <c r="B22" s="48"/>
      <c r="C22" s="54"/>
      <c r="D22" s="50" t="s">
        <v>14</v>
      </c>
    </row>
    <row r="23" spans="2:8" x14ac:dyDescent="0.25">
      <c r="B23" s="48"/>
      <c r="C23" s="54"/>
      <c r="D23" s="50" t="s">
        <v>15</v>
      </c>
    </row>
    <row r="24" spans="2:8" x14ac:dyDescent="0.25">
      <c r="B24" s="48"/>
      <c r="C24" s="54"/>
      <c r="D24" s="50" t="s">
        <v>16</v>
      </c>
    </row>
    <row r="25" spans="2:8" x14ac:dyDescent="0.25">
      <c r="B25" s="48"/>
      <c r="C25" s="54"/>
      <c r="D25" s="50" t="s">
        <v>17</v>
      </c>
    </row>
    <row r="26" spans="2:8" x14ac:dyDescent="0.25">
      <c r="B26" s="48"/>
      <c r="C26" s="54"/>
      <c r="D26" s="50" t="s">
        <v>18</v>
      </c>
    </row>
    <row r="27" spans="2:8" x14ac:dyDescent="0.25">
      <c r="B27" s="48"/>
      <c r="C27" s="54"/>
      <c r="D27" s="50" t="s">
        <v>19</v>
      </c>
    </row>
    <row r="28" spans="2:8" x14ac:dyDescent="0.25">
      <c r="B28" s="48"/>
      <c r="C28" s="54"/>
      <c r="D28" s="50" t="s">
        <v>20</v>
      </c>
    </row>
    <row r="29" spans="2:8" x14ac:dyDescent="0.25">
      <c r="B29" s="48"/>
      <c r="C29" s="54"/>
      <c r="D29" s="50" t="s">
        <v>21</v>
      </c>
    </row>
    <row r="30" spans="2:8" x14ac:dyDescent="0.25">
      <c r="B30" s="48"/>
      <c r="C30" s="54"/>
      <c r="D30" s="50" t="s">
        <v>22</v>
      </c>
    </row>
    <row r="31" spans="2:8" x14ac:dyDescent="0.25">
      <c r="B31" s="48"/>
      <c r="C31" s="54"/>
      <c r="D31" s="50" t="s">
        <v>23</v>
      </c>
    </row>
    <row r="32" spans="2:8" x14ac:dyDescent="0.25">
      <c r="B32" s="48"/>
      <c r="C32" s="54"/>
      <c r="D32" s="50" t="s">
        <v>24</v>
      </c>
    </row>
    <row r="33" spans="2:4" x14ac:dyDescent="0.25">
      <c r="B33" s="48"/>
      <c r="C33" s="54"/>
      <c r="D33" s="50" t="s">
        <v>25</v>
      </c>
    </row>
    <row r="34" spans="2:4" x14ac:dyDescent="0.25">
      <c r="B34" s="48"/>
      <c r="C34" s="54"/>
      <c r="D34" s="50" t="s">
        <v>26</v>
      </c>
    </row>
    <row r="35" spans="2:4" x14ac:dyDescent="0.25">
      <c r="B35" s="48"/>
      <c r="C35" s="53"/>
      <c r="D35" s="50" t="s">
        <v>27</v>
      </c>
    </row>
    <row r="36" spans="2:4" x14ac:dyDescent="0.25">
      <c r="B36" s="48"/>
      <c r="C36" s="53"/>
      <c r="D36" s="50" t="s">
        <v>28</v>
      </c>
    </row>
    <row r="37" spans="2:4" x14ac:dyDescent="0.25">
      <c r="B37" s="48"/>
      <c r="C37" s="53"/>
      <c r="D37" s="50" t="s">
        <v>29</v>
      </c>
    </row>
    <row r="38" spans="2:4" x14ac:dyDescent="0.25">
      <c r="B38" s="48"/>
      <c r="C38" s="53"/>
      <c r="D38" s="50" t="s">
        <v>30</v>
      </c>
    </row>
    <row r="39" spans="2:4" x14ac:dyDescent="0.25">
      <c r="B39" s="48"/>
      <c r="C39" s="53"/>
      <c r="D39" s="50" t="s">
        <v>31</v>
      </c>
    </row>
    <row r="40" spans="2:4" x14ac:dyDescent="0.25">
      <c r="B40" s="48"/>
      <c r="C40" s="53"/>
      <c r="D40" s="50" t="s">
        <v>32</v>
      </c>
    </row>
    <row r="41" spans="2:4" x14ac:dyDescent="0.25">
      <c r="B41" s="48"/>
      <c r="C41" s="53"/>
      <c r="D41" s="50" t="s">
        <v>33</v>
      </c>
    </row>
    <row r="42" spans="2:4" x14ac:dyDescent="0.25">
      <c r="B42" s="48"/>
      <c r="C42" s="53"/>
      <c r="D42" s="50" t="s">
        <v>34</v>
      </c>
    </row>
    <row r="43" spans="2:4" x14ac:dyDescent="0.25">
      <c r="B43" s="48"/>
      <c r="C43" s="53"/>
      <c r="D43" s="50" t="s">
        <v>35</v>
      </c>
    </row>
    <row r="44" spans="2:4" x14ac:dyDescent="0.25">
      <c r="B44" s="48"/>
      <c r="C44" s="53"/>
      <c r="D44" s="50" t="s">
        <v>36</v>
      </c>
    </row>
    <row r="45" spans="2:4" x14ac:dyDescent="0.25">
      <c r="B45" s="48"/>
      <c r="C45" s="53"/>
      <c r="D45" s="50" t="s">
        <v>37</v>
      </c>
    </row>
    <row r="46" spans="2:4" x14ac:dyDescent="0.25">
      <c r="B46" s="48"/>
      <c r="C46" s="53"/>
      <c r="D46" s="50" t="s">
        <v>38</v>
      </c>
    </row>
    <row r="47" spans="2:4" x14ac:dyDescent="0.25">
      <c r="B47" s="48"/>
      <c r="C47" s="53"/>
      <c r="D47" s="50"/>
    </row>
    <row r="48" spans="2:4" x14ac:dyDescent="0.25">
      <c r="B48" s="48"/>
      <c r="C48" s="419" t="s">
        <v>39</v>
      </c>
      <c r="D48" s="51"/>
    </row>
    <row r="49" spans="2:4" x14ac:dyDescent="0.25">
      <c r="B49" s="48"/>
      <c r="C49" s="53"/>
      <c r="D49" s="50" t="s">
        <v>40</v>
      </c>
    </row>
    <row r="50" spans="2:4" x14ac:dyDescent="0.25">
      <c r="B50" s="48"/>
      <c r="C50" s="53"/>
      <c r="D50" s="50" t="s">
        <v>41</v>
      </c>
    </row>
    <row r="51" spans="2:4" x14ac:dyDescent="0.25">
      <c r="B51" s="48"/>
      <c r="C51" s="53"/>
      <c r="D51" s="50" t="s">
        <v>42</v>
      </c>
    </row>
    <row r="52" spans="2:4" x14ac:dyDescent="0.25">
      <c r="B52" s="48"/>
      <c r="C52" s="53"/>
      <c r="D52" s="51"/>
    </row>
    <row r="53" spans="2:4" x14ac:dyDescent="0.25">
      <c r="B53" s="48"/>
      <c r="C53" s="419" t="s">
        <v>43</v>
      </c>
      <c r="D53" s="52"/>
    </row>
    <row r="54" spans="2:4" x14ac:dyDescent="0.25">
      <c r="B54" s="48"/>
      <c r="C54" s="53"/>
      <c r="D54" s="50" t="s">
        <v>44</v>
      </c>
    </row>
    <row r="55" spans="2:4" x14ac:dyDescent="0.25">
      <c r="B55" s="48"/>
      <c r="C55" s="53"/>
      <c r="D55" s="50" t="s">
        <v>45</v>
      </c>
    </row>
    <row r="56" spans="2:4" x14ac:dyDescent="0.25">
      <c r="B56" s="48"/>
      <c r="C56" s="53"/>
      <c r="D56" s="50" t="s">
        <v>46</v>
      </c>
    </row>
    <row r="57" spans="2:4" x14ac:dyDescent="0.25">
      <c r="B57" s="48"/>
      <c r="C57" s="53"/>
      <c r="D57" s="50" t="s">
        <v>47</v>
      </c>
    </row>
    <row r="58" spans="2:4" x14ac:dyDescent="0.25">
      <c r="B58" s="48"/>
      <c r="C58" s="53"/>
      <c r="D58" s="50"/>
    </row>
    <row r="59" spans="2:4" x14ac:dyDescent="0.25">
      <c r="B59" s="48"/>
      <c r="C59" s="419" t="s">
        <v>48</v>
      </c>
      <c r="D59" s="50"/>
    </row>
    <row r="60" spans="2:4" x14ac:dyDescent="0.25">
      <c r="B60" s="48"/>
      <c r="C60" s="419"/>
      <c r="D60" s="50" t="s">
        <v>49</v>
      </c>
    </row>
    <row r="61" spans="2:4" x14ac:dyDescent="0.25">
      <c r="B61" s="48"/>
      <c r="C61" s="419"/>
      <c r="D61" s="50" t="s">
        <v>50</v>
      </c>
    </row>
    <row r="62" spans="2:4" x14ac:dyDescent="0.25">
      <c r="B62" s="48"/>
      <c r="C62" s="419"/>
      <c r="D62" s="50"/>
    </row>
    <row r="63" spans="2:4" x14ac:dyDescent="0.25">
      <c r="B63" s="48"/>
      <c r="C63" s="419" t="s">
        <v>51</v>
      </c>
      <c r="D63" s="51"/>
    </row>
    <row r="64" spans="2:4" ht="16.5" customHeight="1" x14ac:dyDescent="0.25">
      <c r="B64" s="48"/>
      <c r="C64" s="53"/>
      <c r="D64" s="50" t="s">
        <v>52</v>
      </c>
    </row>
    <row r="65" spans="2:9" x14ac:dyDescent="0.25">
      <c r="B65" s="48"/>
      <c r="C65" s="53"/>
      <c r="D65" s="50" t="s">
        <v>53</v>
      </c>
    </row>
    <row r="66" spans="2:9" x14ac:dyDescent="0.25">
      <c r="B66" s="48"/>
      <c r="C66" s="53"/>
      <c r="D66" s="50" t="s">
        <v>54</v>
      </c>
      <c r="E66" s="714"/>
      <c r="F66" s="714"/>
      <c r="G66" s="714"/>
      <c r="H66" s="714"/>
      <c r="I66" s="54"/>
    </row>
    <row r="67" spans="2:9" x14ac:dyDescent="0.25">
      <c r="B67" s="48"/>
      <c r="C67" s="53"/>
      <c r="D67" s="50" t="s">
        <v>55</v>
      </c>
      <c r="E67" s="714"/>
      <c r="F67" s="714"/>
      <c r="G67" s="714"/>
      <c r="H67" s="714"/>
      <c r="I67" s="54"/>
    </row>
    <row r="68" spans="2:9" x14ac:dyDescent="0.25">
      <c r="B68" s="48"/>
      <c r="C68" s="714"/>
      <c r="D68" s="50"/>
      <c r="E68" s="714"/>
      <c r="F68" s="714"/>
      <c r="G68" s="714"/>
      <c r="H68" s="714"/>
      <c r="I68" s="54"/>
    </row>
    <row r="69" spans="2:9" x14ac:dyDescent="0.25">
      <c r="B69" s="48"/>
      <c r="C69" s="419" t="s">
        <v>56</v>
      </c>
      <c r="D69" s="50"/>
      <c r="E69" s="714"/>
      <c r="F69" s="714"/>
      <c r="G69" s="714"/>
      <c r="H69" s="714"/>
      <c r="I69" s="54"/>
    </row>
    <row r="70" spans="2:9" x14ac:dyDescent="0.25">
      <c r="B70" s="48"/>
      <c r="C70" s="53"/>
      <c r="D70" s="50" t="s">
        <v>57</v>
      </c>
      <c r="E70" s="714"/>
      <c r="F70" s="714"/>
      <c r="G70" s="714"/>
      <c r="H70" s="714"/>
      <c r="I70" s="54"/>
    </row>
    <row r="71" spans="2:9" x14ac:dyDescent="0.25">
      <c r="B71" s="48"/>
      <c r="C71" s="53"/>
      <c r="D71" s="50"/>
      <c r="E71" s="714"/>
      <c r="F71" s="714"/>
      <c r="G71" s="714"/>
      <c r="H71" s="714"/>
      <c r="I71" s="54"/>
    </row>
    <row r="72" spans="2:9" x14ac:dyDescent="0.25">
      <c r="B72" s="48"/>
      <c r="C72" s="419" t="s">
        <v>58</v>
      </c>
      <c r="D72" s="716"/>
      <c r="E72" s="714"/>
      <c r="F72" s="714"/>
      <c r="G72" s="714"/>
      <c r="H72" s="714"/>
      <c r="I72" s="54"/>
    </row>
    <row r="73" spans="2:9" x14ac:dyDescent="0.25">
      <c r="B73" s="48"/>
      <c r="C73" s="53"/>
      <c r="D73" s="50" t="s">
        <v>59</v>
      </c>
      <c r="E73" s="714"/>
      <c r="F73" s="714"/>
      <c r="G73" s="714"/>
      <c r="H73" s="714"/>
      <c r="I73" s="53"/>
    </row>
    <row r="74" spans="2:9" x14ac:dyDescent="0.25">
      <c r="B74" s="48"/>
      <c r="C74" s="53"/>
      <c r="D74" s="50" t="s">
        <v>60</v>
      </c>
      <c r="E74" s="714"/>
      <c r="F74" s="714"/>
      <c r="G74" s="714"/>
      <c r="H74" s="714"/>
      <c r="I74" s="53"/>
    </row>
    <row r="75" spans="2:9" x14ac:dyDescent="0.25">
      <c r="B75" s="48"/>
      <c r="C75" s="53"/>
      <c r="D75" s="716"/>
      <c r="E75" s="714"/>
      <c r="F75" s="714"/>
      <c r="G75" s="714"/>
      <c r="H75" s="714"/>
      <c r="I75" s="53"/>
    </row>
    <row r="76" spans="2:9" ht="20.25" x14ac:dyDescent="0.3">
      <c r="B76" s="48"/>
      <c r="C76" s="57" t="s">
        <v>61</v>
      </c>
      <c r="D76" s="716"/>
      <c r="E76" s="714"/>
      <c r="F76" s="54"/>
      <c r="G76" s="714"/>
      <c r="H76" s="714"/>
      <c r="I76" s="714"/>
    </row>
    <row r="77" spans="2:9" ht="18.75" x14ac:dyDescent="0.3">
      <c r="B77" s="48"/>
      <c r="C77" s="420"/>
      <c r="D77" s="716"/>
      <c r="E77" s="714"/>
      <c r="F77" s="54"/>
      <c r="G77" s="714"/>
      <c r="H77" s="714"/>
      <c r="I77" s="714"/>
    </row>
    <row r="78" spans="2:9" x14ac:dyDescent="0.25">
      <c r="B78" s="48"/>
      <c r="C78" s="419" t="s">
        <v>11</v>
      </c>
      <c r="D78" s="52"/>
      <c r="E78" s="714"/>
      <c r="F78" s="54"/>
      <c r="G78" s="714"/>
      <c r="H78" s="714"/>
      <c r="I78" s="714"/>
    </row>
    <row r="79" spans="2:9" x14ac:dyDescent="0.25">
      <c r="B79" s="48"/>
      <c r="C79" s="714"/>
      <c r="D79" s="50" t="s">
        <v>12</v>
      </c>
      <c r="E79" s="714"/>
      <c r="F79" s="714"/>
      <c r="G79" s="714"/>
      <c r="H79" s="714"/>
      <c r="I79" s="714"/>
    </row>
    <row r="80" spans="2:9" x14ac:dyDescent="0.25">
      <c r="B80" s="48"/>
      <c r="C80" s="419"/>
      <c r="D80" s="50" t="s">
        <v>6</v>
      </c>
      <c r="E80" s="714"/>
      <c r="F80" s="714"/>
      <c r="G80" s="714"/>
      <c r="H80" s="714"/>
      <c r="I80" s="714"/>
    </row>
    <row r="81" spans="2:9" x14ac:dyDescent="0.25">
      <c r="B81" s="48"/>
      <c r="C81" s="419"/>
      <c r="D81" s="50"/>
      <c r="E81" s="714"/>
      <c r="F81" s="714"/>
      <c r="G81" s="714"/>
      <c r="H81" s="714"/>
      <c r="I81" s="714"/>
    </row>
    <row r="82" spans="2:9" x14ac:dyDescent="0.25">
      <c r="B82" s="48"/>
      <c r="C82" s="419" t="s">
        <v>13</v>
      </c>
      <c r="D82" s="52"/>
    </row>
    <row r="83" spans="2:9" x14ac:dyDescent="0.25">
      <c r="B83" s="48"/>
      <c r="C83" s="714"/>
      <c r="D83" s="50" t="s">
        <v>14</v>
      </c>
    </row>
    <row r="84" spans="2:9" x14ac:dyDescent="0.25">
      <c r="B84" s="48"/>
      <c r="C84" s="54"/>
      <c r="D84" s="50" t="s">
        <v>15</v>
      </c>
    </row>
    <row r="85" spans="2:9" x14ac:dyDescent="0.25">
      <c r="B85" s="48"/>
      <c r="C85" s="54"/>
      <c r="D85" s="50" t="s">
        <v>16</v>
      </c>
    </row>
    <row r="86" spans="2:9" x14ac:dyDescent="0.25">
      <c r="B86" s="48"/>
      <c r="C86" s="54"/>
      <c r="D86" s="50" t="s">
        <v>62</v>
      </c>
    </row>
    <row r="87" spans="2:9" x14ac:dyDescent="0.25">
      <c r="B87" s="48"/>
      <c r="C87" s="54"/>
      <c r="D87" s="50" t="s">
        <v>18</v>
      </c>
    </row>
    <row r="88" spans="2:9" x14ac:dyDescent="0.25">
      <c r="B88" s="48"/>
      <c r="C88" s="419"/>
      <c r="D88" s="50" t="s">
        <v>19</v>
      </c>
    </row>
    <row r="89" spans="2:9" x14ac:dyDescent="0.25">
      <c r="B89" s="48"/>
      <c r="C89" s="419"/>
      <c r="D89" s="50" t="s">
        <v>20</v>
      </c>
    </row>
    <row r="90" spans="2:9" x14ac:dyDescent="0.25">
      <c r="B90" s="48"/>
      <c r="C90" s="419"/>
      <c r="D90" s="50" t="s">
        <v>21</v>
      </c>
    </row>
    <row r="91" spans="2:9" x14ac:dyDescent="0.25">
      <c r="B91" s="48"/>
      <c r="C91" s="419"/>
      <c r="D91" s="50" t="s">
        <v>22</v>
      </c>
    </row>
    <row r="92" spans="2:9" x14ac:dyDescent="0.25">
      <c r="B92" s="717"/>
      <c r="C92" s="419"/>
      <c r="D92" s="50" t="s">
        <v>23</v>
      </c>
    </row>
    <row r="93" spans="2:9" x14ac:dyDescent="0.25">
      <c r="B93" s="48"/>
      <c r="C93" s="419"/>
      <c r="D93" s="50" t="s">
        <v>24</v>
      </c>
    </row>
    <row r="94" spans="2:9" x14ac:dyDescent="0.25">
      <c r="B94" s="48"/>
      <c r="C94" s="419"/>
      <c r="D94" s="50" t="s">
        <v>25</v>
      </c>
    </row>
    <row r="95" spans="2:9" x14ac:dyDescent="0.25">
      <c r="B95" s="48"/>
      <c r="C95" s="419"/>
      <c r="D95" s="50" t="s">
        <v>26</v>
      </c>
    </row>
    <row r="96" spans="2:9" x14ac:dyDescent="0.25">
      <c r="B96" s="48"/>
      <c r="C96" s="419"/>
      <c r="D96" s="50" t="s">
        <v>27</v>
      </c>
    </row>
    <row r="97" spans="2:4" x14ac:dyDescent="0.25">
      <c r="B97" s="48"/>
      <c r="C97" s="419"/>
      <c r="D97" s="50" t="s">
        <v>28</v>
      </c>
    </row>
    <row r="98" spans="2:4" x14ac:dyDescent="0.25">
      <c r="B98" s="48"/>
      <c r="C98" s="419"/>
      <c r="D98" s="52"/>
    </row>
    <row r="99" spans="2:4" x14ac:dyDescent="0.25">
      <c r="B99" s="48"/>
      <c r="C99" s="419" t="s">
        <v>39</v>
      </c>
      <c r="D99" s="51"/>
    </row>
    <row r="100" spans="2:4" x14ac:dyDescent="0.25">
      <c r="B100" s="48"/>
      <c r="C100" s="53"/>
      <c r="D100" s="50" t="s">
        <v>40</v>
      </c>
    </row>
    <row r="101" spans="2:4" x14ac:dyDescent="0.25">
      <c r="B101" s="48"/>
      <c r="C101" s="53"/>
      <c r="D101" s="50" t="s">
        <v>41</v>
      </c>
    </row>
    <row r="102" spans="2:4" x14ac:dyDescent="0.25">
      <c r="B102" s="48"/>
      <c r="C102" s="53"/>
      <c r="D102" s="50" t="s">
        <v>42</v>
      </c>
    </row>
    <row r="103" spans="2:4" x14ac:dyDescent="0.25">
      <c r="B103" s="48"/>
      <c r="C103" s="54"/>
      <c r="D103" s="50"/>
    </row>
    <row r="104" spans="2:4" x14ac:dyDescent="0.25">
      <c r="B104" s="48"/>
      <c r="C104" s="419" t="s">
        <v>43</v>
      </c>
      <c r="D104" s="52"/>
    </row>
    <row r="105" spans="2:4" x14ac:dyDescent="0.25">
      <c r="B105" s="48"/>
      <c r="C105" s="53"/>
      <c r="D105" s="50" t="s">
        <v>45</v>
      </c>
    </row>
    <row r="106" spans="2:4" x14ac:dyDescent="0.25">
      <c r="B106" s="48"/>
      <c r="C106" s="53"/>
      <c r="D106" s="50" t="s">
        <v>63</v>
      </c>
    </row>
    <row r="107" spans="2:4" x14ac:dyDescent="0.25">
      <c r="B107" s="48"/>
      <c r="C107" s="53"/>
      <c r="D107" s="50"/>
    </row>
    <row r="108" spans="2:4" ht="15.75" thickBot="1" x14ac:dyDescent="0.3">
      <c r="B108" s="55"/>
      <c r="C108" s="58"/>
      <c r="D108" s="59"/>
    </row>
    <row r="109" spans="2:4" x14ac:dyDescent="0.25">
      <c r="B109" s="1"/>
      <c r="C109" s="53"/>
      <c r="D109" s="53"/>
    </row>
    <row r="110" spans="2:4" ht="15" customHeight="1" x14ac:dyDescent="0.25">
      <c r="B110" s="1"/>
      <c r="C110" s="842" t="s">
        <v>64</v>
      </c>
      <c r="D110" s="842"/>
    </row>
    <row r="111" spans="2:4" x14ac:dyDescent="0.25">
      <c r="B111" s="1"/>
      <c r="C111" s="842"/>
      <c r="D111" s="842"/>
    </row>
    <row r="112" spans="2:4" x14ac:dyDescent="0.25">
      <c r="B112" s="1"/>
      <c r="C112" s="54"/>
      <c r="D112" s="4"/>
    </row>
    <row r="113" spans="2:4" x14ac:dyDescent="0.25">
      <c r="B113" s="1"/>
      <c r="C113" s="6"/>
      <c r="D113" s="4"/>
    </row>
    <row r="114" spans="2:4" x14ac:dyDescent="0.25">
      <c r="B114" s="1"/>
      <c r="C114" s="3"/>
      <c r="D114" s="4"/>
    </row>
    <row r="115" spans="2:4" x14ac:dyDescent="0.25">
      <c r="B115" s="1"/>
      <c r="C115" s="6"/>
      <c r="D115" s="4"/>
    </row>
    <row r="116" spans="2:4" x14ac:dyDescent="0.25">
      <c r="B116" s="1"/>
      <c r="C116" s="3"/>
      <c r="D116" s="4"/>
    </row>
    <row r="117" spans="2:4" x14ac:dyDescent="0.25">
      <c r="B117" s="1"/>
      <c r="C117" s="3"/>
      <c r="D117" s="4"/>
    </row>
    <row r="118" spans="2:4" x14ac:dyDescent="0.25">
      <c r="B118" s="1"/>
      <c r="C118" s="3"/>
      <c r="D118" s="4"/>
    </row>
    <row r="119" spans="2:4" x14ac:dyDescent="0.25">
      <c r="B119" s="1"/>
      <c r="C119" s="6"/>
      <c r="D119" s="4"/>
    </row>
    <row r="120" spans="2:4" x14ac:dyDescent="0.25">
      <c r="B120" s="1"/>
      <c r="C120" s="3"/>
      <c r="D120" s="4"/>
    </row>
    <row r="121" spans="2:4" x14ac:dyDescent="0.25">
      <c r="B121" s="1"/>
      <c r="C121" s="3"/>
      <c r="D121" s="4"/>
    </row>
    <row r="122" spans="2:4" x14ac:dyDescent="0.25">
      <c r="B122" s="1"/>
      <c r="C122" s="3"/>
      <c r="D122" s="4"/>
    </row>
    <row r="123" spans="2:4" x14ac:dyDescent="0.25">
      <c r="B123" s="1"/>
      <c r="C123" s="3"/>
      <c r="D123" s="4"/>
    </row>
    <row r="124" spans="2:4" x14ac:dyDescent="0.25">
      <c r="B124" s="1"/>
      <c r="C124" s="3"/>
      <c r="D124" s="4"/>
    </row>
    <row r="125" spans="2:4" x14ac:dyDescent="0.25">
      <c r="B125" s="1"/>
      <c r="C125" s="3"/>
      <c r="D125" s="4"/>
    </row>
    <row r="126" spans="2:4" x14ac:dyDescent="0.25">
      <c r="B126" s="1"/>
      <c r="C126" s="3"/>
      <c r="D126" s="4"/>
    </row>
    <row r="127" spans="2:4" x14ac:dyDescent="0.25">
      <c r="B127" s="1"/>
      <c r="C127" s="3"/>
      <c r="D127" s="4"/>
    </row>
    <row r="128" spans="2:4" x14ac:dyDescent="0.25">
      <c r="B128" s="1"/>
      <c r="C128" s="7"/>
      <c r="D128" s="4"/>
    </row>
    <row r="129" spans="2:4" x14ac:dyDescent="0.25">
      <c r="B129" s="1"/>
      <c r="C129" s="7"/>
      <c r="D129" s="4"/>
    </row>
    <row r="130" spans="2:4" x14ac:dyDescent="0.25">
      <c r="B130" s="1"/>
      <c r="C130" s="7"/>
      <c r="D130" s="4"/>
    </row>
    <row r="131" spans="2:4" x14ac:dyDescent="0.25">
      <c r="B131" s="1"/>
      <c r="C131" s="7"/>
      <c r="D131" s="4"/>
    </row>
    <row r="132" spans="2:4" x14ac:dyDescent="0.25">
      <c r="B132" s="1"/>
      <c r="C132" s="7"/>
      <c r="D132" s="4"/>
    </row>
    <row r="133" spans="2:4" x14ac:dyDescent="0.25">
      <c r="B133" s="1"/>
      <c r="C133" s="7"/>
      <c r="D133" s="4"/>
    </row>
    <row r="134" spans="2:4" x14ac:dyDescent="0.25">
      <c r="B134" s="1"/>
      <c r="C134" s="7"/>
      <c r="D134" s="4"/>
    </row>
    <row r="135" spans="2:4" x14ac:dyDescent="0.25">
      <c r="B135" s="1"/>
      <c r="C135" s="7"/>
      <c r="D135" s="4"/>
    </row>
    <row r="136" spans="2:4" x14ac:dyDescent="0.25">
      <c r="B136" s="1"/>
      <c r="C136" s="7"/>
      <c r="D136" s="4"/>
    </row>
    <row r="137" spans="2:4" x14ac:dyDescent="0.25">
      <c r="B137" s="1"/>
      <c r="C137" s="7"/>
      <c r="D137" s="4"/>
    </row>
    <row r="138" spans="2:4" x14ac:dyDescent="0.25">
      <c r="B138" s="1"/>
      <c r="C138" s="7"/>
      <c r="D138" s="4"/>
    </row>
    <row r="139" spans="2:4" x14ac:dyDescent="0.25">
      <c r="B139" s="1"/>
      <c r="C139" s="7"/>
      <c r="D139" s="4"/>
    </row>
    <row r="140" spans="2:4" x14ac:dyDescent="0.25">
      <c r="B140" s="1"/>
      <c r="C140" s="7"/>
      <c r="D140" s="4"/>
    </row>
    <row r="141" spans="2:4" x14ac:dyDescent="0.25">
      <c r="B141" s="1"/>
      <c r="C141" s="7"/>
      <c r="D141" s="4"/>
    </row>
    <row r="142" spans="2:4" x14ac:dyDescent="0.25">
      <c r="B142" s="714"/>
      <c r="C142" s="7"/>
      <c r="D142" s="4"/>
    </row>
    <row r="143" spans="2:4" x14ac:dyDescent="0.25">
      <c r="B143" s="714"/>
      <c r="C143" s="7"/>
      <c r="D143" s="4"/>
    </row>
    <row r="144" spans="2:4" x14ac:dyDescent="0.25">
      <c r="B144" s="714"/>
      <c r="C144" s="7"/>
      <c r="D144" s="4"/>
    </row>
    <row r="145" spans="2:4" x14ac:dyDescent="0.25">
      <c r="B145" s="714"/>
      <c r="C145" s="714"/>
      <c r="D145" s="4"/>
    </row>
    <row r="146" spans="2:4" x14ac:dyDescent="0.25">
      <c r="C146" s="714"/>
      <c r="D146" s="4"/>
    </row>
    <row r="151" spans="2:4" x14ac:dyDescent="0.25">
      <c r="C151" s="714"/>
      <c r="D151" s="4"/>
    </row>
    <row r="152" spans="2:4" x14ac:dyDescent="0.25">
      <c r="C152" s="3"/>
      <c r="D152" s="4"/>
    </row>
    <row r="153" spans="2:4" x14ac:dyDescent="0.25">
      <c r="C153" s="3"/>
      <c r="D153" s="4"/>
    </row>
    <row r="154" spans="2:4" x14ac:dyDescent="0.25">
      <c r="C154" s="3"/>
      <c r="D154" s="4"/>
    </row>
    <row r="155" spans="2:4" x14ac:dyDescent="0.25">
      <c r="C155" s="3"/>
      <c r="D155" s="4"/>
    </row>
    <row r="156" spans="2:4" x14ac:dyDescent="0.25">
      <c r="C156" s="3"/>
      <c r="D156" s="4"/>
    </row>
    <row r="157" spans="2:4" x14ac:dyDescent="0.25">
      <c r="C157" s="3"/>
      <c r="D157" s="4"/>
    </row>
    <row r="158" spans="2:4" x14ac:dyDescent="0.25">
      <c r="C158" s="3"/>
      <c r="D158" s="4"/>
    </row>
    <row r="159" spans="2:4" x14ac:dyDescent="0.25">
      <c r="C159" s="3"/>
      <c r="D159" s="4"/>
    </row>
    <row r="160" spans="2:4" x14ac:dyDescent="0.25">
      <c r="C160" s="3"/>
      <c r="D160" s="4"/>
    </row>
    <row r="161" spans="3:4" x14ac:dyDescent="0.25">
      <c r="C161" s="6"/>
      <c r="D161" s="4"/>
    </row>
    <row r="162" spans="3:4" x14ac:dyDescent="0.25">
      <c r="C162" s="6"/>
      <c r="D162" s="4"/>
    </row>
    <row r="163" spans="3:4" x14ac:dyDescent="0.25">
      <c r="C163" s="6"/>
      <c r="D163" s="4"/>
    </row>
    <row r="164" spans="3:4" x14ac:dyDescent="0.25">
      <c r="C164" s="6"/>
      <c r="D164" s="714"/>
    </row>
  </sheetData>
  <mergeCells count="2">
    <mergeCell ref="B2:D2"/>
    <mergeCell ref="C110:D111"/>
  </mergeCells>
  <hyperlinks>
    <hyperlink ref="D9" location="'EU KM1'!A1" display="EU KM1 - Key metrics template" xr:uid="{ACE1AB8C-FA5C-483A-B894-D744737EDA3F}"/>
    <hyperlink ref="D19" location="'EU OV1'!A1" display="EU OV1 – Overview of total risk exposure amounts" xr:uid="{4708FE95-920C-4887-B81A-C34396C67793}"/>
    <hyperlink ref="D35" location="'EU CR8'!A1" display="EU CR8 –  RWEA flow statements of credit risk exposures under the IRB approach " xr:uid="{C7671C67-7FD3-4591-90FC-35BE4756B161}"/>
    <hyperlink ref="D79" location="'EU OV1 JR'!A1" display="EU OV1 - Overview of total risk exposure amounts" xr:uid="{6D0A5F3D-11A8-4908-B839-CA18B3006082}"/>
    <hyperlink ref="D55" location="'EU LIQ1'!A1" display=" EU LIQ1 - Quantitative information of LCR" xr:uid="{7C0DD834-CA45-409C-97C5-1EB3A002A2F0}"/>
    <hyperlink ref="D56" location="'EU LIQB'!A1" display=" EU LIQB - Qualitative information on LCR, complementary to LIQ1" xr:uid="{55079B11-B163-44D6-99EA-7428CC6D47F1}"/>
    <hyperlink ref="D11" location="'EU CC1'!A1" display="EU CC1 - Composition of regulatory own funds" xr:uid="{58412C18-A106-47E4-B559-8174A1030494}"/>
    <hyperlink ref="D80" location="'EU CC1 JR'!A1" display="EU CC1 - Composition of regulatory own funds" xr:uid="{CDAAC1AB-20FE-4F5A-B1DB-4A92FF9D28A6}"/>
    <hyperlink ref="D49" location="'EU LR1'!A1" display="EU LR1 - Summary reconciliation of accounting assets and leverage ratio exposures" xr:uid="{DC3B0957-7CBA-4C19-863F-CDDB75B5C48D}"/>
    <hyperlink ref="D50" location="'EU LR2'!A1" display="EU LR2 - Leverage ratio common disclosure" xr:uid="{2DECCD3D-EB21-4AF1-9B23-F36558AC4E3D}"/>
    <hyperlink ref="D51" location="'EU LR3'!A1" display="EU LR3 - Split-up of on balance sheet exposures" xr:uid="{F4AFC2EB-BEE6-4DCD-8999-596AD6517208}"/>
    <hyperlink ref="D105" location="'EU LIQ1 JR'!A1" display=" EU LIQ1 - Quantitative information of LCR" xr:uid="{39C39C9E-DB33-47A8-8AB7-333867549ED9}"/>
    <hyperlink ref="D100" location="'EU LR1 JR'!A1" display="EU LR1 - Summary reconciliation of accounting assets and leverage ratio exposures" xr:uid="{4A02F138-B83D-4A81-87A5-2BEDD14E6AF9}"/>
    <hyperlink ref="D101" location="'EU LR2 JR'!A1" display="EU LR2 - Leverage ratio common disclosure" xr:uid="{714E7457-141A-4AB8-A4D8-16BD75AD2786}"/>
    <hyperlink ref="D102" location="'EU LR3 JR'!A1" display="EU LR3 - Split-up of on balance sheet exposures" xr:uid="{1139B91E-3914-4DE8-94EE-729F61886464}"/>
    <hyperlink ref="D60" location="'EU CCyB1'!A1" display="EU CCyB1 -  Geographical distribution of credit exposures relevant for the calculation of the countercyclical buffer" xr:uid="{188CD7AB-FB50-4F39-A9C5-CF555009B224}"/>
    <hyperlink ref="D61" location="'EU CCyB2'!A1" display="EU CCyB2 -  Amount of institution-specific countercyclical capital buffer" xr:uid="{752E7CA5-382E-41AD-889F-1502AB09F936}"/>
    <hyperlink ref="D64" location="'EU AE1'!A1" display="EU AE1" xr:uid="{D295ED91-B1BE-4A52-AD2B-1943E808F939}"/>
    <hyperlink ref="D65" location="'EU AE2'!A1" display="EU AE2" xr:uid="{1D16F558-47D5-4B4D-9FCD-0295E6C8BD48}"/>
    <hyperlink ref="D66" location="'EU AE3'!A1" display="EU AE3" xr:uid="{F29B1DC4-656E-4EC5-B795-068C6BA4C6B2}"/>
    <hyperlink ref="D22" location="'EU CR1-A'!A1" display="EU CR1-A - Maturity of exposures" xr:uid="{8F70DF10-000A-4ABA-9071-55A02C5A02A7}"/>
    <hyperlink ref="D23" location="'EU CQ1'!A1" display="EU CQ1 - Credit quality of forborne exposures" xr:uid="{5DB09350-F29D-4A5A-A596-679ECD573712}"/>
    <hyperlink ref="D24" location="'EU CQ3'!A1" display="EU CQ3 - Credit quality of performing and non-performing exposures by past due days" xr:uid="{F5D22BD6-6270-4BDD-8EE0-D72CB7B33281}"/>
    <hyperlink ref="D26" location="'EU CR1'!A1" display="EU CR1 - Performing and non-performing exposures and related provisions. " xr:uid="{A4C2F82F-9DD5-429A-AFE2-E13C9D8A3C01}"/>
    <hyperlink ref="D27" location="'EU CR2'!A1" display="EU CR2 - Changes in the stock of non-performing loans and advances" xr:uid="{27227170-6C2B-4D9C-B0B3-568F3CCE750A}"/>
    <hyperlink ref="D28" location="'EU CR3'!A1" display="EU CR3 - CRM techniques overview:  Disclosure of the use of credit risk mitigation techniques" xr:uid="{1C60F821-C014-43C4-B631-6F6A2852E685}"/>
    <hyperlink ref="D29" location="'EU CR4'!A1" display="EU CR4 - standardised approach – Credit risk exposure and CRM effects" xr:uid="{9BB1AB99-1588-4FE3-B0D2-95F80A1AA334}"/>
    <hyperlink ref="D30" location="'EU CR5'!A1" display="EU CR5 - standardised approach" xr:uid="{45F83480-4FAB-4E1A-99D8-504DC1CA5C77}"/>
    <hyperlink ref="D31" location="'EU CR6-B'!A1" display="EU CR6-B – IRB approach – Credit risk exposures by exposure class and PD range" xr:uid="{94A91571-8CE2-4ADB-BBE1-1EB77A6A1172}"/>
    <hyperlink ref="D32" location="'EU CR6-A'!A1" display="EU CR6-A – Scope of the use of IRB and SA approaches" xr:uid="{519FA752-C0C2-4390-82F8-FA3950D9B1F0}"/>
    <hyperlink ref="D33" location="'EU CR7'!A1" display="EU CR7 – IRB approach – Effect on the RWEAs of credit derivatives used as CRM techniques" xr:uid="{BC41C857-5630-461F-A7F1-54498B7C8069}"/>
    <hyperlink ref="D34" location="'EU CR7-A'!A1" display="EU CR7-A – IRB approach – Disclosure of the extent of the use of CRM techniques" xr:uid="{807D775A-451B-4FA3-AF69-3617B5CCE11D}"/>
    <hyperlink ref="D36" location="'EU CR9'!A1" display="EU CR9 - IRB approach – Back-testing of PD per exposure class" xr:uid="{0C735D4E-E90C-4BB3-BB94-80A97743AE83}"/>
    <hyperlink ref="D37" location="'EU CR9.1'!A1" display="EU CR9.1 - IRB approach – Back-testing of PD per exposure class" xr:uid="{2DD2BA41-446D-440D-9B50-B55B9A240BE8}"/>
    <hyperlink ref="D38" location="'EU CR10'!A1" display="EU CR10 –  Specialised lending and equity exposures under the simple riskweighted approach" xr:uid="{C6B6BB6B-93B7-4910-A559-D1904B20BC81}"/>
    <hyperlink ref="D40" location="'EU CCR1'!A1" display="EU CCR1 – Analysis of CCR exposure by approach" xr:uid="{A949C9D1-CF00-4679-A957-B148FF208774}"/>
    <hyperlink ref="D41" location="'EU CCR2'!A1" display="EU CCR2 – Transactions subject to own funds requirements for CVA risk" xr:uid="{6BD83328-3ECB-434E-9F9E-AF53FB561490}"/>
    <hyperlink ref="D42" location="'EU CCR3'!A1" display=" EU CCR3 – Standardised approach – CCR exposures by regulatory exposure class and risk weights" xr:uid="{9460CDB5-CA7B-429B-ACDA-B6446CDC048E}"/>
    <hyperlink ref="D43" location="'EU CCR4'!A1" display="EU CCR4 – IRB approach – CCR exposures by exposure class and PD scale" xr:uid="{1375E544-24E5-46E7-BBB6-CD9613DF76BD}"/>
    <hyperlink ref="D44" location="'EU CCR5'!A1" display="EU CCR5 – Composition of collateral for CCR exposures" xr:uid="{207C903C-37AD-4419-8794-08F06C47DF04}"/>
    <hyperlink ref="D45" location="'EU CCR6'!A1" display="EU CCR6 – Credit derivatives exposures" xr:uid="{39D0A26E-A39A-46D3-A46A-F126AC06C6A6}"/>
    <hyperlink ref="D46" location="'EU CCR8'!A1" display="EU CCR8 – Exposures to CCPs" xr:uid="{0DECBB0D-9F94-4FF9-85C1-9C4735D7EC40}"/>
    <hyperlink ref="D96" location="'EU CR8 JR'!A1" display="EU CR8 –  RWEA flow statements of credit risk exposures under the IRB approach " xr:uid="{D4DFB98C-1C36-4CD6-88B5-AD442237A14D}"/>
    <hyperlink ref="D87" location="'EU CR1 JR'!A1" display="EU CR1 - Performing and non-performing exposures and related provisions. " xr:uid="{7E64D3E8-CC17-4C98-97DF-0A6665BA828C}"/>
    <hyperlink ref="D88" location="'EU CR2 JR'!A1" display="EU CR2 - Changes in the stock of non-performing loans and advances" xr:uid="{AE7D1904-7835-4879-B496-3FDDBF88015A}"/>
    <hyperlink ref="D89" location="'EU CR3 JR'!A1" display="EU CR3 - CRM techniques overview:  Disclosure of the use of credit risk mitigation techniques" xr:uid="{E4A33ABB-E0B0-4D06-97AB-05BE34B8C4F6}"/>
    <hyperlink ref="D90" location="'EU CR4 JR'!A1" display="EU CR4 - standardised approach – Credit risk exposure and CRM effects" xr:uid="{6B76C409-8035-4F47-AFC4-CD15F0B405DC}"/>
    <hyperlink ref="D91" location="'EU CR5 JR'!A1" display="EU CR5 - standardised approach" xr:uid="{72E067DB-0D05-463A-B124-22A69F278EE3}"/>
    <hyperlink ref="D92" location="'EU CR6 JR'!A1" display="EU CR6-B – IRB approach – Credit risk exposures by exposure class and PD range" xr:uid="{2F9813A6-04AC-40D7-AB67-F1FA6D260B31}"/>
    <hyperlink ref="D93" location="'EU CR6-A JR'!A1" display="EU CR6-A – Scope of the use of IRB and SA approaches" xr:uid="{356F3DDB-B805-482C-AA59-370EA1462AEB}"/>
    <hyperlink ref="D94" location="'EU CR7 JR'!A1" display="EU CR7 – IRB approach – Effect on the RWEAs of credit derivatives used as CRM techniques" xr:uid="{3E3B85A8-2C10-4E3E-B644-B7413D2ED7FC}"/>
    <hyperlink ref="D95" location="'EU CR7-A JR'!A1" display="EU CR7-A – IRB approach – Disclosure of the extent of the use of CRM techniques" xr:uid="{FDD21AA4-846F-42A2-BD4F-2E7C77E850B0}"/>
    <hyperlink ref="D97" location="'EU CR9 JR'!A1" display="EU CR9 - IRB approach – Back-testing of PD per exposure class" xr:uid="{C90B19CF-41F7-489A-B2D8-AA2008C9DA21}"/>
    <hyperlink ref="D83" location="'EU CR1-A JR'!A1" display="EU CR1-A - Maturity of exposures" xr:uid="{9FEC1459-CE9A-4236-BE70-1F54F367F018}"/>
    <hyperlink ref="D84" location="'EU CQ1 JR'!A1" display="EU CQ1 - Credit quality of forborne exposures" xr:uid="{01DBE18A-7A0C-45D9-BF32-74AB044D6936}"/>
    <hyperlink ref="D70" location="'EU MR1'!A1" display="EU MR1 " xr:uid="{B373F257-EDD1-4667-926C-EDB97848420F}"/>
    <hyperlink ref="D73" location="'EU MR1'!A1" display="EU MR1 " xr:uid="{D6725D34-397F-40E6-B9DC-EB8A2FFB7F1E}"/>
    <hyperlink ref="D106" location="'EU LIQ2 JR'!A1" display="EU LIQ2: Net Stable Funding Ratio " xr:uid="{1F027C6A-1AF9-4B77-9597-28E23B0E1D10}"/>
    <hyperlink ref="D54" location="'EU LIQA'!A1" display="EU LIQA - Liquidity risk management " xr:uid="{840ECE8F-3FE7-4D22-90ED-1E2963817A27}"/>
    <hyperlink ref="D57" location="'EU LIQ2'!A1" display="EU LIQ2: Net Stable Funding Ratio" xr:uid="{C0FE7C53-3BBC-4E4A-AE4E-1A90168B070D}"/>
    <hyperlink ref="D10" location="'EU CCA'!A1" display="EU CCA: Main features of regulatory own funds instruments and eligible liabilities instruments" xr:uid="{901714C2-C414-4D2B-BDCD-B092C89FC745}"/>
    <hyperlink ref="D14" location="'EU LI1 '!A1" display="EU LI1 - Differences between accounting and regulatory scopes of consolidation and mapping of financial statement categories with regulatory risk categories " xr:uid="{3B7AB0C7-79FC-4909-9027-A268882D581E}"/>
    <hyperlink ref="D15" location="'EU LI2'!A1" display="EU LI2 - Main sources of differences between regulatory exposure amounts and carrying values in financial statements " xr:uid="{CFEFF3D2-4CA5-4DC5-B7CC-70853CF01C7E}"/>
    <hyperlink ref="D16" location="'EU LI3'!A1" display="EU LI3 - Outline of the differences in the scopes of consolidation (entity by entity) " xr:uid="{0B58945A-C9DE-434D-A74D-D55D9FDC3418}"/>
    <hyperlink ref="D67" location="'EU AE4'!A1" display="EU AE4 - Information on importance of encumbrance" xr:uid="{AC20F60F-32BF-4F39-827E-0F91B6A1643B}"/>
    <hyperlink ref="D25" location="'EU CQ7'!A1" display="EU CQ7: Collateral obtained by taking possession and execution processes " xr:uid="{E895F508-4EFF-45E2-A7A4-C896D20463B8}"/>
    <hyperlink ref="D39" location="'EU CRD'!A1" display="EU CRD - Overview of exposures broken down by quality step before and after credit risk reduction (2018)" xr:uid="{079642A8-A1F8-4787-8E34-83335BD65024}"/>
    <hyperlink ref="D85" location="'EU CQ3 JR'!A1" display="EU CQ3 - Credit quality of performing and non-performing exposures by past due days" xr:uid="{3842C7B9-1588-4130-A537-4E0AC7515C9A}"/>
    <hyperlink ref="D86" location="'EU CQ7 JR'!A1" display="EU CQ7 - Collateral obtained by taking possession and execution processes " xr:uid="{E117CE40-F7E5-4454-B368-39D25E7C232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9DA7F-00BE-46FA-BD37-D9AE7BD7F43A}">
  <sheetPr codeName="Ark10"/>
  <dimension ref="B1:O66"/>
  <sheetViews>
    <sheetView showGridLines="0" zoomScale="85" zoomScaleNormal="85" workbookViewId="0">
      <selection activeCell="I5" sqref="I5:J5"/>
    </sheetView>
  </sheetViews>
  <sheetFormatPr defaultColWidth="9.140625" defaultRowHeight="15" x14ac:dyDescent="0.25"/>
  <cols>
    <col min="1" max="1" width="2.7109375" style="421" customWidth="1"/>
    <col min="2" max="2" width="33.5703125" style="421" bestFit="1" customWidth="1"/>
    <col min="3" max="3" width="21.28515625" style="421" customWidth="1"/>
    <col min="4" max="4" width="26.5703125" style="421" customWidth="1"/>
    <col min="5" max="5" width="18.7109375" style="421" customWidth="1"/>
    <col min="6" max="6" width="17.42578125" style="421" customWidth="1"/>
    <col min="7" max="7" width="18.7109375" style="421" bestFit="1" customWidth="1"/>
    <col min="8" max="8" width="21.42578125" style="421" customWidth="1"/>
    <col min="9" max="9" width="15.28515625" style="421" customWidth="1"/>
    <col min="10" max="10" width="26.28515625" style="421" customWidth="1"/>
    <col min="11" max="11" width="5.7109375" style="421" customWidth="1"/>
    <col min="12" max="12" width="18" style="421" bestFit="1" customWidth="1"/>
    <col min="13" max="15" width="15" style="421" customWidth="1"/>
    <col min="16" max="16384" width="9.140625" style="421"/>
  </cols>
  <sheetData>
    <row r="1" spans="2:15" ht="12.95" customHeight="1" x14ac:dyDescent="0.25">
      <c r="B1" s="718"/>
      <c r="C1" s="718"/>
      <c r="D1" s="718"/>
      <c r="E1" s="718"/>
      <c r="F1" s="718"/>
      <c r="G1" s="718"/>
      <c r="H1" s="718"/>
      <c r="I1" s="718"/>
      <c r="J1" s="718"/>
      <c r="K1" s="718"/>
      <c r="L1" s="718"/>
      <c r="M1" s="718"/>
      <c r="N1" s="718"/>
      <c r="O1" s="718"/>
    </row>
    <row r="2" spans="2:15" ht="20.25" x14ac:dyDescent="0.25">
      <c r="B2" s="905" t="s">
        <v>591</v>
      </c>
      <c r="C2" s="906"/>
      <c r="D2" s="906"/>
      <c r="E2" s="906"/>
      <c r="F2" s="906"/>
      <c r="G2" s="906"/>
      <c r="H2" s="906"/>
      <c r="I2" s="906"/>
      <c r="J2" s="636"/>
      <c r="K2" s="83"/>
      <c r="L2" s="315" t="s">
        <v>66</v>
      </c>
      <c r="M2" s="894"/>
      <c r="N2" s="894"/>
      <c r="O2" s="894"/>
    </row>
    <row r="3" spans="2:15" ht="15.75" x14ac:dyDescent="0.25">
      <c r="B3" s="83"/>
      <c r="C3" s="894"/>
      <c r="D3" s="894"/>
      <c r="E3" s="83"/>
      <c r="F3" s="83"/>
      <c r="G3" s="894"/>
      <c r="H3" s="894"/>
      <c r="I3" s="83"/>
      <c r="J3" s="83"/>
      <c r="K3" s="83"/>
      <c r="L3" s="83"/>
      <c r="M3" s="894"/>
      <c r="N3" s="894"/>
      <c r="O3" s="894"/>
    </row>
    <row r="4" spans="2:15" ht="72" customHeight="1" x14ac:dyDescent="0.25">
      <c r="B4" s="764"/>
      <c r="C4" s="749" t="s">
        <v>592</v>
      </c>
      <c r="D4" s="749" t="s">
        <v>593</v>
      </c>
      <c r="E4" s="749" t="s">
        <v>594</v>
      </c>
      <c r="F4" s="749" t="s">
        <v>70</v>
      </c>
      <c r="G4" s="749" t="s">
        <v>71</v>
      </c>
      <c r="H4" s="749" t="s">
        <v>595</v>
      </c>
      <c r="I4" s="749" t="s">
        <v>596</v>
      </c>
      <c r="J4" s="749" t="s">
        <v>597</v>
      </c>
      <c r="K4" s="718"/>
      <c r="L4" s="718"/>
      <c r="M4" s="718"/>
      <c r="N4" s="718"/>
      <c r="O4" s="718"/>
    </row>
    <row r="5" spans="2:15" ht="60" customHeight="1" x14ac:dyDescent="0.25">
      <c r="B5" s="765"/>
      <c r="C5" s="899" t="s">
        <v>598</v>
      </c>
      <c r="D5" s="907"/>
      <c r="E5" s="907"/>
      <c r="F5" s="907"/>
      <c r="G5" s="907" t="s">
        <v>599</v>
      </c>
      <c r="H5" s="907"/>
      <c r="I5" s="907" t="s">
        <v>600</v>
      </c>
      <c r="J5" s="898"/>
      <c r="K5" s="718"/>
      <c r="L5" s="718"/>
      <c r="M5" s="718"/>
      <c r="N5" s="718"/>
      <c r="O5" s="718"/>
    </row>
    <row r="6" spans="2:15" x14ac:dyDescent="0.25">
      <c r="B6" s="765"/>
      <c r="C6" s="895" t="s">
        <v>601</v>
      </c>
      <c r="D6" s="896" t="s">
        <v>602</v>
      </c>
      <c r="E6" s="897"/>
      <c r="F6" s="898"/>
      <c r="G6" s="899" t="s">
        <v>603</v>
      </c>
      <c r="H6" s="901" t="s">
        <v>604</v>
      </c>
      <c r="I6" s="746"/>
      <c r="J6" s="903" t="s">
        <v>605</v>
      </c>
      <c r="K6" s="718"/>
      <c r="L6" s="718"/>
      <c r="M6" s="718"/>
      <c r="N6" s="718"/>
      <c r="O6" s="718"/>
    </row>
    <row r="7" spans="2:15" ht="56.25" customHeight="1" thickBot="1" x14ac:dyDescent="0.3">
      <c r="B7" s="765"/>
      <c r="C7" s="876"/>
      <c r="D7" s="766"/>
      <c r="E7" s="767" t="s">
        <v>606</v>
      </c>
      <c r="F7" s="767" t="s">
        <v>607</v>
      </c>
      <c r="G7" s="900"/>
      <c r="H7" s="902"/>
      <c r="I7" s="770"/>
      <c r="J7" s="904"/>
      <c r="K7" s="718"/>
      <c r="L7" s="718"/>
      <c r="M7" s="718"/>
      <c r="N7" s="718"/>
      <c r="O7" s="718"/>
    </row>
    <row r="8" spans="2:15" ht="23.25" thickBot="1" x14ac:dyDescent="0.3">
      <c r="B8" s="437" t="s">
        <v>608</v>
      </c>
      <c r="C8" s="756"/>
      <c r="D8" s="756"/>
      <c r="E8" s="756"/>
      <c r="F8" s="756"/>
      <c r="G8" s="756"/>
      <c r="H8" s="756"/>
      <c r="I8" s="756"/>
      <c r="J8" s="756"/>
      <c r="K8" s="718"/>
      <c r="L8" s="718"/>
      <c r="M8" s="718"/>
      <c r="N8" s="718"/>
      <c r="O8" s="718"/>
    </row>
    <row r="9" spans="2:15" ht="15.75" thickBot="1" x14ac:dyDescent="0.3">
      <c r="B9" s="437" t="s">
        <v>589</v>
      </c>
      <c r="C9" s="756">
        <v>1838969427.6900001</v>
      </c>
      <c r="D9" s="756">
        <v>5554676254.3700008</v>
      </c>
      <c r="E9" s="756">
        <v>4541195720.9000015</v>
      </c>
      <c r="F9" s="756">
        <v>1634641688.8099992</v>
      </c>
      <c r="G9" s="756">
        <v>39762175.889999986</v>
      </c>
      <c r="H9" s="756">
        <v>1068780978.9599997</v>
      </c>
      <c r="I9" s="756">
        <v>5262472793.3699799</v>
      </c>
      <c r="J9" s="756">
        <v>3968977886.8400002</v>
      </c>
      <c r="K9" s="718"/>
      <c r="L9" s="718"/>
      <c r="M9" s="718"/>
      <c r="N9" s="718"/>
      <c r="O9" s="718"/>
    </row>
    <row r="10" spans="2:15" ht="15.75" thickBot="1" x14ac:dyDescent="0.3">
      <c r="B10" s="438" t="s">
        <v>609</v>
      </c>
      <c r="C10" s="756">
        <v>0</v>
      </c>
      <c r="D10" s="756">
        <v>0</v>
      </c>
      <c r="E10" s="756">
        <v>0</v>
      </c>
      <c r="F10" s="756">
        <v>0</v>
      </c>
      <c r="G10" s="756">
        <v>0</v>
      </c>
      <c r="H10" s="756">
        <v>0</v>
      </c>
      <c r="I10" s="756">
        <v>0</v>
      </c>
      <c r="J10" s="756">
        <v>0</v>
      </c>
      <c r="K10" s="718"/>
      <c r="L10" s="718"/>
      <c r="M10" s="718"/>
      <c r="N10" s="718"/>
      <c r="O10" s="718"/>
    </row>
    <row r="11" spans="2:15" ht="15.75" thickBot="1" x14ac:dyDescent="0.3">
      <c r="B11" s="438" t="s">
        <v>610</v>
      </c>
      <c r="C11" s="756">
        <v>113078.98999999999</v>
      </c>
      <c r="D11" s="756">
        <v>1917365.3599999999</v>
      </c>
      <c r="E11" s="756">
        <v>1917365.3599999999</v>
      </c>
      <c r="F11" s="756">
        <v>1917365.3599999999</v>
      </c>
      <c r="G11" s="756">
        <v>367.65</v>
      </c>
      <c r="H11" s="756">
        <v>879979.51</v>
      </c>
      <c r="I11" s="756">
        <v>0</v>
      </c>
      <c r="J11" s="756">
        <v>0</v>
      </c>
      <c r="K11" s="718"/>
      <c r="L11" s="718"/>
      <c r="M11" s="718"/>
      <c r="N11" s="718"/>
      <c r="O11" s="718"/>
    </row>
    <row r="12" spans="2:15" ht="15.75" thickBot="1" x14ac:dyDescent="0.3">
      <c r="B12" s="438" t="s">
        <v>611</v>
      </c>
      <c r="C12" s="756">
        <v>0</v>
      </c>
      <c r="D12" s="756">
        <v>0</v>
      </c>
      <c r="E12" s="756">
        <v>0</v>
      </c>
      <c r="F12" s="756">
        <v>0</v>
      </c>
      <c r="G12" s="756">
        <v>0</v>
      </c>
      <c r="H12" s="756">
        <v>0</v>
      </c>
      <c r="I12" s="756">
        <v>0</v>
      </c>
      <c r="J12" s="756">
        <v>0</v>
      </c>
      <c r="K12" s="718"/>
      <c r="L12" s="718"/>
      <c r="M12" s="718"/>
      <c r="N12" s="718"/>
      <c r="O12" s="718"/>
    </row>
    <row r="13" spans="2:15" ht="15.75" thickBot="1" x14ac:dyDescent="0.3">
      <c r="B13" s="438" t="s">
        <v>612</v>
      </c>
      <c r="C13" s="756">
        <v>52959108.629999995</v>
      </c>
      <c r="D13" s="756">
        <v>386728997.72999996</v>
      </c>
      <c r="E13" s="756">
        <v>210843586.42000002</v>
      </c>
      <c r="F13" s="756">
        <v>377113240.44999993</v>
      </c>
      <c r="G13" s="756">
        <v>10277602.639999997</v>
      </c>
      <c r="H13" s="756">
        <v>162288155.42000002</v>
      </c>
      <c r="I13" s="756">
        <v>101238668.26999998</v>
      </c>
      <c r="J13" s="756">
        <v>69518260.689999998</v>
      </c>
      <c r="K13" s="718"/>
      <c r="L13" s="718"/>
      <c r="M13" s="718"/>
      <c r="N13" s="718"/>
      <c r="O13" s="718"/>
    </row>
    <row r="14" spans="2:15" ht="15.75" thickBot="1" x14ac:dyDescent="0.3">
      <c r="B14" s="438" t="s">
        <v>613</v>
      </c>
      <c r="C14" s="756">
        <v>796530151.05999994</v>
      </c>
      <c r="D14" s="756">
        <v>2751744441.02</v>
      </c>
      <c r="E14" s="756">
        <v>2581550831.9299989</v>
      </c>
      <c r="F14" s="756">
        <v>772802503.57999969</v>
      </c>
      <c r="G14" s="756">
        <v>19158741.419999991</v>
      </c>
      <c r="H14" s="756">
        <v>586997652.52000034</v>
      </c>
      <c r="I14" s="756">
        <v>2332772440.4000001</v>
      </c>
      <c r="J14" s="756">
        <v>1927433736.1099999</v>
      </c>
      <c r="K14" s="718"/>
      <c r="L14" s="718"/>
      <c r="M14" s="718"/>
      <c r="N14" s="718"/>
      <c r="O14" s="718"/>
    </row>
    <row r="15" spans="2:15" ht="15.75" thickBot="1" x14ac:dyDescent="0.3">
      <c r="B15" s="438" t="s">
        <v>614</v>
      </c>
      <c r="C15" s="756">
        <v>989367089.00999999</v>
      </c>
      <c r="D15" s="756">
        <v>2414285450.2600002</v>
      </c>
      <c r="E15" s="756">
        <v>1746883937.190002</v>
      </c>
      <c r="F15" s="756">
        <v>482808579.4199996</v>
      </c>
      <c r="G15" s="756">
        <v>10325464.18</v>
      </c>
      <c r="H15" s="756">
        <v>318615191.50999939</v>
      </c>
      <c r="I15" s="756">
        <v>2828461684.6999803</v>
      </c>
      <c r="J15" s="756">
        <v>1972025890.04</v>
      </c>
      <c r="K15" s="718"/>
      <c r="L15" s="718"/>
      <c r="M15" s="718"/>
      <c r="N15" s="718"/>
      <c r="O15" s="718"/>
    </row>
    <row r="16" spans="2:15" ht="15.75" thickBot="1" x14ac:dyDescent="0.3">
      <c r="B16" s="439" t="s">
        <v>615</v>
      </c>
      <c r="C16" s="756">
        <v>0</v>
      </c>
      <c r="D16" s="756">
        <v>0</v>
      </c>
      <c r="E16" s="756">
        <v>0</v>
      </c>
      <c r="F16" s="756">
        <v>0</v>
      </c>
      <c r="G16" s="756">
        <v>0</v>
      </c>
      <c r="H16" s="756">
        <v>0</v>
      </c>
      <c r="I16" s="756">
        <v>0</v>
      </c>
      <c r="J16" s="756">
        <v>0</v>
      </c>
      <c r="K16" s="718"/>
      <c r="L16" s="718"/>
      <c r="M16" s="718"/>
      <c r="N16" s="718"/>
      <c r="O16" s="718"/>
    </row>
    <row r="17" spans="2:15" ht="15.75" thickBot="1" x14ac:dyDescent="0.3">
      <c r="B17" s="439" t="s">
        <v>616</v>
      </c>
      <c r="C17" s="756">
        <v>124652059.79999998</v>
      </c>
      <c r="D17" s="756">
        <v>119610376.48999999</v>
      </c>
      <c r="E17" s="756">
        <v>95312102.63000001</v>
      </c>
      <c r="F17" s="756">
        <v>95798202.690000042</v>
      </c>
      <c r="G17" s="756">
        <v>2013279.4299999997</v>
      </c>
      <c r="H17" s="756">
        <v>13592217.299999997</v>
      </c>
      <c r="I17" s="756">
        <v>105401053.7</v>
      </c>
      <c r="J17" s="756">
        <v>0</v>
      </c>
      <c r="K17" s="718"/>
      <c r="L17" s="718"/>
      <c r="M17" s="718"/>
      <c r="N17" s="718"/>
      <c r="O17" s="718"/>
    </row>
    <row r="18" spans="2:15" x14ac:dyDescent="0.25">
      <c r="B18" s="440" t="s">
        <v>495</v>
      </c>
      <c r="C18" s="756">
        <v>1963621487.49</v>
      </c>
      <c r="D18" s="756">
        <v>5674286630.8600006</v>
      </c>
      <c r="E18" s="756">
        <v>4636507823.5300016</v>
      </c>
      <c r="F18" s="756">
        <v>1730439891.4999993</v>
      </c>
      <c r="G18" s="756">
        <v>41775455.319999985</v>
      </c>
      <c r="H18" s="756">
        <v>1082373196.2599998</v>
      </c>
      <c r="I18" s="756">
        <v>5367873847.0699797</v>
      </c>
      <c r="J18" s="756">
        <v>3968977886.8400002</v>
      </c>
      <c r="K18" s="718"/>
      <c r="L18" s="718"/>
      <c r="M18" s="718"/>
      <c r="N18" s="718"/>
      <c r="O18" s="718"/>
    </row>
    <row r="23" spans="2:15" ht="15" customHeight="1" x14ac:dyDescent="0.25">
      <c r="B23" s="718"/>
      <c r="C23" s="718"/>
      <c r="D23" s="718"/>
      <c r="E23" s="718"/>
      <c r="F23" s="718"/>
      <c r="G23" s="718"/>
      <c r="H23" s="718"/>
      <c r="I23" s="718"/>
      <c r="J23" s="718"/>
      <c r="K23" s="718"/>
      <c r="L23" s="718"/>
      <c r="M23" s="718"/>
      <c r="N23" s="718"/>
      <c r="O23" s="718"/>
    </row>
    <row r="24" spans="2:15" ht="15" customHeight="1" x14ac:dyDescent="0.25">
      <c r="B24" s="718"/>
      <c r="C24" s="718"/>
      <c r="D24" s="718"/>
      <c r="E24" s="718"/>
      <c r="F24" s="718"/>
      <c r="G24" s="718"/>
      <c r="H24" s="718"/>
      <c r="I24" s="718"/>
      <c r="J24" s="718"/>
      <c r="K24" s="718"/>
      <c r="L24" s="718"/>
      <c r="M24" s="718"/>
      <c r="N24" s="718"/>
      <c r="O24" s="771"/>
    </row>
    <row r="25" spans="2:15" ht="36" customHeight="1" x14ac:dyDescent="0.25">
      <c r="B25" s="718"/>
      <c r="C25" s="718"/>
      <c r="D25" s="718"/>
      <c r="E25" s="718"/>
      <c r="F25" s="718"/>
      <c r="G25" s="718"/>
      <c r="H25" s="718"/>
      <c r="I25" s="718"/>
      <c r="J25" s="718"/>
      <c r="K25" s="718"/>
      <c r="L25" s="718"/>
      <c r="M25" s="718"/>
      <c r="N25" s="718"/>
      <c r="O25" s="771"/>
    </row>
    <row r="26" spans="2:15" x14ac:dyDescent="0.25">
      <c r="B26" s="718"/>
      <c r="C26" s="718"/>
      <c r="D26" s="718"/>
      <c r="E26" s="718"/>
      <c r="F26" s="718"/>
      <c r="G26" s="718"/>
      <c r="H26" s="718"/>
      <c r="I26" s="718"/>
      <c r="J26" s="718"/>
      <c r="K26" s="718"/>
      <c r="L26" s="718"/>
      <c r="M26" s="718"/>
      <c r="N26" s="718"/>
      <c r="O26" s="771"/>
    </row>
    <row r="27" spans="2:15" ht="36" customHeight="1" x14ac:dyDescent="0.25">
      <c r="B27" s="718"/>
      <c r="C27" s="718"/>
      <c r="D27" s="718"/>
      <c r="E27" s="718"/>
      <c r="F27" s="718"/>
      <c r="G27" s="718"/>
      <c r="H27" s="718"/>
      <c r="I27" s="718"/>
      <c r="J27" s="718"/>
      <c r="K27" s="718"/>
      <c r="L27" s="718"/>
      <c r="M27" s="718"/>
      <c r="N27" s="718"/>
      <c r="O27" s="771"/>
    </row>
    <row r="28" spans="2:15" ht="24" customHeight="1" x14ac:dyDescent="0.25">
      <c r="B28" s="718"/>
      <c r="C28" s="718"/>
      <c r="D28" s="718"/>
      <c r="E28" s="718"/>
      <c r="F28" s="718"/>
      <c r="G28" s="718"/>
      <c r="H28" s="718"/>
      <c r="I28" s="718"/>
      <c r="J28" s="718"/>
      <c r="K28" s="718"/>
      <c r="L28" s="718"/>
      <c r="M28" s="718"/>
      <c r="N28" s="718"/>
      <c r="O28" s="771"/>
    </row>
    <row r="29" spans="2:15" x14ac:dyDescent="0.25">
      <c r="B29" s="718"/>
      <c r="C29" s="718"/>
      <c r="D29" s="718"/>
      <c r="E29" s="718"/>
      <c r="F29" s="718"/>
      <c r="G29" s="718"/>
      <c r="H29" s="718"/>
      <c r="I29" s="718"/>
      <c r="J29" s="718"/>
      <c r="K29" s="718"/>
      <c r="L29" s="718"/>
      <c r="M29" s="718"/>
      <c r="N29" s="718"/>
      <c r="O29" s="771"/>
    </row>
    <row r="30" spans="2:15" ht="24" customHeight="1" x14ac:dyDescent="0.25">
      <c r="B30" s="718"/>
      <c r="C30" s="718"/>
      <c r="D30" s="718"/>
      <c r="E30" s="718"/>
      <c r="F30" s="718"/>
      <c r="G30" s="718"/>
      <c r="H30" s="718"/>
      <c r="I30" s="718"/>
      <c r="J30" s="718"/>
      <c r="K30" s="718"/>
      <c r="L30" s="718"/>
      <c r="M30" s="718"/>
      <c r="N30" s="718"/>
      <c r="O30" s="771"/>
    </row>
    <row r="31" spans="2:15" ht="48" customHeight="1" x14ac:dyDescent="0.25">
      <c r="B31" s="718"/>
      <c r="C31" s="718"/>
      <c r="D31" s="718"/>
      <c r="E31" s="718"/>
      <c r="F31" s="718"/>
      <c r="G31" s="718"/>
      <c r="H31" s="718"/>
      <c r="I31" s="718"/>
      <c r="J31" s="718"/>
      <c r="K31" s="718"/>
      <c r="L31" s="718"/>
      <c r="M31" s="718"/>
      <c r="N31" s="718"/>
      <c r="O31" s="771"/>
    </row>
    <row r="32" spans="2:15" ht="60" customHeight="1" x14ac:dyDescent="0.25">
      <c r="B32" s="718"/>
      <c r="C32" s="718"/>
      <c r="D32" s="718"/>
      <c r="E32" s="718"/>
      <c r="F32" s="718"/>
      <c r="G32" s="718"/>
      <c r="H32" s="718"/>
      <c r="I32" s="718"/>
      <c r="J32" s="718"/>
      <c r="K32" s="718"/>
      <c r="L32" s="718"/>
      <c r="M32" s="718"/>
      <c r="N32" s="718"/>
      <c r="O32" s="771"/>
    </row>
    <row r="33" spans="15:15" x14ac:dyDescent="0.25">
      <c r="O33" s="771"/>
    </row>
    <row r="34" spans="15:15" x14ac:dyDescent="0.25">
      <c r="O34" s="771"/>
    </row>
    <row r="35" spans="15:15" ht="39.75" customHeight="1" x14ac:dyDescent="0.25">
      <c r="O35" s="771"/>
    </row>
    <row r="36" spans="15:15" x14ac:dyDescent="0.25">
      <c r="O36" s="771"/>
    </row>
    <row r="37" spans="15:15" x14ac:dyDescent="0.25">
      <c r="O37" s="771"/>
    </row>
    <row r="38" spans="15:15" x14ac:dyDescent="0.25">
      <c r="O38" s="771"/>
    </row>
    <row r="39" spans="15:15" x14ac:dyDescent="0.25">
      <c r="O39" s="771"/>
    </row>
    <row r="40" spans="15:15" x14ac:dyDescent="0.25">
      <c r="O40" s="771"/>
    </row>
    <row r="41" spans="15:15" x14ac:dyDescent="0.25">
      <c r="O41" s="771"/>
    </row>
    <row r="42" spans="15:15" x14ac:dyDescent="0.25">
      <c r="O42" s="771"/>
    </row>
    <row r="43" spans="15:15" x14ac:dyDescent="0.25">
      <c r="O43" s="771"/>
    </row>
    <row r="44" spans="15:15" x14ac:dyDescent="0.25">
      <c r="O44" s="771"/>
    </row>
    <row r="45" spans="15:15" ht="24" customHeight="1" x14ac:dyDescent="0.25">
      <c r="O45" s="771"/>
    </row>
    <row r="46" spans="15:15" ht="24" customHeight="1" x14ac:dyDescent="0.25">
      <c r="O46" s="771"/>
    </row>
    <row r="47" spans="15:15" x14ac:dyDescent="0.25">
      <c r="O47" s="771"/>
    </row>
    <row r="48" spans="15:15" x14ac:dyDescent="0.25">
      <c r="O48" s="771"/>
    </row>
    <row r="49" spans="2:15" ht="15.75" x14ac:dyDescent="0.25">
      <c r="B49" s="894"/>
      <c r="C49" s="894"/>
      <c r="D49" s="894"/>
      <c r="E49" s="894"/>
      <c r="F49" s="894"/>
      <c r="G49" s="894"/>
      <c r="H49" s="894"/>
      <c r="I49" s="894"/>
      <c r="J49" s="894"/>
      <c r="K49" s="894"/>
      <c r="L49" s="894"/>
      <c r="M49" s="83"/>
      <c r="N49" s="83"/>
      <c r="O49" s="771"/>
    </row>
    <row r="55" spans="2:15" ht="36" customHeight="1" x14ac:dyDescent="0.25">
      <c r="B55" s="718"/>
      <c r="C55" s="718"/>
      <c r="D55" s="718"/>
      <c r="E55" s="718"/>
      <c r="F55" s="718"/>
      <c r="G55" s="718"/>
      <c r="H55" s="718"/>
      <c r="I55" s="718"/>
      <c r="J55" s="718"/>
      <c r="K55" s="718"/>
      <c r="L55" s="718"/>
      <c r="M55" s="718"/>
      <c r="N55" s="718"/>
      <c r="O55" s="718"/>
    </row>
    <row r="65" ht="36" customHeight="1" x14ac:dyDescent="0.25"/>
    <row r="66" ht="48" customHeight="1" x14ac:dyDescent="0.25"/>
  </sheetData>
  <mergeCells count="16">
    <mergeCell ref="B2:I2"/>
    <mergeCell ref="M2:O2"/>
    <mergeCell ref="G5:H5"/>
    <mergeCell ref="C3:D3"/>
    <mergeCell ref="G3:H3"/>
    <mergeCell ref="M3:O3"/>
    <mergeCell ref="C5:F5"/>
    <mergeCell ref="I5:J5"/>
    <mergeCell ref="B49:C49"/>
    <mergeCell ref="D49:G49"/>
    <mergeCell ref="H49:L49"/>
    <mergeCell ref="C6:C7"/>
    <mergeCell ref="D6:F6"/>
    <mergeCell ref="G6:G7"/>
    <mergeCell ref="H6:H7"/>
    <mergeCell ref="J6:J7"/>
  </mergeCells>
  <hyperlinks>
    <hyperlink ref="L2" location="Index!A1" display="Return to index" xr:uid="{067800D3-926A-4EE9-BB22-99BFC4EBD6D4}"/>
  </hyperlinks>
  <pageMargins left="0.7" right="0.7" top="0.75" bottom="0.75" header="0.3" footer="0.3"/>
  <pageSetup paperSize="9"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F7075-C950-4212-84A4-79B508CB3624}">
  <sheetPr codeName="Ark11"/>
  <dimension ref="B1:AC30"/>
  <sheetViews>
    <sheetView showGridLines="0" zoomScaleNormal="100" workbookViewId="0">
      <selection activeCell="D8" sqref="D8:D17"/>
    </sheetView>
  </sheetViews>
  <sheetFormatPr defaultColWidth="9.140625" defaultRowHeight="15" x14ac:dyDescent="0.25"/>
  <cols>
    <col min="1" max="1" width="2.7109375" style="339" customWidth="1"/>
    <col min="2" max="2" width="4.42578125" style="339" customWidth="1"/>
    <col min="3" max="3" width="25.28515625" style="339" customWidth="1"/>
    <col min="4" max="4" width="22.28515625" style="339" customWidth="1"/>
    <col min="5" max="5" width="26.28515625" style="339" customWidth="1"/>
    <col min="6" max="6" width="21.85546875" style="339" bestFit="1" customWidth="1"/>
    <col min="7" max="7" width="16.42578125" style="339" bestFit="1" customWidth="1"/>
    <col min="8" max="8" width="20.140625" style="339" customWidth="1"/>
    <col min="9" max="9" width="17.5703125" style="339" customWidth="1"/>
    <col min="10" max="10" width="16.85546875" style="339" customWidth="1"/>
    <col min="11" max="11" width="21.85546875" style="339" bestFit="1" customWidth="1"/>
    <col min="12" max="12" width="13.140625" style="339" bestFit="1" customWidth="1"/>
    <col min="13" max="13" width="19.7109375" style="339" bestFit="1" customWidth="1"/>
    <col min="14" max="14" width="14.140625" style="339" customWidth="1"/>
    <col min="15" max="15" width="16.28515625" style="339" bestFit="1" customWidth="1"/>
    <col min="16" max="16" width="5.7109375" style="339" customWidth="1"/>
    <col min="17" max="17" width="16.85546875" style="339" bestFit="1" customWidth="1"/>
    <col min="18" max="16384" width="9.140625" style="339"/>
  </cols>
  <sheetData>
    <row r="1" spans="2:29" ht="12.95" customHeight="1" x14ac:dyDescent="0.25"/>
    <row r="2" spans="2:29" ht="20.25" x14ac:dyDescent="0.25">
      <c r="B2" s="632" t="s">
        <v>617</v>
      </c>
      <c r="C2" s="398"/>
      <c r="D2" s="398"/>
      <c r="E2" s="398"/>
      <c r="F2" s="398"/>
      <c r="G2" s="398"/>
      <c r="H2" s="398"/>
      <c r="I2" s="398"/>
      <c r="J2" s="398"/>
      <c r="K2" s="398"/>
      <c r="L2" s="398"/>
      <c r="M2" s="398"/>
      <c r="N2" s="398"/>
      <c r="O2" s="398"/>
      <c r="Q2" s="315" t="s">
        <v>66</v>
      </c>
    </row>
    <row r="3" spans="2:29" x14ac:dyDescent="0.25">
      <c r="B3" s="914"/>
      <c r="C3" s="914"/>
      <c r="D3" s="914"/>
      <c r="E3" s="914"/>
      <c r="F3" s="914"/>
      <c r="G3" s="914"/>
      <c r="H3" s="914"/>
      <c r="I3" s="914"/>
      <c r="J3" s="914"/>
      <c r="K3" s="914"/>
      <c r="L3" s="914"/>
      <c r="M3" s="914"/>
      <c r="N3" s="914"/>
      <c r="O3" s="914"/>
      <c r="P3" s="914"/>
      <c r="Q3" s="914"/>
      <c r="R3" s="914"/>
      <c r="S3" s="914"/>
      <c r="T3" s="914"/>
      <c r="U3" s="914"/>
      <c r="V3" s="914"/>
      <c r="W3" s="914"/>
      <c r="X3" s="914"/>
      <c r="Y3" s="914"/>
      <c r="Z3" s="914"/>
      <c r="AA3" s="914"/>
      <c r="AB3" s="914"/>
      <c r="AC3" s="914"/>
    </row>
    <row r="4" spans="2:29" x14ac:dyDescent="0.25">
      <c r="B4" s="718"/>
      <c r="C4" s="718"/>
      <c r="D4" s="749" t="s">
        <v>67</v>
      </c>
      <c r="E4" s="749" t="s">
        <v>68</v>
      </c>
      <c r="F4" s="749" t="s">
        <v>69</v>
      </c>
      <c r="G4" s="749" t="s">
        <v>70</v>
      </c>
      <c r="H4" s="749" t="s">
        <v>71</v>
      </c>
      <c r="I4" s="749" t="s">
        <v>466</v>
      </c>
      <c r="J4" s="749" t="s">
        <v>467</v>
      </c>
      <c r="K4" s="749" t="s">
        <v>510</v>
      </c>
      <c r="L4" s="749" t="s">
        <v>618</v>
      </c>
      <c r="M4" s="749" t="s">
        <v>619</v>
      </c>
      <c r="N4" s="749" t="s">
        <v>620</v>
      </c>
      <c r="O4" s="749" t="s">
        <v>621</v>
      </c>
    </row>
    <row r="5" spans="2:29" x14ac:dyDescent="0.25">
      <c r="B5" s="718"/>
      <c r="C5" s="718"/>
      <c r="D5" s="908" t="s">
        <v>622</v>
      </c>
      <c r="E5" s="909"/>
      <c r="F5" s="909"/>
      <c r="G5" s="909"/>
      <c r="H5" s="909"/>
      <c r="I5" s="909"/>
      <c r="J5" s="909"/>
      <c r="K5" s="909"/>
      <c r="L5" s="909"/>
      <c r="M5" s="909"/>
      <c r="N5" s="909"/>
      <c r="O5" s="910"/>
    </row>
    <row r="6" spans="2:29" ht="15" customHeight="1" x14ac:dyDescent="0.25">
      <c r="B6" s="718"/>
      <c r="C6" s="718"/>
      <c r="D6" s="911" t="s">
        <v>623</v>
      </c>
      <c r="E6" s="912"/>
      <c r="F6" s="913"/>
      <c r="G6" s="899" t="s">
        <v>624</v>
      </c>
      <c r="H6" s="907"/>
      <c r="I6" s="907"/>
      <c r="J6" s="907"/>
      <c r="K6" s="907"/>
      <c r="L6" s="907"/>
      <c r="M6" s="907"/>
      <c r="N6" s="907"/>
      <c r="O6" s="901"/>
    </row>
    <row r="7" spans="2:29" ht="60" x14ac:dyDescent="0.25">
      <c r="B7" s="718"/>
      <c r="C7" s="718"/>
      <c r="D7" s="772"/>
      <c r="E7" s="751" t="s">
        <v>67</v>
      </c>
      <c r="F7" s="751" t="s">
        <v>625</v>
      </c>
      <c r="G7" s="773"/>
      <c r="H7" s="751" t="s">
        <v>626</v>
      </c>
      <c r="I7" s="751" t="s">
        <v>627</v>
      </c>
      <c r="J7" s="751" t="s">
        <v>628</v>
      </c>
      <c r="K7" s="751" t="s">
        <v>629</v>
      </c>
      <c r="L7" s="751" t="s">
        <v>630</v>
      </c>
      <c r="M7" s="751" t="s">
        <v>631</v>
      </c>
      <c r="N7" s="751" t="s">
        <v>632</v>
      </c>
      <c r="O7" s="751" t="s">
        <v>633</v>
      </c>
    </row>
    <row r="8" spans="2:29" ht="22.5" x14ac:dyDescent="0.25">
      <c r="B8" s="343" t="s">
        <v>634</v>
      </c>
      <c r="C8" s="342" t="s">
        <v>635</v>
      </c>
      <c r="D8" s="758">
        <v>60635019014.540001</v>
      </c>
      <c r="E8" s="774">
        <v>60635019014.540001</v>
      </c>
      <c r="F8" s="774"/>
      <c r="G8" s="758"/>
      <c r="H8" s="774"/>
      <c r="I8" s="774"/>
      <c r="J8" s="774"/>
      <c r="K8" s="774"/>
      <c r="L8" s="774"/>
      <c r="M8" s="774"/>
      <c r="N8" s="774"/>
      <c r="O8" s="774"/>
    </row>
    <row r="9" spans="2:29" x14ac:dyDescent="0.25">
      <c r="B9" s="343" t="s">
        <v>636</v>
      </c>
      <c r="C9" s="342" t="s">
        <v>589</v>
      </c>
      <c r="D9" s="758">
        <v>538785966995.3797</v>
      </c>
      <c r="E9" s="774">
        <v>538529977222.70966</v>
      </c>
      <c r="F9" s="774">
        <v>255989772.66999996</v>
      </c>
      <c r="G9" s="758">
        <v>8640550590.6400032</v>
      </c>
      <c r="H9" s="774">
        <v>7445257215.2100029</v>
      </c>
      <c r="I9" s="774">
        <v>251935442.38999996</v>
      </c>
      <c r="J9" s="774">
        <v>142231772.12</v>
      </c>
      <c r="K9" s="774">
        <v>44292069.870000005</v>
      </c>
      <c r="L9" s="774">
        <v>311960877.39999998</v>
      </c>
      <c r="M9" s="774">
        <v>137128775.68000001</v>
      </c>
      <c r="N9" s="774">
        <v>307744437.96999997</v>
      </c>
      <c r="O9" s="774">
        <v>6837947427.6300011</v>
      </c>
    </row>
    <row r="10" spans="2:29" x14ac:dyDescent="0.25">
      <c r="B10" s="343" t="s">
        <v>637</v>
      </c>
      <c r="C10" s="344" t="s">
        <v>609</v>
      </c>
      <c r="D10" s="758">
        <v>223919399.19000244</v>
      </c>
      <c r="E10" s="774">
        <v>223919399.19000244</v>
      </c>
      <c r="F10" s="774">
        <v>0</v>
      </c>
      <c r="G10" s="758">
        <v>0</v>
      </c>
      <c r="H10" s="774">
        <v>0</v>
      </c>
      <c r="I10" s="774">
        <v>0</v>
      </c>
      <c r="J10" s="774">
        <v>0</v>
      </c>
      <c r="K10" s="774">
        <v>0</v>
      </c>
      <c r="L10" s="774">
        <v>0</v>
      </c>
      <c r="M10" s="774">
        <v>0</v>
      </c>
      <c r="N10" s="774">
        <v>0</v>
      </c>
      <c r="O10" s="774">
        <v>0</v>
      </c>
    </row>
    <row r="11" spans="2:29" x14ac:dyDescent="0.25">
      <c r="B11" s="343" t="s">
        <v>638</v>
      </c>
      <c r="C11" s="344" t="s">
        <v>610</v>
      </c>
      <c r="D11" s="758">
        <v>13658118437.16</v>
      </c>
      <c r="E11" s="774">
        <v>13658118435.49</v>
      </c>
      <c r="F11" s="774">
        <v>1.67</v>
      </c>
      <c r="G11" s="758">
        <v>1917365.3599999999</v>
      </c>
      <c r="H11" s="774">
        <v>1917365.3599999999</v>
      </c>
      <c r="I11" s="774">
        <v>0</v>
      </c>
      <c r="J11" s="774">
        <v>0</v>
      </c>
      <c r="K11" s="774">
        <v>0</v>
      </c>
      <c r="L11" s="774">
        <v>0</v>
      </c>
      <c r="M11" s="774">
        <v>0</v>
      </c>
      <c r="N11" s="774">
        <v>0</v>
      </c>
      <c r="O11" s="774">
        <v>1917365.3599999999</v>
      </c>
    </row>
    <row r="12" spans="2:29" x14ac:dyDescent="0.25">
      <c r="B12" s="343" t="s">
        <v>639</v>
      </c>
      <c r="C12" s="344" t="s">
        <v>611</v>
      </c>
      <c r="D12" s="758">
        <v>2308632739.04</v>
      </c>
      <c r="E12" s="774">
        <v>2308632738.9200001</v>
      </c>
      <c r="F12" s="774">
        <v>0.12</v>
      </c>
      <c r="G12" s="758">
        <v>70550.539999999994</v>
      </c>
      <c r="H12" s="774">
        <v>0</v>
      </c>
      <c r="I12" s="774">
        <v>70550.539999999994</v>
      </c>
      <c r="J12" s="774">
        <v>0</v>
      </c>
      <c r="K12" s="774">
        <v>0</v>
      </c>
      <c r="L12" s="774">
        <v>0</v>
      </c>
      <c r="M12" s="774">
        <v>0</v>
      </c>
      <c r="N12" s="774">
        <v>0</v>
      </c>
      <c r="O12" s="774">
        <v>0</v>
      </c>
    </row>
    <row r="13" spans="2:29" x14ac:dyDescent="0.25">
      <c r="B13" s="343" t="s">
        <v>640</v>
      </c>
      <c r="C13" s="344" t="s">
        <v>612</v>
      </c>
      <c r="D13" s="758">
        <v>62598291221.299698</v>
      </c>
      <c r="E13" s="774">
        <v>62598288263.579697</v>
      </c>
      <c r="F13" s="774">
        <v>2957.7200000000003</v>
      </c>
      <c r="G13" s="758">
        <v>749345011.4799999</v>
      </c>
      <c r="H13" s="774">
        <v>522016408.35999995</v>
      </c>
      <c r="I13" s="774">
        <v>105212.25</v>
      </c>
      <c r="J13" s="774">
        <v>14126545.919999998</v>
      </c>
      <c r="K13" s="774">
        <v>0</v>
      </c>
      <c r="L13" s="774">
        <v>20072657.309999999</v>
      </c>
      <c r="M13" s="774">
        <v>68522196.950000003</v>
      </c>
      <c r="N13" s="774">
        <v>124501990.68999998</v>
      </c>
      <c r="O13" s="774">
        <v>564877040.71000004</v>
      </c>
    </row>
    <row r="14" spans="2:29" x14ac:dyDescent="0.25">
      <c r="B14" s="343" t="s">
        <v>641</v>
      </c>
      <c r="C14" s="344" t="s">
        <v>613</v>
      </c>
      <c r="D14" s="758">
        <v>244969446810.48996</v>
      </c>
      <c r="E14" s="774">
        <v>244758672885.02997</v>
      </c>
      <c r="F14" s="774">
        <v>210773925.45999998</v>
      </c>
      <c r="G14" s="758">
        <v>4125795122.79</v>
      </c>
      <c r="H14" s="774">
        <v>4006965207.9799995</v>
      </c>
      <c r="I14" s="774">
        <v>104152585.89999999</v>
      </c>
      <c r="J14" s="774">
        <v>10972635.029999999</v>
      </c>
      <c r="K14" s="774">
        <v>3704693.88</v>
      </c>
      <c r="L14" s="774">
        <v>0</v>
      </c>
      <c r="M14" s="774">
        <v>0</v>
      </c>
      <c r="N14" s="774">
        <v>0</v>
      </c>
      <c r="O14" s="774">
        <v>3286882569.9300003</v>
      </c>
    </row>
    <row r="15" spans="2:29" ht="21" customHeight="1" x14ac:dyDescent="0.25">
      <c r="B15" s="343" t="s">
        <v>642</v>
      </c>
      <c r="C15" s="344" t="s">
        <v>643</v>
      </c>
      <c r="D15" s="758">
        <v>82398945720.080002</v>
      </c>
      <c r="E15" s="774">
        <v>82377575721.199997</v>
      </c>
      <c r="F15" s="774">
        <v>21369998.879999999</v>
      </c>
      <c r="G15" s="758">
        <v>2584850511.5699997</v>
      </c>
      <c r="H15" s="774">
        <v>2473686397.4499998</v>
      </c>
      <c r="I15" s="774">
        <v>100509815.83</v>
      </c>
      <c r="J15" s="774">
        <v>9676781.379999999</v>
      </c>
      <c r="K15" s="774">
        <v>977516.90999999992</v>
      </c>
      <c r="L15" s="774">
        <v>0</v>
      </c>
      <c r="M15" s="774">
        <v>0</v>
      </c>
      <c r="N15" s="774">
        <v>0</v>
      </c>
      <c r="O15" s="774">
        <v>2462239434.46</v>
      </c>
    </row>
    <row r="16" spans="2:29" x14ac:dyDescent="0.25">
      <c r="B16" s="343" t="s">
        <v>644</v>
      </c>
      <c r="C16" s="344" t="s">
        <v>614</v>
      </c>
      <c r="D16" s="758">
        <v>215027558388.20001</v>
      </c>
      <c r="E16" s="774">
        <v>214982345500.5</v>
      </c>
      <c r="F16" s="774">
        <v>45212887.700000003</v>
      </c>
      <c r="G16" s="758">
        <v>3763422540.4700027</v>
      </c>
      <c r="H16" s="774">
        <v>2914358233.5100026</v>
      </c>
      <c r="I16" s="774">
        <v>147607093.69999996</v>
      </c>
      <c r="J16" s="774">
        <v>117132591.17</v>
      </c>
      <c r="K16" s="774">
        <v>40587375.990000002</v>
      </c>
      <c r="L16" s="774">
        <v>291888220.08999997</v>
      </c>
      <c r="M16" s="774">
        <v>68606578.729999989</v>
      </c>
      <c r="N16" s="774">
        <v>183242447.28</v>
      </c>
      <c r="O16" s="774">
        <v>2984270451.6300001</v>
      </c>
    </row>
    <row r="17" spans="2:15" x14ac:dyDescent="0.25">
      <c r="B17" s="343" t="s">
        <v>645</v>
      </c>
      <c r="C17" s="342" t="s">
        <v>590</v>
      </c>
      <c r="D17" s="758">
        <v>71765819492.529953</v>
      </c>
      <c r="E17" s="774">
        <v>71765819492.529953</v>
      </c>
      <c r="F17" s="774">
        <v>0</v>
      </c>
      <c r="G17" s="758">
        <v>0</v>
      </c>
      <c r="H17" s="774">
        <v>0</v>
      </c>
      <c r="I17" s="774">
        <v>0</v>
      </c>
      <c r="J17" s="774">
        <v>0</v>
      </c>
      <c r="K17" s="774">
        <v>0</v>
      </c>
      <c r="L17" s="774">
        <v>0</v>
      </c>
      <c r="M17" s="774">
        <v>0</v>
      </c>
      <c r="N17" s="774">
        <v>0</v>
      </c>
      <c r="O17" s="774">
        <v>0</v>
      </c>
    </row>
    <row r="18" spans="2:15" x14ac:dyDescent="0.25">
      <c r="B18" s="399" t="s">
        <v>646</v>
      </c>
      <c r="C18" s="344" t="s">
        <v>609</v>
      </c>
      <c r="D18" s="758">
        <v>320967981.73999995</v>
      </c>
      <c r="E18" s="774">
        <v>320967981.73999995</v>
      </c>
      <c r="F18" s="774">
        <v>0</v>
      </c>
      <c r="G18" s="758">
        <v>0</v>
      </c>
      <c r="H18" s="774">
        <v>0</v>
      </c>
      <c r="I18" s="774">
        <v>0</v>
      </c>
      <c r="J18" s="774">
        <v>0</v>
      </c>
      <c r="K18" s="774">
        <v>0</v>
      </c>
      <c r="L18" s="774">
        <v>0</v>
      </c>
      <c r="M18" s="774">
        <v>0</v>
      </c>
      <c r="N18" s="774">
        <v>0</v>
      </c>
      <c r="O18" s="774">
        <v>0</v>
      </c>
    </row>
    <row r="19" spans="2:15" x14ac:dyDescent="0.25">
      <c r="B19" s="399" t="s">
        <v>647</v>
      </c>
      <c r="C19" s="344" t="s">
        <v>610</v>
      </c>
      <c r="D19" s="758">
        <v>5290948657.5699997</v>
      </c>
      <c r="E19" s="774">
        <v>5290948657.5699997</v>
      </c>
      <c r="F19" s="774">
        <v>0</v>
      </c>
      <c r="G19" s="758">
        <v>0</v>
      </c>
      <c r="H19" s="774">
        <v>0</v>
      </c>
      <c r="I19" s="774">
        <v>0</v>
      </c>
      <c r="J19" s="774">
        <v>0</v>
      </c>
      <c r="K19" s="774">
        <v>0</v>
      </c>
      <c r="L19" s="774">
        <v>0</v>
      </c>
      <c r="M19" s="774">
        <v>0</v>
      </c>
      <c r="N19" s="774">
        <v>0</v>
      </c>
      <c r="O19" s="774">
        <v>0</v>
      </c>
    </row>
    <row r="20" spans="2:15" x14ac:dyDescent="0.25">
      <c r="B20" s="399" t="s">
        <v>648</v>
      </c>
      <c r="C20" s="344" t="s">
        <v>611</v>
      </c>
      <c r="D20" s="758">
        <v>58440522807.679955</v>
      </c>
      <c r="E20" s="774">
        <v>58440522807.679955</v>
      </c>
      <c r="F20" s="774">
        <v>0</v>
      </c>
      <c r="G20" s="758">
        <v>0</v>
      </c>
      <c r="H20" s="774">
        <v>0</v>
      </c>
      <c r="I20" s="774">
        <v>0</v>
      </c>
      <c r="J20" s="774">
        <v>0</v>
      </c>
      <c r="K20" s="774">
        <v>0</v>
      </c>
      <c r="L20" s="774">
        <v>0</v>
      </c>
      <c r="M20" s="774">
        <v>0</v>
      </c>
      <c r="N20" s="774">
        <v>0</v>
      </c>
      <c r="O20" s="774">
        <v>0</v>
      </c>
    </row>
    <row r="21" spans="2:15" x14ac:dyDescent="0.25">
      <c r="B21" s="399" t="s">
        <v>649</v>
      </c>
      <c r="C21" s="344" t="s">
        <v>612</v>
      </c>
      <c r="D21" s="758">
        <v>0</v>
      </c>
      <c r="E21" s="774">
        <v>0</v>
      </c>
      <c r="F21" s="774">
        <v>0</v>
      </c>
      <c r="G21" s="758">
        <v>0</v>
      </c>
      <c r="H21" s="774">
        <v>0</v>
      </c>
      <c r="I21" s="774">
        <v>0</v>
      </c>
      <c r="J21" s="774">
        <v>0</v>
      </c>
      <c r="K21" s="774">
        <v>0</v>
      </c>
      <c r="L21" s="774">
        <v>0</v>
      </c>
      <c r="M21" s="774">
        <v>0</v>
      </c>
      <c r="N21" s="774">
        <v>0</v>
      </c>
      <c r="O21" s="774">
        <v>0</v>
      </c>
    </row>
    <row r="22" spans="2:15" x14ac:dyDescent="0.25">
      <c r="B22" s="399" t="s">
        <v>650</v>
      </c>
      <c r="C22" s="344" t="s">
        <v>613</v>
      </c>
      <c r="D22" s="758">
        <v>7713380045.539999</v>
      </c>
      <c r="E22" s="774">
        <v>7713380045.539999</v>
      </c>
      <c r="F22" s="774">
        <v>0</v>
      </c>
      <c r="G22" s="758">
        <v>0</v>
      </c>
      <c r="H22" s="774">
        <v>0</v>
      </c>
      <c r="I22" s="774">
        <v>0</v>
      </c>
      <c r="J22" s="774">
        <v>0</v>
      </c>
      <c r="K22" s="774">
        <v>0</v>
      </c>
      <c r="L22" s="774">
        <v>0</v>
      </c>
      <c r="M22" s="774">
        <v>0</v>
      </c>
      <c r="N22" s="774">
        <v>0</v>
      </c>
      <c r="O22" s="774">
        <v>0</v>
      </c>
    </row>
    <row r="23" spans="2:15" x14ac:dyDescent="0.25">
      <c r="B23" s="399" t="s">
        <v>651</v>
      </c>
      <c r="C23" s="342" t="s">
        <v>652</v>
      </c>
      <c r="D23" s="758">
        <v>94561602939.669922</v>
      </c>
      <c r="E23" s="775"/>
      <c r="F23" s="775"/>
      <c r="G23" s="756">
        <v>1356787995.7099996</v>
      </c>
      <c r="H23" s="775"/>
      <c r="I23" s="775"/>
      <c r="J23" s="775"/>
      <c r="K23" s="775"/>
      <c r="L23" s="775"/>
      <c r="M23" s="775"/>
      <c r="N23" s="775"/>
      <c r="O23" s="756">
        <v>1182501379.6299996</v>
      </c>
    </row>
    <row r="24" spans="2:15" x14ac:dyDescent="0.25">
      <c r="B24" s="399" t="s">
        <v>653</v>
      </c>
      <c r="C24" s="344" t="s">
        <v>609</v>
      </c>
      <c r="D24" s="758">
        <v>0</v>
      </c>
      <c r="E24" s="775"/>
      <c r="F24" s="775"/>
      <c r="G24" s="756">
        <v>0</v>
      </c>
      <c r="H24" s="775"/>
      <c r="I24" s="775"/>
      <c r="J24" s="775"/>
      <c r="K24" s="775"/>
      <c r="L24" s="775"/>
      <c r="M24" s="775"/>
      <c r="N24" s="775"/>
      <c r="O24" s="756">
        <v>0</v>
      </c>
    </row>
    <row r="25" spans="2:15" x14ac:dyDescent="0.25">
      <c r="B25" s="399" t="s">
        <v>654</v>
      </c>
      <c r="C25" s="344" t="s">
        <v>610</v>
      </c>
      <c r="D25" s="758">
        <v>5217615956.0299997</v>
      </c>
      <c r="E25" s="775"/>
      <c r="F25" s="775"/>
      <c r="G25" s="756">
        <v>0</v>
      </c>
      <c r="H25" s="775"/>
      <c r="I25" s="775"/>
      <c r="J25" s="775"/>
      <c r="K25" s="775"/>
      <c r="L25" s="775"/>
      <c r="M25" s="775"/>
      <c r="N25" s="775"/>
      <c r="O25" s="756">
        <v>0</v>
      </c>
    </row>
    <row r="26" spans="2:15" x14ac:dyDescent="0.25">
      <c r="B26" s="399" t="s">
        <v>655</v>
      </c>
      <c r="C26" s="344" t="s">
        <v>611</v>
      </c>
      <c r="D26" s="758">
        <v>553080421.82000017</v>
      </c>
      <c r="E26" s="775"/>
      <c r="F26" s="775"/>
      <c r="G26" s="756">
        <v>0</v>
      </c>
      <c r="H26" s="775"/>
      <c r="I26" s="775"/>
      <c r="J26" s="775"/>
      <c r="K26" s="775"/>
      <c r="L26" s="775"/>
      <c r="M26" s="775"/>
      <c r="N26" s="775"/>
      <c r="O26" s="756">
        <v>0</v>
      </c>
    </row>
    <row r="27" spans="2:15" x14ac:dyDescent="0.25">
      <c r="B27" s="399" t="s">
        <v>656</v>
      </c>
      <c r="C27" s="344" t="s">
        <v>612</v>
      </c>
      <c r="D27" s="758">
        <v>6817230836.4899988</v>
      </c>
      <c r="E27" s="775"/>
      <c r="F27" s="775"/>
      <c r="G27" s="756">
        <v>66725140.359999999</v>
      </c>
      <c r="H27" s="775"/>
      <c r="I27" s="775"/>
      <c r="J27" s="775"/>
      <c r="K27" s="775"/>
      <c r="L27" s="775"/>
      <c r="M27" s="775"/>
      <c r="N27" s="775"/>
      <c r="O27" s="756">
        <v>66522114.469999999</v>
      </c>
    </row>
    <row r="28" spans="2:15" x14ac:dyDescent="0.25">
      <c r="B28" s="399" t="s">
        <v>657</v>
      </c>
      <c r="C28" s="344" t="s">
        <v>613</v>
      </c>
      <c r="D28" s="758">
        <v>68110269362.449867</v>
      </c>
      <c r="E28" s="775"/>
      <c r="F28" s="775"/>
      <c r="G28" s="756">
        <v>1108429906.5499997</v>
      </c>
      <c r="H28" s="775"/>
      <c r="I28" s="775"/>
      <c r="J28" s="775"/>
      <c r="K28" s="775"/>
      <c r="L28" s="775"/>
      <c r="M28" s="775"/>
      <c r="N28" s="775"/>
      <c r="O28" s="756">
        <v>955895202.2699995</v>
      </c>
    </row>
    <row r="29" spans="2:15" x14ac:dyDescent="0.25">
      <c r="B29" s="399" t="s">
        <v>658</v>
      </c>
      <c r="C29" s="344" t="s">
        <v>614</v>
      </c>
      <c r="D29" s="758">
        <v>13863406362.880056</v>
      </c>
      <c r="E29" s="775"/>
      <c r="F29" s="775"/>
      <c r="G29" s="756">
        <v>181632948.79999995</v>
      </c>
      <c r="H29" s="775"/>
      <c r="I29" s="775"/>
      <c r="J29" s="775"/>
      <c r="K29" s="775"/>
      <c r="L29" s="775"/>
      <c r="M29" s="775"/>
      <c r="N29" s="775"/>
      <c r="O29" s="756">
        <v>160084062.88999999</v>
      </c>
    </row>
    <row r="30" spans="2:15" x14ac:dyDescent="0.25">
      <c r="B30" s="399" t="s">
        <v>659</v>
      </c>
      <c r="C30" s="346" t="s">
        <v>495</v>
      </c>
      <c r="D30" s="758">
        <v>765748408442.11951</v>
      </c>
      <c r="E30" s="758">
        <v>670930815729.77954</v>
      </c>
      <c r="F30" s="774">
        <v>255989772.66999996</v>
      </c>
      <c r="G30" s="758">
        <v>9997338586.3500023</v>
      </c>
      <c r="H30" s="774">
        <v>7445257215.2100029</v>
      </c>
      <c r="I30" s="774">
        <v>251935442.38999996</v>
      </c>
      <c r="J30" s="774">
        <v>142231772.12</v>
      </c>
      <c r="K30" s="774">
        <v>44292069.870000005</v>
      </c>
      <c r="L30" s="774">
        <v>311960877.39999998</v>
      </c>
      <c r="M30" s="774">
        <v>137128775.68000001</v>
      </c>
      <c r="N30" s="774">
        <v>307744437.96999997</v>
      </c>
      <c r="O30" s="756">
        <v>8020448807.2600002</v>
      </c>
    </row>
  </sheetData>
  <mergeCells count="4">
    <mergeCell ref="D5:O5"/>
    <mergeCell ref="D6:F6"/>
    <mergeCell ref="G6:O6"/>
    <mergeCell ref="B3:AC3"/>
  </mergeCells>
  <hyperlinks>
    <hyperlink ref="Q2" location="Index!A1" display="Return to index" xr:uid="{88CD2351-8F42-4B61-82E3-5773D8DAD465}"/>
  </hyperlinks>
  <pageMargins left="0.7" right="0.7" top="0.75" bottom="0.75" header="0.3" footer="0.3"/>
  <pageSetup paperSize="9" orientation="portrait"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AB4CA-FA4B-4A23-8CD3-3E1CE7223A26}">
  <sheetPr codeName="Ark12"/>
  <dimension ref="B1:G40"/>
  <sheetViews>
    <sheetView showGridLines="0" workbookViewId="0">
      <selection activeCell="G7" sqref="G7"/>
    </sheetView>
  </sheetViews>
  <sheetFormatPr defaultColWidth="20.5703125" defaultRowHeight="15" x14ac:dyDescent="0.25"/>
  <cols>
    <col min="1" max="1" width="2.7109375" style="241" customWidth="1"/>
    <col min="2" max="2" width="6.85546875" style="241" customWidth="1"/>
    <col min="3" max="3" width="33.42578125" style="241" bestFit="1" customWidth="1"/>
    <col min="4" max="4" width="22.5703125" style="241" bestFit="1" customWidth="1"/>
    <col min="5" max="5" width="20.5703125" style="241"/>
    <col min="6" max="6" width="5.7109375" style="241" customWidth="1"/>
    <col min="7" max="7" width="16.85546875" style="241" bestFit="1" customWidth="1"/>
    <col min="8" max="16384" width="20.5703125" style="241"/>
  </cols>
  <sheetData>
    <row r="1" spans="2:7" ht="12.95" customHeight="1" x14ac:dyDescent="0.25"/>
    <row r="2" spans="2:7" ht="20.25" customHeight="1" x14ac:dyDescent="0.25">
      <c r="B2" s="843" t="s">
        <v>660</v>
      </c>
      <c r="C2" s="843"/>
      <c r="D2" s="843"/>
      <c r="E2" s="843"/>
      <c r="F2" s="442"/>
      <c r="G2" s="867" t="s">
        <v>66</v>
      </c>
    </row>
    <row r="3" spans="2:7" ht="20.25" customHeight="1" x14ac:dyDescent="0.25">
      <c r="B3" s="843"/>
      <c r="C3" s="843"/>
      <c r="D3" s="843"/>
      <c r="E3" s="843"/>
      <c r="F3" s="442"/>
      <c r="G3" s="867"/>
    </row>
    <row r="4" spans="2:7" ht="15.75" x14ac:dyDescent="0.25">
      <c r="B4" s="442"/>
      <c r="C4" s="442"/>
      <c r="D4" s="442"/>
      <c r="E4" s="442"/>
      <c r="F4" s="442"/>
      <c r="G4" s="442"/>
    </row>
    <row r="5" spans="2:7" x14ac:dyDescent="0.25">
      <c r="B5" s="443"/>
      <c r="C5" s="443"/>
      <c r="D5" s="444" t="s">
        <v>67</v>
      </c>
      <c r="E5" s="445" t="s">
        <v>68</v>
      </c>
      <c r="F5" s="446"/>
      <c r="G5" s="443"/>
    </row>
    <row r="6" spans="2:7" ht="15.75" x14ac:dyDescent="0.25">
      <c r="B6" s="442"/>
      <c r="C6" s="442"/>
      <c r="D6" s="916" t="s">
        <v>661</v>
      </c>
      <c r="E6" s="916"/>
      <c r="F6" s="442"/>
      <c r="G6" s="442"/>
    </row>
    <row r="7" spans="2:7" ht="24" customHeight="1" x14ac:dyDescent="0.25">
      <c r="B7" s="442"/>
      <c r="C7" s="442"/>
      <c r="D7" s="444" t="s">
        <v>662</v>
      </c>
      <c r="E7" s="445" t="s">
        <v>663</v>
      </c>
      <c r="F7" s="442"/>
      <c r="G7" s="442"/>
    </row>
    <row r="8" spans="2:7" ht="15.75" x14ac:dyDescent="0.25">
      <c r="B8" s="447" t="s">
        <v>636</v>
      </c>
      <c r="C8" s="342" t="s">
        <v>664</v>
      </c>
      <c r="D8" s="776"/>
      <c r="E8" s="776"/>
      <c r="F8" s="442"/>
    </row>
    <row r="9" spans="2:7" ht="15.75" x14ac:dyDescent="0.25">
      <c r="B9" s="447" t="s">
        <v>637</v>
      </c>
      <c r="C9" s="342" t="s">
        <v>665</v>
      </c>
      <c r="D9" s="776">
        <v>8865000</v>
      </c>
      <c r="E9" s="776">
        <v>0</v>
      </c>
      <c r="F9" s="442"/>
    </row>
    <row r="10" spans="2:7" ht="15.75" x14ac:dyDescent="0.25">
      <c r="B10" s="448" t="s">
        <v>638</v>
      </c>
      <c r="C10" s="345" t="s">
        <v>666</v>
      </c>
      <c r="D10" s="776">
        <v>0</v>
      </c>
      <c r="E10" s="776">
        <v>0</v>
      </c>
      <c r="F10" s="442"/>
    </row>
    <row r="11" spans="2:7" ht="15.75" x14ac:dyDescent="0.25">
      <c r="B11" s="448" t="s">
        <v>639</v>
      </c>
      <c r="C11" s="345" t="s">
        <v>667</v>
      </c>
      <c r="D11" s="776"/>
      <c r="E11" s="776"/>
      <c r="F11" s="442"/>
    </row>
    <row r="12" spans="2:7" ht="15.75" x14ac:dyDescent="0.25">
      <c r="B12" s="448" t="s">
        <v>640</v>
      </c>
      <c r="C12" s="345" t="s">
        <v>668</v>
      </c>
      <c r="D12" s="776"/>
      <c r="E12" s="776"/>
      <c r="F12" s="442"/>
    </row>
    <row r="13" spans="2:7" ht="15.75" x14ac:dyDescent="0.25">
      <c r="B13" s="448" t="s">
        <v>641</v>
      </c>
      <c r="C13" s="345" t="s">
        <v>669</v>
      </c>
      <c r="D13" s="776"/>
      <c r="E13" s="776"/>
      <c r="F13" s="442"/>
    </row>
    <row r="14" spans="2:7" ht="15.75" x14ac:dyDescent="0.25">
      <c r="B14" s="448" t="s">
        <v>642</v>
      </c>
      <c r="C14" s="345" t="s">
        <v>670</v>
      </c>
      <c r="D14" s="776">
        <v>8865000</v>
      </c>
      <c r="E14" s="776"/>
      <c r="F14" s="442"/>
    </row>
    <row r="15" spans="2:7" ht="15.75" x14ac:dyDescent="0.25">
      <c r="B15" s="449" t="s">
        <v>644</v>
      </c>
      <c r="C15" s="346" t="s">
        <v>495</v>
      </c>
      <c r="D15" s="776">
        <v>8865000</v>
      </c>
      <c r="E15" s="776">
        <v>0</v>
      </c>
      <c r="F15" s="442"/>
    </row>
    <row r="16" spans="2:7" ht="15.75" x14ac:dyDescent="0.25">
      <c r="B16" s="442"/>
      <c r="C16" s="442"/>
      <c r="D16" s="442"/>
      <c r="E16" s="442"/>
      <c r="F16" s="442"/>
      <c r="G16" s="442"/>
    </row>
    <row r="17" spans="2:7" ht="15.75" x14ac:dyDescent="0.25">
      <c r="B17" s="917"/>
      <c r="C17" s="917"/>
      <c r="D17" s="442"/>
      <c r="E17" s="442"/>
      <c r="F17" s="442"/>
      <c r="G17" s="442"/>
    </row>
    <row r="18" spans="2:7" ht="15.75" x14ac:dyDescent="0.25">
      <c r="B18" s="442"/>
      <c r="C18" s="442"/>
      <c r="D18" s="442"/>
      <c r="E18" s="442"/>
      <c r="F18" s="442"/>
      <c r="G18" s="442"/>
    </row>
    <row r="19" spans="2:7" ht="15.75" x14ac:dyDescent="0.25">
      <c r="B19" s="450"/>
      <c r="C19" s="442"/>
      <c r="D19" s="442"/>
      <c r="E19" s="442"/>
      <c r="F19" s="442"/>
      <c r="G19" s="442"/>
    </row>
    <row r="20" spans="2:7" x14ac:dyDescent="0.25">
      <c r="B20" s="915"/>
      <c r="C20" s="915"/>
      <c r="D20" s="915"/>
      <c r="E20" s="915"/>
      <c r="F20" s="915"/>
      <c r="G20" s="915"/>
    </row>
    <row r="21" spans="2:7" ht="36" customHeight="1" x14ac:dyDescent="0.25">
      <c r="B21" s="915"/>
      <c r="C21" s="915"/>
      <c r="D21" s="915"/>
      <c r="E21" s="915"/>
      <c r="F21" s="915"/>
      <c r="G21" s="915"/>
    </row>
    <row r="22" spans="2:7" ht="60" customHeight="1" x14ac:dyDescent="0.25">
      <c r="B22" s="915"/>
      <c r="C22" s="915"/>
      <c r="D22" s="915"/>
      <c r="E22" s="915"/>
      <c r="F22" s="915"/>
      <c r="G22" s="915"/>
    </row>
    <row r="23" spans="2:7" ht="15.75" x14ac:dyDescent="0.25">
      <c r="B23" s="442"/>
      <c r="C23" s="442"/>
      <c r="D23" s="442"/>
      <c r="E23" s="442"/>
      <c r="F23" s="442"/>
      <c r="G23" s="442"/>
    </row>
    <row r="24" spans="2:7" ht="15.75" x14ac:dyDescent="0.25">
      <c r="B24" s="450"/>
      <c r="C24" s="442"/>
      <c r="D24" s="442"/>
      <c r="E24" s="442"/>
      <c r="F24" s="442"/>
      <c r="G24" s="442"/>
    </row>
    <row r="25" spans="2:7" x14ac:dyDescent="0.25">
      <c r="B25" s="915"/>
      <c r="C25" s="915"/>
      <c r="D25" s="915"/>
      <c r="E25" s="915"/>
      <c r="F25" s="915"/>
      <c r="G25" s="915"/>
    </row>
    <row r="26" spans="2:7" ht="48" customHeight="1" x14ac:dyDescent="0.25">
      <c r="B26" s="918"/>
      <c r="C26" s="918"/>
      <c r="D26" s="918"/>
      <c r="E26" s="918"/>
      <c r="F26" s="918"/>
      <c r="G26" s="918"/>
    </row>
    <row r="27" spans="2:7" x14ac:dyDescent="0.25">
      <c r="B27" s="915"/>
      <c r="C27" s="915"/>
      <c r="D27" s="915"/>
      <c r="E27" s="915"/>
      <c r="F27" s="915"/>
      <c r="G27" s="915"/>
    </row>
    <row r="28" spans="2:7" x14ac:dyDescent="0.25">
      <c r="B28" s="915"/>
      <c r="C28" s="915"/>
      <c r="D28" s="915"/>
      <c r="E28" s="915"/>
      <c r="F28" s="915"/>
      <c r="G28" s="915"/>
    </row>
    <row r="29" spans="2:7" ht="96" customHeight="1" x14ac:dyDescent="0.25">
      <c r="B29" s="915"/>
      <c r="C29" s="915"/>
      <c r="D29" s="915"/>
      <c r="E29" s="915"/>
      <c r="F29" s="915"/>
      <c r="G29" s="915"/>
    </row>
    <row r="30" spans="2:7" x14ac:dyDescent="0.25">
      <c r="B30" s="915"/>
      <c r="C30" s="915"/>
      <c r="D30" s="915"/>
      <c r="E30" s="915"/>
      <c r="F30" s="915"/>
      <c r="G30" s="915"/>
    </row>
    <row r="31" spans="2:7" ht="36" customHeight="1" x14ac:dyDescent="0.25">
      <c r="B31" s="915"/>
      <c r="C31" s="915"/>
      <c r="D31" s="915"/>
      <c r="E31" s="915"/>
      <c r="F31" s="915"/>
      <c r="G31" s="915"/>
    </row>
    <row r="32" spans="2:7" x14ac:dyDescent="0.25">
      <c r="B32" s="915"/>
      <c r="C32" s="915"/>
      <c r="D32" s="915"/>
      <c r="E32" s="915"/>
      <c r="F32" s="915"/>
      <c r="G32" s="915"/>
    </row>
    <row r="33" spans="2:7" ht="60" customHeight="1" x14ac:dyDescent="0.25">
      <c r="B33" s="915"/>
      <c r="C33" s="915"/>
      <c r="D33" s="915"/>
      <c r="E33" s="915"/>
      <c r="F33" s="915"/>
      <c r="G33" s="915"/>
    </row>
    <row r="34" spans="2:7" x14ac:dyDescent="0.25">
      <c r="B34" s="915"/>
      <c r="C34" s="915"/>
      <c r="D34" s="915"/>
      <c r="E34" s="915"/>
      <c r="F34" s="915"/>
      <c r="G34" s="915"/>
    </row>
    <row r="35" spans="2:7" ht="24" customHeight="1" x14ac:dyDescent="0.25">
      <c r="B35" s="915"/>
      <c r="C35" s="915"/>
      <c r="D35" s="915"/>
      <c r="E35" s="915"/>
      <c r="F35" s="915"/>
      <c r="G35" s="915"/>
    </row>
    <row r="36" spans="2:7" x14ac:dyDescent="0.25">
      <c r="B36" s="915"/>
      <c r="C36" s="915"/>
      <c r="D36" s="915"/>
      <c r="E36" s="915"/>
      <c r="F36" s="915"/>
      <c r="G36" s="915"/>
    </row>
    <row r="37" spans="2:7" ht="24" customHeight="1" x14ac:dyDescent="0.25">
      <c r="B37" s="915"/>
      <c r="C37" s="915"/>
      <c r="D37" s="915"/>
      <c r="E37" s="915"/>
      <c r="F37" s="915"/>
      <c r="G37" s="915"/>
    </row>
    <row r="38" spans="2:7" x14ac:dyDescent="0.25">
      <c r="B38" s="915"/>
      <c r="C38" s="915"/>
      <c r="D38" s="915"/>
      <c r="E38" s="915"/>
      <c r="F38" s="915"/>
      <c r="G38" s="915"/>
    </row>
    <row r="39" spans="2:7" ht="60" customHeight="1" x14ac:dyDescent="0.25">
      <c r="B39" s="915"/>
      <c r="C39" s="915"/>
      <c r="D39" s="915"/>
      <c r="E39" s="915"/>
      <c r="F39" s="915"/>
      <c r="G39" s="915"/>
    </row>
    <row r="40" spans="2:7" x14ac:dyDescent="0.25">
      <c r="B40" s="915"/>
      <c r="C40" s="915"/>
      <c r="D40" s="915"/>
      <c r="E40" s="915"/>
      <c r="F40" s="915"/>
      <c r="G40" s="915"/>
    </row>
  </sheetData>
  <mergeCells count="23">
    <mergeCell ref="G2:G3"/>
    <mergeCell ref="B2:E3"/>
    <mergeCell ref="B37:G37"/>
    <mergeCell ref="B38:G38"/>
    <mergeCell ref="B39:G39"/>
    <mergeCell ref="B30:G30"/>
    <mergeCell ref="D6:E6"/>
    <mergeCell ref="B17:C17"/>
    <mergeCell ref="B20:G20"/>
    <mergeCell ref="B21:G21"/>
    <mergeCell ref="B22:G22"/>
    <mergeCell ref="B25:G25"/>
    <mergeCell ref="B26:G26"/>
    <mergeCell ref="B27:G27"/>
    <mergeCell ref="B28:G28"/>
    <mergeCell ref="B29:G29"/>
    <mergeCell ref="B40:G40"/>
    <mergeCell ref="B31:G31"/>
    <mergeCell ref="B32:G32"/>
    <mergeCell ref="B33:G33"/>
    <mergeCell ref="B34:G34"/>
    <mergeCell ref="B35:G35"/>
    <mergeCell ref="B36:G36"/>
  </mergeCells>
  <hyperlinks>
    <hyperlink ref="G2" location="Index!A1" display="Return to index" xr:uid="{20A77E27-DA9F-47A9-B134-C95171F6C016}"/>
  </hyperlink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99685-E1F2-4746-B210-7B3203D16250}">
  <sheetPr codeName="Ark13"/>
  <dimension ref="B1:T120"/>
  <sheetViews>
    <sheetView showGridLines="0" zoomScale="85" zoomScaleNormal="85" workbookViewId="0">
      <selection activeCell="D24" sqref="D24"/>
    </sheetView>
  </sheetViews>
  <sheetFormatPr defaultColWidth="9.140625" defaultRowHeight="15" x14ac:dyDescent="0.25"/>
  <cols>
    <col min="1" max="1" width="2.7109375" style="339" customWidth="1"/>
    <col min="2" max="2" width="11" style="339" customWidth="1"/>
    <col min="3" max="3" width="26" style="339" bestFit="1" customWidth="1"/>
    <col min="4" max="5" width="18.85546875" style="339" bestFit="1" customWidth="1"/>
    <col min="6" max="6" width="17.28515625" style="339" bestFit="1" customWidth="1"/>
    <col min="7" max="7" width="16.42578125" style="339" bestFit="1" customWidth="1"/>
    <col min="8" max="8" width="14.42578125" style="339" bestFit="1" customWidth="1"/>
    <col min="9" max="9" width="16.42578125" style="339" bestFit="1" customWidth="1"/>
    <col min="10" max="10" width="15.42578125" style="339" bestFit="1" customWidth="1"/>
    <col min="11" max="11" width="14" style="339" bestFit="1" customWidth="1"/>
    <col min="12" max="12" width="15.42578125" style="339" bestFit="1" customWidth="1"/>
    <col min="13" max="13" width="16.42578125" style="339" bestFit="1" customWidth="1"/>
    <col min="14" max="14" width="12.85546875" style="339" bestFit="1" customWidth="1"/>
    <col min="15" max="16" width="15.42578125" style="339" bestFit="1" customWidth="1"/>
    <col min="17" max="17" width="18.85546875" style="339" bestFit="1" customWidth="1"/>
    <col min="18" max="18" width="16.42578125" style="339" bestFit="1" customWidth="1"/>
    <col min="19" max="19" width="5.7109375" style="339" customWidth="1"/>
    <col min="20" max="20" width="18" style="339" bestFit="1" customWidth="1"/>
    <col min="21" max="16384" width="9.140625" style="339"/>
  </cols>
  <sheetData>
    <row r="1" spans="2:20" ht="12.95" customHeight="1" x14ac:dyDescent="0.25"/>
    <row r="2" spans="2:20" ht="20.25" x14ac:dyDescent="0.25">
      <c r="B2" s="920" t="s">
        <v>671</v>
      </c>
      <c r="C2" s="921"/>
      <c r="D2" s="921"/>
      <c r="E2" s="921"/>
      <c r="F2" s="921"/>
      <c r="G2" s="921"/>
      <c r="H2" s="921"/>
      <c r="I2" s="921"/>
      <c r="J2" s="921"/>
      <c r="K2" s="921"/>
      <c r="L2" s="921"/>
      <c r="M2" s="921"/>
      <c r="N2" s="921"/>
      <c r="O2" s="921"/>
      <c r="P2" s="338"/>
      <c r="Q2" s="338"/>
      <c r="R2" s="338"/>
      <c r="T2" s="315" t="s">
        <v>66</v>
      </c>
    </row>
    <row r="3" spans="2:20" ht="15.75" x14ac:dyDescent="0.25">
      <c r="B3" s="340"/>
      <c r="C3" s="340"/>
      <c r="D3" s="340"/>
      <c r="E3" s="340"/>
      <c r="F3" s="340"/>
      <c r="G3" s="340"/>
      <c r="H3" s="340"/>
      <c r="I3" s="340"/>
      <c r="J3" s="340"/>
      <c r="K3" s="340"/>
      <c r="L3" s="340"/>
      <c r="M3" s="340"/>
      <c r="N3" s="340"/>
      <c r="O3" s="340"/>
      <c r="P3" s="340"/>
      <c r="Q3" s="340"/>
      <c r="R3" s="340"/>
    </row>
    <row r="4" spans="2:20" ht="15.75" x14ac:dyDescent="0.25">
      <c r="B4" s="451"/>
      <c r="C4" s="340"/>
      <c r="D4" s="340"/>
      <c r="E4" s="340"/>
      <c r="F4" s="340"/>
      <c r="G4" s="340"/>
      <c r="H4" s="340"/>
      <c r="I4" s="340"/>
      <c r="J4" s="340"/>
      <c r="K4" s="340"/>
      <c r="L4" s="340"/>
      <c r="M4" s="340"/>
      <c r="N4" s="340"/>
      <c r="O4" s="340"/>
      <c r="P4" s="340"/>
      <c r="Q4" s="340"/>
      <c r="R4" s="340"/>
    </row>
    <row r="5" spans="2:20" ht="15.75" x14ac:dyDescent="0.25">
      <c r="B5" s="349"/>
      <c r="C5" s="349"/>
      <c r="D5" s="452" t="s">
        <v>67</v>
      </c>
      <c r="E5" s="452" t="s">
        <v>68</v>
      </c>
      <c r="F5" s="452" t="s">
        <v>69</v>
      </c>
      <c r="G5" s="452" t="s">
        <v>70</v>
      </c>
      <c r="H5" s="452" t="s">
        <v>71</v>
      </c>
      <c r="I5" s="452" t="s">
        <v>466</v>
      </c>
      <c r="J5" s="452" t="s">
        <v>467</v>
      </c>
      <c r="K5" s="452" t="s">
        <v>510</v>
      </c>
      <c r="L5" s="452" t="s">
        <v>618</v>
      </c>
      <c r="M5" s="452" t="s">
        <v>619</v>
      </c>
      <c r="N5" s="452" t="s">
        <v>620</v>
      </c>
      <c r="O5" s="452" t="s">
        <v>621</v>
      </c>
      <c r="P5" s="452" t="s">
        <v>672</v>
      </c>
      <c r="Q5" s="452" t="s">
        <v>673</v>
      </c>
      <c r="R5" s="452" t="s">
        <v>674</v>
      </c>
    </row>
    <row r="6" spans="2:20" x14ac:dyDescent="0.25">
      <c r="B6" s="718"/>
      <c r="C6" s="718"/>
      <c r="D6" s="922" t="s">
        <v>675</v>
      </c>
      <c r="E6" s="922"/>
      <c r="F6" s="922"/>
      <c r="G6" s="922"/>
      <c r="H6" s="922"/>
      <c r="I6" s="922"/>
      <c r="J6" s="923" t="s">
        <v>676</v>
      </c>
      <c r="K6" s="923"/>
      <c r="L6" s="923"/>
      <c r="M6" s="923"/>
      <c r="N6" s="923"/>
      <c r="O6" s="924"/>
      <c r="P6" s="880" t="s">
        <v>677</v>
      </c>
      <c r="Q6" s="880" t="s">
        <v>678</v>
      </c>
      <c r="R6" s="876"/>
    </row>
    <row r="7" spans="2:20" x14ac:dyDescent="0.25">
      <c r="B7" s="718"/>
      <c r="C7" s="718"/>
      <c r="D7" s="896" t="s">
        <v>623</v>
      </c>
      <c r="E7" s="897"/>
      <c r="F7" s="898"/>
      <c r="G7" s="896" t="s">
        <v>624</v>
      </c>
      <c r="H7" s="897"/>
      <c r="I7" s="898"/>
      <c r="J7" s="899" t="s">
        <v>679</v>
      </c>
      <c r="K7" s="897"/>
      <c r="L7" s="898"/>
      <c r="M7" s="928" t="s">
        <v>680</v>
      </c>
      <c r="N7" s="929"/>
      <c r="O7" s="930"/>
      <c r="P7" s="888"/>
      <c r="Q7" s="919" t="s">
        <v>681</v>
      </c>
      <c r="R7" s="888" t="s">
        <v>682</v>
      </c>
    </row>
    <row r="8" spans="2:20" x14ac:dyDescent="0.25">
      <c r="B8" s="718"/>
      <c r="C8" s="718"/>
      <c r="D8" s="925"/>
      <c r="E8" s="926"/>
      <c r="F8" s="927"/>
      <c r="G8" s="925"/>
      <c r="H8" s="926"/>
      <c r="I8" s="927"/>
      <c r="J8" s="925"/>
      <c r="K8" s="926"/>
      <c r="L8" s="927"/>
      <c r="M8" s="931"/>
      <c r="N8" s="932"/>
      <c r="O8" s="933"/>
      <c r="P8" s="888"/>
      <c r="Q8" s="879"/>
      <c r="R8" s="887"/>
    </row>
    <row r="9" spans="2:20" x14ac:dyDescent="0.25">
      <c r="B9" s="718"/>
      <c r="C9" s="718"/>
      <c r="D9" s="925"/>
      <c r="E9" s="926"/>
      <c r="F9" s="927"/>
      <c r="G9" s="925"/>
      <c r="H9" s="926"/>
      <c r="I9" s="927"/>
      <c r="J9" s="925"/>
      <c r="K9" s="926"/>
      <c r="L9" s="927"/>
      <c r="M9" s="931"/>
      <c r="N9" s="932"/>
      <c r="O9" s="933"/>
      <c r="P9" s="888"/>
      <c r="Q9" s="879"/>
      <c r="R9" s="887"/>
    </row>
    <row r="10" spans="2:20" ht="30" x14ac:dyDescent="0.25">
      <c r="B10" s="718"/>
      <c r="C10" s="718"/>
      <c r="D10" s="778"/>
      <c r="E10" s="719" t="s">
        <v>683</v>
      </c>
      <c r="F10" s="719" t="s">
        <v>684</v>
      </c>
      <c r="G10" s="778"/>
      <c r="H10" s="719" t="s">
        <v>684</v>
      </c>
      <c r="I10" s="719" t="s">
        <v>685</v>
      </c>
      <c r="J10" s="778"/>
      <c r="K10" s="719" t="s">
        <v>683</v>
      </c>
      <c r="L10" s="719" t="s">
        <v>684</v>
      </c>
      <c r="M10" s="778"/>
      <c r="N10" s="719" t="s">
        <v>684</v>
      </c>
      <c r="O10" s="719" t="s">
        <v>685</v>
      </c>
      <c r="P10" s="888"/>
      <c r="Q10" s="879"/>
      <c r="R10" s="887"/>
    </row>
    <row r="11" spans="2:20" ht="24.95" customHeight="1" x14ac:dyDescent="0.25">
      <c r="B11" s="341" t="s">
        <v>634</v>
      </c>
      <c r="C11" s="342" t="s">
        <v>635</v>
      </c>
      <c r="D11" s="756">
        <v>60635019014.540001</v>
      </c>
      <c r="E11" s="756">
        <v>59662146553.82</v>
      </c>
      <c r="F11" s="756">
        <v>972872460.72000003</v>
      </c>
      <c r="G11" s="756"/>
      <c r="H11" s="756"/>
      <c r="I11" s="756"/>
      <c r="J11" s="756">
        <v>4711823.37</v>
      </c>
      <c r="K11" s="756">
        <v>1287383.8999999999</v>
      </c>
      <c r="L11" s="756">
        <v>3424439.47</v>
      </c>
      <c r="M11" s="756"/>
      <c r="N11" s="756"/>
      <c r="O11" s="756"/>
      <c r="P11" s="756"/>
      <c r="Q11" s="756"/>
      <c r="R11" s="756"/>
    </row>
    <row r="12" spans="2:20" ht="24.95" customHeight="1" x14ac:dyDescent="0.25">
      <c r="B12" s="343" t="s">
        <v>636</v>
      </c>
      <c r="C12" s="342" t="s">
        <v>589</v>
      </c>
      <c r="D12" s="756">
        <v>538785966994.75891</v>
      </c>
      <c r="E12" s="756">
        <v>523840527888.62891</v>
      </c>
      <c r="F12" s="756">
        <v>14945439106.130001</v>
      </c>
      <c r="G12" s="756">
        <v>8640550590.6399994</v>
      </c>
      <c r="H12" s="756">
        <v>734769882.85000002</v>
      </c>
      <c r="I12" s="756">
        <v>7905780707.7900009</v>
      </c>
      <c r="J12" s="756">
        <v>1210102756.650008</v>
      </c>
      <c r="K12" s="756">
        <v>471118899.83000904</v>
      </c>
      <c r="L12" s="756">
        <v>738983856.81999886</v>
      </c>
      <c r="M12" s="756">
        <v>2032875768.1599994</v>
      </c>
      <c r="N12" s="756">
        <v>19558235.429999996</v>
      </c>
      <c r="O12" s="756">
        <v>2013317532.7299995</v>
      </c>
      <c r="P12" s="756">
        <v>1155479729.74</v>
      </c>
      <c r="Q12" s="756">
        <v>396878884940.45898</v>
      </c>
      <c r="R12" s="756">
        <v>5581385678.4500008</v>
      </c>
    </row>
    <row r="13" spans="2:20" ht="24.95" customHeight="1" x14ac:dyDescent="0.25">
      <c r="B13" s="343" t="s">
        <v>637</v>
      </c>
      <c r="C13" s="344" t="s">
        <v>609</v>
      </c>
      <c r="D13" s="756">
        <v>223919399.00000072</v>
      </c>
      <c r="E13" s="756">
        <v>223919399.00000072</v>
      </c>
      <c r="F13" s="756">
        <v>0</v>
      </c>
      <c r="G13" s="756">
        <v>0</v>
      </c>
      <c r="H13" s="756">
        <v>0</v>
      </c>
      <c r="I13" s="756">
        <v>0</v>
      </c>
      <c r="J13" s="756">
        <v>0</v>
      </c>
      <c r="K13" s="756">
        <v>0</v>
      </c>
      <c r="L13" s="756">
        <v>0</v>
      </c>
      <c r="M13" s="756">
        <v>0</v>
      </c>
      <c r="N13" s="756">
        <v>0</v>
      </c>
      <c r="O13" s="756">
        <v>0</v>
      </c>
      <c r="P13" s="756">
        <v>0</v>
      </c>
      <c r="Q13" s="756">
        <v>0</v>
      </c>
      <c r="R13" s="756">
        <v>0</v>
      </c>
    </row>
    <row r="14" spans="2:20" ht="24.95" customHeight="1" x14ac:dyDescent="0.25">
      <c r="B14" s="343" t="s">
        <v>638</v>
      </c>
      <c r="C14" s="344" t="s">
        <v>610</v>
      </c>
      <c r="D14" s="756">
        <v>13658118437.389999</v>
      </c>
      <c r="E14" s="756">
        <v>13654000922.449999</v>
      </c>
      <c r="F14" s="756">
        <v>4117514.9400000009</v>
      </c>
      <c r="G14" s="756">
        <v>1917365.3599999999</v>
      </c>
      <c r="H14" s="756">
        <v>0</v>
      </c>
      <c r="I14" s="756">
        <v>1917365.3599999999</v>
      </c>
      <c r="J14" s="756">
        <v>611711.82000000007</v>
      </c>
      <c r="K14" s="756">
        <v>518960.31000000006</v>
      </c>
      <c r="L14" s="756">
        <v>92751.509999999951</v>
      </c>
      <c r="M14" s="756">
        <v>879979.51</v>
      </c>
      <c r="N14" s="756">
        <v>0</v>
      </c>
      <c r="O14" s="756">
        <v>879979.51</v>
      </c>
      <c r="P14" s="756">
        <v>0</v>
      </c>
      <c r="Q14" s="756">
        <v>204729125.82999998</v>
      </c>
      <c r="R14" s="756">
        <v>0</v>
      </c>
    </row>
    <row r="15" spans="2:20" ht="24.95" customHeight="1" x14ac:dyDescent="0.25">
      <c r="B15" s="343" t="s">
        <v>639</v>
      </c>
      <c r="C15" s="344" t="s">
        <v>611</v>
      </c>
      <c r="D15" s="756">
        <v>2308632738.6499996</v>
      </c>
      <c r="E15" s="756">
        <v>2307232816.7799997</v>
      </c>
      <c r="F15" s="756">
        <v>1399921.8700000048</v>
      </c>
      <c r="G15" s="756">
        <v>70550.539999999994</v>
      </c>
      <c r="H15" s="756">
        <v>70550.539999999994</v>
      </c>
      <c r="I15" s="756">
        <v>0</v>
      </c>
      <c r="J15" s="756">
        <v>153298.5</v>
      </c>
      <c r="K15" s="756">
        <v>153298.5</v>
      </c>
      <c r="L15" s="756">
        <v>0</v>
      </c>
      <c r="M15" s="756">
        <v>4842.0999999999995</v>
      </c>
      <c r="N15" s="756">
        <v>4842.0999999999995</v>
      </c>
      <c r="O15" s="756">
        <v>0</v>
      </c>
      <c r="P15" s="756">
        <v>21042.219999999998</v>
      </c>
      <c r="Q15" s="756">
        <v>8116410.3799999952</v>
      </c>
      <c r="R15" s="756">
        <v>0</v>
      </c>
    </row>
    <row r="16" spans="2:20" ht="24.95" customHeight="1" x14ac:dyDescent="0.25">
      <c r="B16" s="343" t="s">
        <v>640</v>
      </c>
      <c r="C16" s="344" t="s">
        <v>612</v>
      </c>
      <c r="D16" s="756">
        <v>62598291220.999992</v>
      </c>
      <c r="E16" s="756">
        <v>61190469126.759995</v>
      </c>
      <c r="F16" s="756">
        <v>1407822094.2400005</v>
      </c>
      <c r="G16" s="756">
        <v>749345011.48000014</v>
      </c>
      <c r="H16" s="756">
        <v>14991088.300000001</v>
      </c>
      <c r="I16" s="756">
        <v>734353923.18000019</v>
      </c>
      <c r="J16" s="756">
        <v>450819136.52999991</v>
      </c>
      <c r="K16" s="756">
        <v>63851054.470000103</v>
      </c>
      <c r="L16" s="756">
        <v>386968082.05999982</v>
      </c>
      <c r="M16" s="756">
        <v>380401745.67999983</v>
      </c>
      <c r="N16" s="756">
        <v>2037.09</v>
      </c>
      <c r="O16" s="756">
        <v>380399708.58999985</v>
      </c>
      <c r="P16" s="756">
        <v>0</v>
      </c>
      <c r="Q16" s="756">
        <v>7874406040.5000992</v>
      </c>
      <c r="R16" s="756">
        <v>223900399.13000003</v>
      </c>
    </row>
    <row r="17" spans="2:18" ht="24.95" customHeight="1" x14ac:dyDescent="0.25">
      <c r="B17" s="343" t="s">
        <v>641</v>
      </c>
      <c r="C17" s="344" t="s">
        <v>613</v>
      </c>
      <c r="D17" s="756">
        <v>244969446810.50992</v>
      </c>
      <c r="E17" s="756">
        <v>238733085637.05991</v>
      </c>
      <c r="F17" s="756">
        <v>6236361173.4499998</v>
      </c>
      <c r="G17" s="756">
        <v>4125795122.79</v>
      </c>
      <c r="H17" s="756">
        <v>257294092.88999999</v>
      </c>
      <c r="I17" s="756">
        <v>3868501029.9000001</v>
      </c>
      <c r="J17" s="756">
        <v>540688548.32000101</v>
      </c>
      <c r="K17" s="756">
        <v>284200190.85000098</v>
      </c>
      <c r="L17" s="756">
        <v>256488357.47</v>
      </c>
      <c r="M17" s="756">
        <v>848479411.89999974</v>
      </c>
      <c r="N17" s="756">
        <v>2123064.5</v>
      </c>
      <c r="O17" s="756">
        <v>846356347.39999974</v>
      </c>
      <c r="P17" s="756">
        <v>684675395.0999999</v>
      </c>
      <c r="Q17" s="756">
        <v>184960637204.80988</v>
      </c>
      <c r="R17" s="756">
        <v>2557279951.5599999</v>
      </c>
    </row>
    <row r="18" spans="2:18" ht="24.95" customHeight="1" x14ac:dyDescent="0.25">
      <c r="B18" s="343" t="s">
        <v>642</v>
      </c>
      <c r="C18" s="345" t="s">
        <v>686</v>
      </c>
      <c r="D18" s="756">
        <v>82398945720.229889</v>
      </c>
      <c r="E18" s="756">
        <v>78141901349.979889</v>
      </c>
      <c r="F18" s="756">
        <v>4257044370.25</v>
      </c>
      <c r="G18" s="756">
        <v>2584850511.7799997</v>
      </c>
      <c r="H18" s="756">
        <v>257294092.88999999</v>
      </c>
      <c r="I18" s="756">
        <v>2327556418.8899999</v>
      </c>
      <c r="J18" s="756">
        <v>307100746.38</v>
      </c>
      <c r="K18" s="756">
        <v>159919451.03</v>
      </c>
      <c r="L18" s="756">
        <v>147181295.34999999</v>
      </c>
      <c r="M18" s="756">
        <v>608610269.67999971</v>
      </c>
      <c r="N18" s="756">
        <v>1737826.78</v>
      </c>
      <c r="O18" s="756">
        <v>606872442.89999974</v>
      </c>
      <c r="P18" s="756">
        <v>526327774.90999991</v>
      </c>
      <c r="Q18" s="756">
        <v>57197891351.319901</v>
      </c>
      <c r="R18" s="756">
        <v>1620273512.3099999</v>
      </c>
    </row>
    <row r="19" spans="2:18" ht="24.95" customHeight="1" x14ac:dyDescent="0.25">
      <c r="B19" s="343" t="s">
        <v>644</v>
      </c>
      <c r="C19" s="344" t="s">
        <v>614</v>
      </c>
      <c r="D19" s="756">
        <v>215027558388.20901</v>
      </c>
      <c r="E19" s="756">
        <v>207731819986.57901</v>
      </c>
      <c r="F19" s="756">
        <v>7295738401.6300001</v>
      </c>
      <c r="G19" s="756">
        <v>3763422540.4699998</v>
      </c>
      <c r="H19" s="756">
        <v>462414151.12000006</v>
      </c>
      <c r="I19" s="756">
        <v>3301008389.3499999</v>
      </c>
      <c r="J19" s="756">
        <v>217830061.48000699</v>
      </c>
      <c r="K19" s="756">
        <v>122395395.70000798</v>
      </c>
      <c r="L19" s="756">
        <v>95434665.779999018</v>
      </c>
      <c r="M19" s="756">
        <v>803109788.96999991</v>
      </c>
      <c r="N19" s="756">
        <v>17428291.739999995</v>
      </c>
      <c r="O19" s="756">
        <v>785681497.2299999</v>
      </c>
      <c r="P19" s="756">
        <v>470783292.42000008</v>
      </c>
      <c r="Q19" s="756">
        <v>203830996158.939</v>
      </c>
      <c r="R19" s="756">
        <v>2800205327.7600002</v>
      </c>
    </row>
    <row r="20" spans="2:18" ht="24.95" customHeight="1" x14ac:dyDescent="0.25">
      <c r="B20" s="343" t="s">
        <v>645</v>
      </c>
      <c r="C20" s="342" t="s">
        <v>590</v>
      </c>
      <c r="D20" s="756">
        <v>71765819492.529968</v>
      </c>
      <c r="E20" s="756">
        <v>71765819492.529968</v>
      </c>
      <c r="F20" s="756">
        <v>0</v>
      </c>
      <c r="G20" s="756">
        <v>0</v>
      </c>
      <c r="H20" s="756">
        <v>0</v>
      </c>
      <c r="I20" s="756">
        <v>0</v>
      </c>
      <c r="J20" s="756">
        <v>1765638.0799999994</v>
      </c>
      <c r="K20" s="756">
        <v>1765638.0799999994</v>
      </c>
      <c r="L20" s="756">
        <v>0</v>
      </c>
      <c r="M20" s="756">
        <v>0</v>
      </c>
      <c r="N20" s="756">
        <v>0</v>
      </c>
      <c r="O20" s="756">
        <v>0</v>
      </c>
      <c r="P20" s="756">
        <v>0</v>
      </c>
      <c r="Q20" s="756">
        <v>0</v>
      </c>
      <c r="R20" s="756">
        <v>0</v>
      </c>
    </row>
    <row r="21" spans="2:18" ht="24.95" customHeight="1" x14ac:dyDescent="0.25">
      <c r="B21" s="343" t="s">
        <v>646</v>
      </c>
      <c r="C21" s="344" t="s">
        <v>609</v>
      </c>
      <c r="D21" s="756">
        <v>320967981.73999995</v>
      </c>
      <c r="E21" s="756">
        <v>320967981.73999995</v>
      </c>
      <c r="F21" s="756">
        <v>0</v>
      </c>
      <c r="G21" s="756">
        <v>0</v>
      </c>
      <c r="H21" s="756">
        <v>0</v>
      </c>
      <c r="I21" s="756">
        <v>0</v>
      </c>
      <c r="J21" s="756">
        <v>0</v>
      </c>
      <c r="K21" s="756">
        <v>0</v>
      </c>
      <c r="L21" s="756">
        <v>0</v>
      </c>
      <c r="M21" s="756">
        <v>0</v>
      </c>
      <c r="N21" s="756">
        <v>0</v>
      </c>
      <c r="O21" s="756">
        <v>0</v>
      </c>
      <c r="P21" s="756"/>
      <c r="Q21" s="756">
        <v>0</v>
      </c>
      <c r="R21" s="756">
        <v>0</v>
      </c>
    </row>
    <row r="22" spans="2:18" ht="24.95" customHeight="1" x14ac:dyDescent="0.25">
      <c r="B22" s="343" t="s">
        <v>647</v>
      </c>
      <c r="C22" s="344" t="s">
        <v>610</v>
      </c>
      <c r="D22" s="756">
        <v>5290948657.5699978</v>
      </c>
      <c r="E22" s="756">
        <v>5290948657.5699978</v>
      </c>
      <c r="F22" s="756">
        <v>0</v>
      </c>
      <c r="G22" s="756">
        <v>0</v>
      </c>
      <c r="H22" s="756">
        <v>0</v>
      </c>
      <c r="I22" s="756">
        <v>0</v>
      </c>
      <c r="J22" s="756">
        <v>137663.57999999999</v>
      </c>
      <c r="K22" s="756">
        <v>137663.57999999999</v>
      </c>
      <c r="L22" s="756">
        <v>0</v>
      </c>
      <c r="M22" s="756">
        <v>0</v>
      </c>
      <c r="N22" s="756">
        <v>0</v>
      </c>
      <c r="O22" s="756">
        <v>0</v>
      </c>
      <c r="P22" s="756"/>
      <c r="Q22" s="756">
        <v>0</v>
      </c>
      <c r="R22" s="756">
        <v>0</v>
      </c>
    </row>
    <row r="23" spans="2:18" ht="24.95" customHeight="1" x14ac:dyDescent="0.25">
      <c r="B23" s="343" t="s">
        <v>648</v>
      </c>
      <c r="C23" s="344" t="s">
        <v>611</v>
      </c>
      <c r="D23" s="756">
        <v>58440522807.679977</v>
      </c>
      <c r="E23" s="756">
        <v>58440522807.679977</v>
      </c>
      <c r="F23" s="756">
        <v>0</v>
      </c>
      <c r="G23" s="756">
        <v>0</v>
      </c>
      <c r="H23" s="756">
        <v>0</v>
      </c>
      <c r="I23" s="756">
        <v>0</v>
      </c>
      <c r="J23" s="756">
        <v>1326917.5599999994</v>
      </c>
      <c r="K23" s="756">
        <v>1326917.5599999994</v>
      </c>
      <c r="L23" s="756">
        <v>0</v>
      </c>
      <c r="M23" s="756">
        <v>0</v>
      </c>
      <c r="N23" s="756">
        <v>0</v>
      </c>
      <c r="O23" s="756">
        <v>0</v>
      </c>
      <c r="P23" s="756"/>
      <c r="Q23" s="756">
        <v>0</v>
      </c>
      <c r="R23" s="756">
        <v>0</v>
      </c>
    </row>
    <row r="24" spans="2:18" ht="24.95" customHeight="1" x14ac:dyDescent="0.25">
      <c r="B24" s="343" t="s">
        <v>649</v>
      </c>
      <c r="C24" s="344" t="s">
        <v>612</v>
      </c>
      <c r="D24" s="756">
        <v>0</v>
      </c>
      <c r="E24" s="756">
        <v>0</v>
      </c>
      <c r="F24" s="756">
        <v>0</v>
      </c>
      <c r="G24" s="756">
        <v>0</v>
      </c>
      <c r="H24" s="756">
        <v>0</v>
      </c>
      <c r="I24" s="756">
        <v>0</v>
      </c>
      <c r="J24" s="756">
        <v>0</v>
      </c>
      <c r="K24" s="756">
        <v>0</v>
      </c>
      <c r="L24" s="756">
        <v>0</v>
      </c>
      <c r="M24" s="756">
        <v>0</v>
      </c>
      <c r="N24" s="756">
        <v>0</v>
      </c>
      <c r="O24" s="756">
        <v>0</v>
      </c>
      <c r="P24" s="756"/>
      <c r="Q24" s="756">
        <v>0</v>
      </c>
      <c r="R24" s="756">
        <v>0</v>
      </c>
    </row>
    <row r="25" spans="2:18" ht="24.95" customHeight="1" x14ac:dyDescent="0.25">
      <c r="B25" s="343" t="s">
        <v>650</v>
      </c>
      <c r="C25" s="344" t="s">
        <v>613</v>
      </c>
      <c r="D25" s="756">
        <v>7713380045.539999</v>
      </c>
      <c r="E25" s="756">
        <v>7713380045.539999</v>
      </c>
      <c r="F25" s="756">
        <v>0</v>
      </c>
      <c r="G25" s="756">
        <v>0</v>
      </c>
      <c r="H25" s="756">
        <v>0</v>
      </c>
      <c r="I25" s="756">
        <v>0</v>
      </c>
      <c r="J25" s="756">
        <v>301056.93999999989</v>
      </c>
      <c r="K25" s="756">
        <v>301056.93999999989</v>
      </c>
      <c r="L25" s="756">
        <v>0</v>
      </c>
      <c r="M25" s="756">
        <v>0</v>
      </c>
      <c r="N25" s="756">
        <v>0</v>
      </c>
      <c r="O25" s="756">
        <v>0</v>
      </c>
      <c r="P25" s="756"/>
      <c r="Q25" s="756">
        <v>0</v>
      </c>
      <c r="R25" s="756">
        <v>0</v>
      </c>
    </row>
    <row r="26" spans="2:18" ht="24.95" customHeight="1" x14ac:dyDescent="0.25">
      <c r="B26" s="343" t="s">
        <v>651</v>
      </c>
      <c r="C26" s="342" t="s">
        <v>652</v>
      </c>
      <c r="D26" s="756">
        <v>95085471442.000015</v>
      </c>
      <c r="E26" s="756">
        <v>93777216137.310013</v>
      </c>
      <c r="F26" s="756">
        <v>1308255304.6899998</v>
      </c>
      <c r="G26" s="756">
        <v>1356787995.71</v>
      </c>
      <c r="H26" s="756">
        <v>169669286.00999999</v>
      </c>
      <c r="I26" s="756">
        <v>1187118709.7</v>
      </c>
      <c r="J26" s="756">
        <v>194354746.92999989</v>
      </c>
      <c r="K26" s="756">
        <v>130787896.28999987</v>
      </c>
      <c r="L26" s="756">
        <v>63566850.640000001</v>
      </c>
      <c r="M26" s="756">
        <v>198611433.03</v>
      </c>
      <c r="N26" s="756">
        <v>60156.759999999333</v>
      </c>
      <c r="O26" s="756">
        <v>198551276.26999998</v>
      </c>
      <c r="P26" s="779"/>
      <c r="Q26" s="756">
        <v>0</v>
      </c>
      <c r="R26" s="756">
        <v>485366049.42000002</v>
      </c>
    </row>
    <row r="27" spans="2:18" ht="24.95" customHeight="1" x14ac:dyDescent="0.25">
      <c r="B27" s="343" t="s">
        <v>653</v>
      </c>
      <c r="C27" s="344" t="s">
        <v>609</v>
      </c>
      <c r="D27" s="756">
        <v>0</v>
      </c>
      <c r="E27" s="756">
        <v>0</v>
      </c>
      <c r="F27" s="756">
        <v>0</v>
      </c>
      <c r="G27" s="756">
        <v>0</v>
      </c>
      <c r="H27" s="756"/>
      <c r="I27" s="756"/>
      <c r="J27" s="756">
        <v>0</v>
      </c>
      <c r="K27" s="756">
        <v>0</v>
      </c>
      <c r="L27" s="756">
        <v>0</v>
      </c>
      <c r="M27" s="756">
        <v>0</v>
      </c>
      <c r="N27" s="756">
        <v>0</v>
      </c>
      <c r="O27" s="756">
        <v>0</v>
      </c>
      <c r="P27" s="779"/>
      <c r="Q27" s="756">
        <v>0</v>
      </c>
      <c r="R27" s="756">
        <v>0</v>
      </c>
    </row>
    <row r="28" spans="2:18" ht="24.95" customHeight="1" x14ac:dyDescent="0.25">
      <c r="B28" s="343" t="s">
        <v>654</v>
      </c>
      <c r="C28" s="344" t="s">
        <v>610</v>
      </c>
      <c r="D28" s="756">
        <v>5217615956.0299997</v>
      </c>
      <c r="E28" s="756">
        <v>5217615956.0299997</v>
      </c>
      <c r="F28" s="756">
        <v>0</v>
      </c>
      <c r="G28" s="756">
        <v>0</v>
      </c>
      <c r="H28" s="756">
        <v>0</v>
      </c>
      <c r="I28" s="756">
        <v>0</v>
      </c>
      <c r="J28" s="756">
        <v>2621277.3599999994</v>
      </c>
      <c r="K28" s="756">
        <v>2621277.3599999994</v>
      </c>
      <c r="L28" s="756">
        <v>0</v>
      </c>
      <c r="M28" s="756">
        <v>0</v>
      </c>
      <c r="N28" s="756">
        <v>0</v>
      </c>
      <c r="O28" s="756">
        <v>0</v>
      </c>
      <c r="P28" s="779"/>
      <c r="Q28" s="756">
        <v>0</v>
      </c>
      <c r="R28" s="756">
        <v>0</v>
      </c>
    </row>
    <row r="29" spans="2:18" ht="24.95" customHeight="1" x14ac:dyDescent="0.25">
      <c r="B29" s="343" t="s">
        <v>655</v>
      </c>
      <c r="C29" s="344" t="s">
        <v>611</v>
      </c>
      <c r="D29" s="756">
        <v>553080421.82000017</v>
      </c>
      <c r="E29" s="756">
        <v>369511848.20000011</v>
      </c>
      <c r="F29" s="756">
        <v>183568573.62000003</v>
      </c>
      <c r="G29" s="756">
        <v>0</v>
      </c>
      <c r="H29" s="756">
        <v>0</v>
      </c>
      <c r="I29" s="756">
        <v>0</v>
      </c>
      <c r="J29" s="756">
        <v>2917133.0300000003</v>
      </c>
      <c r="K29" s="756">
        <v>991368.2</v>
      </c>
      <c r="L29" s="756">
        <v>1925764.83</v>
      </c>
      <c r="M29" s="756">
        <v>0</v>
      </c>
      <c r="N29" s="756">
        <v>0</v>
      </c>
      <c r="O29" s="756">
        <v>0</v>
      </c>
      <c r="P29" s="779"/>
      <c r="Q29" s="756">
        <v>0</v>
      </c>
      <c r="R29" s="756">
        <v>0</v>
      </c>
    </row>
    <row r="30" spans="2:18" ht="24.95" customHeight="1" x14ac:dyDescent="0.25">
      <c r="B30" s="343" t="s">
        <v>656</v>
      </c>
      <c r="C30" s="344" t="s">
        <v>612</v>
      </c>
      <c r="D30" s="756">
        <v>6817230836.4899988</v>
      </c>
      <c r="E30" s="756">
        <v>6808704790.6299992</v>
      </c>
      <c r="F30" s="756">
        <v>8526045.8599999994</v>
      </c>
      <c r="G30" s="756">
        <v>66725140.359999992</v>
      </c>
      <c r="H30" s="756">
        <v>178795.20999999996</v>
      </c>
      <c r="I30" s="756">
        <v>66546345.149999991</v>
      </c>
      <c r="J30" s="756">
        <v>11082870.639999999</v>
      </c>
      <c r="K30" s="756">
        <v>7082800.9599999981</v>
      </c>
      <c r="L30" s="756">
        <v>4000069.68</v>
      </c>
      <c r="M30" s="756">
        <v>22556286.889999997</v>
      </c>
      <c r="N30" s="756">
        <v>0</v>
      </c>
      <c r="O30" s="756">
        <v>22556286.889999997</v>
      </c>
      <c r="P30" s="779"/>
      <c r="Q30" s="756">
        <v>0</v>
      </c>
      <c r="R30" s="756">
        <v>509474.60000000009</v>
      </c>
    </row>
    <row r="31" spans="2:18" ht="24.95" customHeight="1" x14ac:dyDescent="0.25">
      <c r="B31" s="343" t="s">
        <v>657</v>
      </c>
      <c r="C31" s="344" t="s">
        <v>613</v>
      </c>
      <c r="D31" s="756">
        <v>68634137864.780006</v>
      </c>
      <c r="E31" s="756">
        <v>67764223509.490005</v>
      </c>
      <c r="F31" s="756">
        <v>869914355.28999984</v>
      </c>
      <c r="G31" s="756">
        <v>1108429906.5500002</v>
      </c>
      <c r="H31" s="756">
        <v>149325026.22</v>
      </c>
      <c r="I31" s="756">
        <v>959104880.33000016</v>
      </c>
      <c r="J31" s="756">
        <v>123043752.3999998</v>
      </c>
      <c r="K31" s="756">
        <v>75847053.639999807</v>
      </c>
      <c r="L31" s="756">
        <v>47196698.759999998</v>
      </c>
      <c r="M31" s="756">
        <v>132351509.77</v>
      </c>
      <c r="N31" s="756">
        <v>47798.779999999329</v>
      </c>
      <c r="O31" s="756">
        <v>132303710.98999999</v>
      </c>
      <c r="P31" s="779"/>
      <c r="Q31" s="756">
        <v>0</v>
      </c>
      <c r="R31" s="756">
        <v>463077659.63999999</v>
      </c>
    </row>
    <row r="32" spans="2:18" x14ac:dyDescent="0.25">
      <c r="B32" s="343" t="s">
        <v>658</v>
      </c>
      <c r="C32" s="344" t="s">
        <v>614</v>
      </c>
      <c r="D32" s="756">
        <v>13863406362.880009</v>
      </c>
      <c r="E32" s="756">
        <v>13617160032.960009</v>
      </c>
      <c r="F32" s="756">
        <v>246246329.91999996</v>
      </c>
      <c r="G32" s="756">
        <v>181632948.79999995</v>
      </c>
      <c r="H32" s="756">
        <v>20165464.579999998</v>
      </c>
      <c r="I32" s="756">
        <v>161467484.21999997</v>
      </c>
      <c r="J32" s="756">
        <v>54689713.500000075</v>
      </c>
      <c r="K32" s="756">
        <v>44245396.13000007</v>
      </c>
      <c r="L32" s="756">
        <v>10444317.370000003</v>
      </c>
      <c r="M32" s="756">
        <v>43703636.369999997</v>
      </c>
      <c r="N32" s="756">
        <v>12357.980000000003</v>
      </c>
      <c r="O32" s="756">
        <v>43691278.390000001</v>
      </c>
      <c r="P32" s="779"/>
      <c r="Q32" s="756">
        <v>0</v>
      </c>
      <c r="R32" s="756">
        <v>21778915.179999992</v>
      </c>
    </row>
    <row r="33" spans="2:18" x14ac:dyDescent="0.25">
      <c r="B33" s="343" t="s">
        <v>659</v>
      </c>
      <c r="C33" s="346" t="s">
        <v>495</v>
      </c>
      <c r="D33" s="756">
        <v>766272276943.82886</v>
      </c>
      <c r="E33" s="756">
        <v>749045710072.28894</v>
      </c>
      <c r="F33" s="756">
        <v>17226566871.540001</v>
      </c>
      <c r="G33" s="756">
        <v>9997338586.3499985</v>
      </c>
      <c r="H33" s="756">
        <v>904439168.86000001</v>
      </c>
      <c r="I33" s="756">
        <v>9092899417.4900017</v>
      </c>
      <c r="J33" s="756">
        <v>1410934965.0300076</v>
      </c>
      <c r="K33" s="756">
        <v>604959818.10000885</v>
      </c>
      <c r="L33" s="756">
        <v>802550707.45999885</v>
      </c>
      <c r="M33" s="756">
        <v>2231487201.1899996</v>
      </c>
      <c r="N33" s="756">
        <v>19618392.189999994</v>
      </c>
      <c r="O33" s="756">
        <v>2211868808.9999995</v>
      </c>
      <c r="P33" s="756">
        <v>1155479729.74</v>
      </c>
      <c r="Q33" s="756">
        <v>396878884940.45898</v>
      </c>
      <c r="R33" s="756">
        <v>6066751727.8700008</v>
      </c>
    </row>
    <row r="116" ht="60" customHeight="1" x14ac:dyDescent="0.25"/>
    <row r="117" ht="24" customHeight="1" x14ac:dyDescent="0.25"/>
    <row r="118" ht="24" customHeight="1" x14ac:dyDescent="0.25"/>
    <row r="120" ht="24" customHeight="1" x14ac:dyDescent="0.25"/>
  </sheetData>
  <mergeCells count="11">
    <mergeCell ref="Q6:R6"/>
    <mergeCell ref="P6:P10"/>
    <mergeCell ref="Q7:Q10"/>
    <mergeCell ref="R7:R10"/>
    <mergeCell ref="B2:O2"/>
    <mergeCell ref="D6:I6"/>
    <mergeCell ref="J6:O6"/>
    <mergeCell ref="D7:F9"/>
    <mergeCell ref="G7:I9"/>
    <mergeCell ref="J7:L9"/>
    <mergeCell ref="M7:O9"/>
  </mergeCells>
  <hyperlinks>
    <hyperlink ref="T2" location="Index!A1" display="Return to index" xr:uid="{28127CED-44FD-454C-B2CA-C95118CC776F}"/>
  </hyperlinks>
  <pageMargins left="0.7" right="0.7" top="0.75" bottom="0.75" header="0.3" footer="0.3"/>
  <pageSetup paperSize="9" orientation="portrait"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B944E-72D7-4177-85FA-654D75E0E121}">
  <sheetPr codeName="Ark14">
    <pageSetUpPr fitToPage="1"/>
  </sheetPr>
  <dimension ref="B1:F12"/>
  <sheetViews>
    <sheetView showGridLines="0" zoomScale="110" zoomScaleNormal="110" workbookViewId="0">
      <selection activeCell="F3" sqref="F2:F3"/>
    </sheetView>
  </sheetViews>
  <sheetFormatPr defaultColWidth="9.140625" defaultRowHeight="15" x14ac:dyDescent="0.25"/>
  <cols>
    <col min="1" max="1" width="2.7109375" style="400" customWidth="1"/>
    <col min="2" max="2" width="4.7109375" style="400" customWidth="1"/>
    <col min="3" max="3" width="58.5703125" style="400" customWidth="1"/>
    <col min="4" max="4" width="23.28515625" style="400" customWidth="1"/>
    <col min="5" max="5" width="5.7109375" style="400" customWidth="1"/>
    <col min="6" max="6" width="17" style="400" bestFit="1" customWidth="1"/>
    <col min="7" max="7" width="54.5703125" style="400" customWidth="1"/>
    <col min="8" max="8" width="25" style="400" customWidth="1"/>
    <col min="9" max="16384" width="9.140625" style="400"/>
  </cols>
  <sheetData>
    <row r="1" spans="2:6" ht="12.95" customHeight="1" x14ac:dyDescent="0.25"/>
    <row r="2" spans="2:6" ht="15.75" x14ac:dyDescent="0.25">
      <c r="B2" s="843" t="s">
        <v>687</v>
      </c>
      <c r="C2" s="843"/>
      <c r="D2" s="843"/>
      <c r="F2" s="315" t="s">
        <v>66</v>
      </c>
    </row>
    <row r="3" spans="2:6" ht="29.25" customHeight="1" x14ac:dyDescent="0.25">
      <c r="B3" s="843"/>
      <c r="C3" s="843"/>
      <c r="D3" s="843"/>
      <c r="F3" s="706"/>
    </row>
    <row r="4" spans="2:6" ht="16.5" thickBot="1" x14ac:dyDescent="0.3">
      <c r="B4" s="141"/>
      <c r="C4" s="350"/>
      <c r="D4" s="350"/>
    </row>
    <row r="5" spans="2:6" ht="15.75" x14ac:dyDescent="0.25">
      <c r="B5" s="141"/>
      <c r="C5" s="350"/>
      <c r="D5" s="351" t="s">
        <v>67</v>
      </c>
    </row>
    <row r="6" spans="2:6" ht="25.5" customHeight="1" thickBot="1" x14ac:dyDescent="0.3">
      <c r="B6" s="141"/>
      <c r="C6" s="350"/>
      <c r="D6" s="352" t="s">
        <v>688</v>
      </c>
    </row>
    <row r="7" spans="2:6" ht="25.5" customHeight="1" thickBot="1" x14ac:dyDescent="0.3">
      <c r="B7" s="401" t="s">
        <v>636</v>
      </c>
      <c r="C7" s="354" t="s">
        <v>689</v>
      </c>
      <c r="D7" s="361">
        <v>7341202027.6599998</v>
      </c>
    </row>
    <row r="8" spans="2:6" ht="25.5" customHeight="1" thickBot="1" x14ac:dyDescent="0.3">
      <c r="B8" s="402" t="s">
        <v>637</v>
      </c>
      <c r="C8" s="357" t="s">
        <v>690</v>
      </c>
      <c r="D8" s="361">
        <v>2146126122.5899997</v>
      </c>
    </row>
    <row r="9" spans="2:6" ht="25.5" customHeight="1" thickBot="1" x14ac:dyDescent="0.3">
      <c r="B9" s="402" t="s">
        <v>638</v>
      </c>
      <c r="C9" s="357" t="s">
        <v>691</v>
      </c>
      <c r="D9" s="361">
        <v>2204194673.6999998</v>
      </c>
    </row>
    <row r="10" spans="2:6" ht="24" customHeight="1" thickBot="1" x14ac:dyDescent="0.3">
      <c r="B10" s="402" t="s">
        <v>639</v>
      </c>
      <c r="C10" s="358" t="s">
        <v>692</v>
      </c>
      <c r="D10" s="361">
        <v>430948122</v>
      </c>
    </row>
    <row r="11" spans="2:6" ht="25.5" customHeight="1" thickBot="1" x14ac:dyDescent="0.3">
      <c r="B11" s="402" t="s">
        <v>640</v>
      </c>
      <c r="C11" s="358" t="s">
        <v>693</v>
      </c>
      <c r="D11" s="361">
        <v>14237926.730000019</v>
      </c>
    </row>
    <row r="12" spans="2:6" ht="15.75" thickBot="1" x14ac:dyDescent="0.3">
      <c r="B12" s="403" t="s">
        <v>641</v>
      </c>
      <c r="C12" s="360" t="s">
        <v>694</v>
      </c>
      <c r="D12" s="362">
        <v>6837947427.8199997</v>
      </c>
    </row>
  </sheetData>
  <mergeCells count="1">
    <mergeCell ref="B2:D3"/>
  </mergeCells>
  <hyperlinks>
    <hyperlink ref="F2" location="Index!A1" display="Return to index" xr:uid="{9DFC53E9-9593-480C-9122-5EE6B5B65D83}"/>
  </hyperlinks>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A544B-4F7B-4691-AF51-A74D8CA82169}">
  <sheetPr codeName="Ark15"/>
  <dimension ref="A1:J13"/>
  <sheetViews>
    <sheetView showGridLines="0" zoomScale="85" zoomScaleNormal="85" workbookViewId="0">
      <selection activeCell="J2" sqref="J2"/>
    </sheetView>
  </sheetViews>
  <sheetFormatPr defaultColWidth="9.140625" defaultRowHeight="15" x14ac:dyDescent="0.25"/>
  <cols>
    <col min="1" max="1" width="2.7109375" style="421" customWidth="1"/>
    <col min="2" max="2" width="7.42578125" style="421" customWidth="1"/>
    <col min="3" max="3" width="32.28515625" style="421" customWidth="1"/>
    <col min="4" max="4" width="19.28515625" style="421" customWidth="1"/>
    <col min="5" max="5" width="27" style="421" customWidth="1"/>
    <col min="6" max="6" width="23.7109375" style="421" customWidth="1"/>
    <col min="7" max="7" width="21.140625" style="421" customWidth="1"/>
    <col min="8" max="8" width="28.28515625" style="421" customWidth="1"/>
    <col min="9" max="9" width="5.7109375" style="421" customWidth="1"/>
    <col min="10" max="10" width="17.28515625" style="421" bestFit="1" customWidth="1"/>
    <col min="11" max="16384" width="9.140625" style="421"/>
  </cols>
  <sheetData>
    <row r="1" spans="1:10" ht="12.95" customHeight="1" x14ac:dyDescent="0.25">
      <c r="A1" s="718"/>
      <c r="B1" s="718"/>
      <c r="C1" s="363"/>
      <c r="D1" s="363"/>
      <c r="E1" s="363"/>
      <c r="F1" s="363"/>
      <c r="G1" s="363"/>
      <c r="H1" s="363"/>
      <c r="I1" s="363"/>
      <c r="J1" s="771"/>
    </row>
    <row r="2" spans="1:10" ht="20.25" x14ac:dyDescent="0.3">
      <c r="A2" s="364"/>
      <c r="B2" s="633" t="s">
        <v>695</v>
      </c>
      <c r="C2" s="397"/>
      <c r="D2" s="365"/>
      <c r="E2" s="365"/>
      <c r="F2" s="365"/>
      <c r="G2" s="365"/>
      <c r="H2" s="365"/>
      <c r="I2" s="718"/>
      <c r="J2" s="315" t="s">
        <v>66</v>
      </c>
    </row>
    <row r="4" spans="1:10" ht="22.5" x14ac:dyDescent="0.25">
      <c r="A4" s="718"/>
      <c r="B4" s="718"/>
      <c r="C4" s="366"/>
      <c r="D4" s="367" t="s">
        <v>696</v>
      </c>
      <c r="E4" s="368" t="s">
        <v>697</v>
      </c>
      <c r="F4" s="369"/>
      <c r="G4" s="369"/>
      <c r="H4" s="370"/>
      <c r="I4" s="771"/>
      <c r="J4" s="771"/>
    </row>
    <row r="5" spans="1:10" ht="22.5" x14ac:dyDescent="0.25">
      <c r="A5" s="718"/>
      <c r="B5" s="718"/>
      <c r="C5" s="371"/>
      <c r="D5" s="372"/>
      <c r="E5" s="373"/>
      <c r="F5" s="367" t="s">
        <v>698</v>
      </c>
      <c r="G5" s="368" t="s">
        <v>699</v>
      </c>
      <c r="H5" s="374"/>
      <c r="I5" s="771"/>
      <c r="J5" s="771"/>
    </row>
    <row r="6" spans="1:10" x14ac:dyDescent="0.25">
      <c r="A6" s="718"/>
      <c r="B6" s="718"/>
      <c r="C6" s="371"/>
      <c r="D6" s="375"/>
      <c r="E6" s="376"/>
      <c r="F6" s="375"/>
      <c r="G6" s="376"/>
      <c r="H6" s="367" t="s">
        <v>700</v>
      </c>
      <c r="I6" s="771"/>
      <c r="J6" s="771"/>
    </row>
    <row r="7" spans="1:10" ht="14.25" customHeight="1" x14ac:dyDescent="0.25">
      <c r="A7" s="718"/>
      <c r="B7" s="718"/>
      <c r="C7" s="371"/>
      <c r="D7" s="377" t="s">
        <v>67</v>
      </c>
      <c r="E7" s="378" t="s">
        <v>68</v>
      </c>
      <c r="F7" s="377" t="s">
        <v>69</v>
      </c>
      <c r="G7" s="378" t="s">
        <v>70</v>
      </c>
      <c r="H7" s="377" t="s">
        <v>71</v>
      </c>
      <c r="I7" s="771"/>
      <c r="J7" s="771"/>
    </row>
    <row r="8" spans="1:10" x14ac:dyDescent="0.25">
      <c r="A8" s="718"/>
      <c r="B8" s="780">
        <v>1</v>
      </c>
      <c r="C8" s="395" t="s">
        <v>589</v>
      </c>
      <c r="D8" s="379">
        <v>202353575631.24005</v>
      </c>
      <c r="E8" s="379">
        <v>402460270620.63995</v>
      </c>
      <c r="F8" s="379">
        <v>361308970688.02997</v>
      </c>
      <c r="G8" s="379">
        <v>41151299932.610001</v>
      </c>
      <c r="H8" s="379">
        <v>0</v>
      </c>
      <c r="I8" s="771"/>
      <c r="J8" s="771"/>
    </row>
    <row r="9" spans="1:10" x14ac:dyDescent="0.25">
      <c r="A9" s="718"/>
      <c r="B9" s="780">
        <v>2</v>
      </c>
      <c r="C9" s="395" t="s">
        <v>701</v>
      </c>
      <c r="D9" s="379">
        <v>71765819492.529999</v>
      </c>
      <c r="E9" s="379">
        <v>0</v>
      </c>
      <c r="F9" s="379">
        <v>0</v>
      </c>
      <c r="G9" s="379">
        <v>0</v>
      </c>
      <c r="H9" s="379">
        <v>0</v>
      </c>
      <c r="I9" s="771"/>
      <c r="J9" s="771"/>
    </row>
    <row r="10" spans="1:10" x14ac:dyDescent="0.25">
      <c r="A10" s="718"/>
      <c r="B10" s="780">
        <v>3</v>
      </c>
      <c r="C10" s="395" t="s">
        <v>495</v>
      </c>
      <c r="D10" s="379">
        <v>274119395123.77005</v>
      </c>
      <c r="E10" s="379">
        <v>360987027908.71002</v>
      </c>
      <c r="F10" s="379">
        <v>319540752059.71002</v>
      </c>
      <c r="G10" s="379">
        <v>41446275849</v>
      </c>
      <c r="H10" s="379">
        <v>0</v>
      </c>
      <c r="I10" s="771"/>
      <c r="J10" s="771"/>
    </row>
    <row r="11" spans="1:10" x14ac:dyDescent="0.25">
      <c r="A11" s="718"/>
      <c r="B11" s="749">
        <v>4</v>
      </c>
      <c r="C11" s="396" t="s">
        <v>702</v>
      </c>
      <c r="D11" s="379">
        <v>1026289143.5699997</v>
      </c>
      <c r="E11" s="379">
        <v>5581385678.9099998</v>
      </c>
      <c r="F11" s="379">
        <v>5576314787.1399994</v>
      </c>
      <c r="G11" s="379">
        <v>5070891.7700000005</v>
      </c>
      <c r="H11" s="379">
        <v>0</v>
      </c>
      <c r="I11" s="771"/>
      <c r="J11" s="771"/>
    </row>
    <row r="12" spans="1:10" x14ac:dyDescent="0.25">
      <c r="A12" s="718"/>
      <c r="B12" s="749" t="s">
        <v>703</v>
      </c>
      <c r="C12" s="396" t="s">
        <v>704</v>
      </c>
      <c r="D12" s="380">
        <v>724817480.07849741</v>
      </c>
      <c r="E12" s="380">
        <v>4124204648.0615029</v>
      </c>
      <c r="F12" s="380">
        <v>4120457658.2258649</v>
      </c>
      <c r="G12" s="380">
        <v>3746989.8356379205</v>
      </c>
      <c r="H12" s="381">
        <v>0</v>
      </c>
      <c r="I12" s="771"/>
      <c r="J12" s="771"/>
    </row>
    <row r="13" spans="1:10" x14ac:dyDescent="0.25">
      <c r="A13" s="718"/>
      <c r="B13" s="718"/>
      <c r="C13" s="228"/>
      <c r="D13" s="718"/>
      <c r="E13" s="718"/>
      <c r="F13" s="718"/>
      <c r="G13" s="718"/>
      <c r="H13" s="718"/>
      <c r="I13" s="718"/>
      <c r="J13" s="718"/>
    </row>
  </sheetData>
  <hyperlinks>
    <hyperlink ref="J2" location="Index!A1" display="Return to index" xr:uid="{3E5314DB-7B67-48FA-AD6C-342C923ECE93}"/>
  </hyperlinks>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FD9E0-99C4-4682-9708-49548FDF22E3}">
  <sheetPr codeName="Ark16"/>
  <dimension ref="A1:DR29"/>
  <sheetViews>
    <sheetView zoomScale="70" zoomScaleNormal="70" zoomScalePageLayoutView="60" workbookViewId="0">
      <selection activeCell="I10" sqref="I10"/>
    </sheetView>
  </sheetViews>
  <sheetFormatPr defaultColWidth="11.5703125" defaultRowHeight="15" x14ac:dyDescent="0.25"/>
  <cols>
    <col min="1" max="1" width="2.7109375" style="422" customWidth="1"/>
    <col min="2" max="2" width="8" style="422" customWidth="1"/>
    <col min="3" max="3" width="61.85546875" style="422" bestFit="1" customWidth="1"/>
    <col min="4" max="9" width="28.140625" style="422" customWidth="1"/>
    <col min="10" max="10" width="5.7109375" style="422" customWidth="1"/>
    <col min="11" max="11" width="16.85546875" style="422" bestFit="1" customWidth="1"/>
    <col min="12" max="122" width="11.5703125" style="422"/>
    <col min="123" max="16384" width="11.5703125" style="421"/>
  </cols>
  <sheetData>
    <row r="1" spans="1:122" ht="12.95" customHeight="1" x14ac:dyDescent="0.25">
      <c r="A1" s="714"/>
      <c r="B1" s="714"/>
      <c r="C1" s="714"/>
      <c r="D1" s="714"/>
      <c r="E1" s="714"/>
      <c r="F1" s="714"/>
      <c r="G1" s="714"/>
      <c r="H1" s="714"/>
      <c r="I1" s="714"/>
      <c r="J1" s="714"/>
      <c r="K1" s="714"/>
      <c r="L1" s="714"/>
      <c r="M1" s="714"/>
      <c r="N1" s="714"/>
      <c r="O1" s="714"/>
      <c r="P1" s="714"/>
      <c r="Q1" s="714"/>
      <c r="R1" s="714"/>
      <c r="S1" s="714"/>
      <c r="T1" s="714"/>
      <c r="U1" s="714"/>
      <c r="V1" s="714"/>
      <c r="W1" s="714"/>
      <c r="X1" s="714"/>
      <c r="Y1" s="714"/>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c r="AY1" s="714"/>
      <c r="AZ1" s="714"/>
      <c r="BA1" s="714"/>
      <c r="BB1" s="714"/>
      <c r="BC1" s="714"/>
      <c r="BD1" s="714"/>
      <c r="BE1" s="714"/>
      <c r="BF1" s="714"/>
      <c r="BG1" s="714"/>
      <c r="BH1" s="714"/>
      <c r="BI1" s="714"/>
      <c r="BJ1" s="714"/>
      <c r="BK1" s="714"/>
      <c r="BL1" s="714"/>
      <c r="BM1" s="714"/>
      <c r="BN1" s="714"/>
      <c r="BO1" s="714"/>
      <c r="BP1" s="714"/>
      <c r="BQ1" s="714"/>
      <c r="BR1" s="714"/>
      <c r="BS1" s="714"/>
      <c r="BT1" s="714"/>
      <c r="BU1" s="714"/>
      <c r="BV1" s="714"/>
      <c r="BW1" s="714"/>
      <c r="BX1" s="714"/>
      <c r="BY1" s="714"/>
      <c r="BZ1" s="714"/>
      <c r="CA1" s="714"/>
      <c r="CB1" s="714"/>
      <c r="CC1" s="714"/>
      <c r="CD1" s="714"/>
      <c r="CE1" s="714"/>
      <c r="CF1" s="714"/>
      <c r="CG1" s="714"/>
      <c r="CH1" s="714"/>
      <c r="CI1" s="714"/>
      <c r="CJ1" s="714"/>
      <c r="CK1" s="714"/>
      <c r="CL1" s="714"/>
      <c r="CM1" s="714"/>
      <c r="CN1" s="714"/>
      <c r="CO1" s="714"/>
      <c r="CP1" s="714"/>
      <c r="CQ1" s="714"/>
      <c r="CR1" s="714"/>
      <c r="CS1" s="714"/>
      <c r="CT1" s="714"/>
      <c r="CU1" s="714"/>
      <c r="CV1" s="714"/>
      <c r="CW1" s="714"/>
      <c r="CX1" s="714"/>
      <c r="CY1" s="714"/>
      <c r="CZ1" s="714"/>
      <c r="DA1" s="714"/>
      <c r="DB1" s="714"/>
      <c r="DC1" s="714"/>
      <c r="DD1" s="714"/>
      <c r="DE1" s="714"/>
      <c r="DF1" s="714"/>
      <c r="DG1" s="714"/>
      <c r="DH1" s="714"/>
      <c r="DI1" s="714"/>
      <c r="DJ1" s="714"/>
      <c r="DK1" s="714"/>
      <c r="DL1" s="714"/>
      <c r="DM1" s="714"/>
      <c r="DN1" s="714"/>
      <c r="DO1" s="714"/>
      <c r="DP1" s="714"/>
      <c r="DQ1" s="714"/>
      <c r="DR1" s="714"/>
    </row>
    <row r="2" spans="1:122" ht="24.75" customHeight="1" x14ac:dyDescent="0.3">
      <c r="A2" s="57"/>
      <c r="B2" s="634" t="s">
        <v>705</v>
      </c>
      <c r="C2" s="56"/>
      <c r="D2" s="56"/>
      <c r="E2" s="56"/>
      <c r="F2" s="56"/>
      <c r="G2" s="56"/>
      <c r="H2" s="56"/>
      <c r="I2" s="56"/>
      <c r="J2" s="714"/>
      <c r="K2" s="315" t="s">
        <v>66</v>
      </c>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c r="AM2" s="714"/>
      <c r="AN2" s="714"/>
      <c r="AO2" s="714"/>
      <c r="AP2" s="714"/>
      <c r="AQ2" s="714"/>
      <c r="AR2" s="714"/>
      <c r="AS2" s="714"/>
      <c r="AT2" s="714"/>
      <c r="AU2" s="714"/>
      <c r="AV2" s="714"/>
      <c r="AW2" s="714"/>
      <c r="AX2" s="714"/>
      <c r="AY2" s="714"/>
      <c r="AZ2" s="714"/>
      <c r="BA2" s="714"/>
      <c r="BB2" s="714"/>
      <c r="BC2" s="714"/>
      <c r="BD2" s="714"/>
      <c r="BE2" s="714"/>
      <c r="BF2" s="714"/>
      <c r="BG2" s="714"/>
      <c r="BH2" s="714"/>
      <c r="BI2" s="714"/>
      <c r="BJ2" s="714"/>
      <c r="BK2" s="714"/>
      <c r="BL2" s="714"/>
      <c r="BM2" s="714"/>
      <c r="BN2" s="714"/>
      <c r="BO2" s="714"/>
      <c r="BP2" s="714"/>
      <c r="BQ2" s="714"/>
      <c r="BR2" s="714"/>
      <c r="BS2" s="714"/>
      <c r="BT2" s="714"/>
      <c r="BU2" s="714"/>
      <c r="BV2" s="714"/>
      <c r="BW2" s="714"/>
      <c r="BX2" s="714"/>
      <c r="BY2" s="714"/>
      <c r="BZ2" s="714"/>
      <c r="CA2" s="714"/>
      <c r="CB2" s="714"/>
      <c r="CC2" s="714"/>
      <c r="CD2" s="714"/>
      <c r="CE2" s="714"/>
      <c r="CF2" s="714"/>
      <c r="CG2" s="714"/>
      <c r="CH2" s="714"/>
      <c r="CI2" s="714"/>
      <c r="CJ2" s="714"/>
      <c r="CK2" s="714"/>
      <c r="CL2" s="714"/>
      <c r="CM2" s="714"/>
      <c r="CN2" s="714"/>
      <c r="CO2" s="714"/>
      <c r="CP2" s="714"/>
      <c r="CQ2" s="714"/>
      <c r="CR2" s="714"/>
      <c r="CS2" s="714"/>
      <c r="CT2" s="714"/>
      <c r="CU2" s="714"/>
      <c r="CV2" s="714"/>
      <c r="CW2" s="714"/>
      <c r="CX2" s="714"/>
      <c r="CY2" s="714"/>
      <c r="CZ2" s="714"/>
      <c r="DA2" s="714"/>
      <c r="DB2" s="714"/>
      <c r="DC2" s="714"/>
      <c r="DD2" s="714"/>
      <c r="DE2" s="714"/>
      <c r="DF2" s="714"/>
      <c r="DG2" s="714"/>
      <c r="DH2" s="714"/>
      <c r="DI2" s="714"/>
      <c r="DJ2" s="714"/>
      <c r="DK2" s="714"/>
      <c r="DL2" s="714"/>
      <c r="DM2" s="714"/>
      <c r="DN2" s="714"/>
      <c r="DO2" s="714"/>
      <c r="DP2" s="714"/>
      <c r="DQ2" s="714"/>
      <c r="DR2" s="714"/>
    </row>
    <row r="3" spans="1:122" x14ac:dyDescent="0.25">
      <c r="A3" s="714"/>
      <c r="B3" s="714"/>
      <c r="C3" s="714"/>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4"/>
      <c r="AG3" s="714"/>
      <c r="AH3" s="714"/>
      <c r="AI3" s="714"/>
      <c r="AJ3" s="714"/>
      <c r="AK3" s="714"/>
      <c r="AL3" s="714"/>
      <c r="AM3" s="714"/>
      <c r="AN3" s="714"/>
      <c r="AO3" s="714"/>
      <c r="AP3" s="714"/>
      <c r="AQ3" s="714"/>
      <c r="AR3" s="714"/>
      <c r="AS3" s="714"/>
      <c r="AT3" s="714"/>
      <c r="AU3" s="714"/>
      <c r="AV3" s="714"/>
      <c r="AW3" s="714"/>
      <c r="AX3" s="714"/>
      <c r="AY3" s="714"/>
      <c r="AZ3" s="714"/>
      <c r="BA3" s="714"/>
      <c r="BB3" s="714"/>
      <c r="BC3" s="714"/>
      <c r="BD3" s="714"/>
      <c r="BE3" s="714"/>
      <c r="BF3" s="714"/>
      <c r="BG3" s="714"/>
      <c r="BH3" s="714"/>
      <c r="BI3" s="714"/>
      <c r="BJ3" s="714"/>
      <c r="BK3" s="714"/>
      <c r="BL3" s="714"/>
      <c r="BM3" s="714"/>
      <c r="BN3" s="714"/>
      <c r="BO3" s="714"/>
      <c r="BP3" s="714"/>
      <c r="BQ3" s="714"/>
      <c r="BR3" s="714"/>
      <c r="BS3" s="714"/>
      <c r="BT3" s="714"/>
      <c r="BU3" s="714"/>
      <c r="BV3" s="714"/>
      <c r="BW3" s="714"/>
      <c r="BX3" s="714"/>
      <c r="BY3" s="714"/>
      <c r="BZ3" s="714"/>
      <c r="CA3" s="714"/>
      <c r="CB3" s="714"/>
      <c r="CC3" s="714"/>
      <c r="CD3" s="714"/>
      <c r="CE3" s="714"/>
      <c r="CF3" s="714"/>
      <c r="CG3" s="714"/>
      <c r="CH3" s="714"/>
      <c r="CI3" s="714"/>
      <c r="CJ3" s="714"/>
      <c r="CK3" s="714"/>
      <c r="CL3" s="714"/>
      <c r="CM3" s="714"/>
      <c r="CN3" s="714"/>
      <c r="CO3" s="714"/>
      <c r="CP3" s="714"/>
      <c r="CQ3" s="714"/>
      <c r="CR3" s="714"/>
      <c r="CS3" s="714"/>
      <c r="CT3" s="714"/>
      <c r="CU3" s="714"/>
      <c r="CV3" s="714"/>
      <c r="CW3" s="714"/>
      <c r="CX3" s="714"/>
      <c r="CY3" s="714"/>
      <c r="CZ3" s="714"/>
      <c r="DA3" s="714"/>
      <c r="DB3" s="714"/>
      <c r="DC3" s="714"/>
      <c r="DD3" s="718"/>
      <c r="DE3" s="718"/>
      <c r="DF3" s="718"/>
      <c r="DG3" s="718"/>
      <c r="DH3" s="718"/>
      <c r="DI3" s="718"/>
      <c r="DJ3" s="718"/>
      <c r="DK3" s="718"/>
      <c r="DL3" s="718"/>
      <c r="DM3" s="718"/>
      <c r="DN3" s="718"/>
      <c r="DO3" s="718"/>
      <c r="DP3" s="718"/>
      <c r="DQ3" s="718"/>
      <c r="DR3" s="718"/>
    </row>
    <row r="4" spans="1:122" x14ac:dyDescent="0.25">
      <c r="A4" s="714"/>
      <c r="B4" s="714"/>
      <c r="C4" s="714"/>
      <c r="D4" s="714"/>
      <c r="E4" s="714"/>
      <c r="F4" s="714"/>
      <c r="G4" s="714"/>
      <c r="H4" s="714"/>
      <c r="I4" s="714"/>
      <c r="J4" s="714"/>
      <c r="K4" s="714"/>
      <c r="L4" s="714"/>
      <c r="M4" s="714"/>
      <c r="N4" s="714"/>
      <c r="O4" s="714"/>
      <c r="P4" s="714"/>
      <c r="Q4" s="714"/>
      <c r="R4" s="714"/>
      <c r="S4" s="714"/>
      <c r="T4" s="714"/>
      <c r="U4" s="714"/>
      <c r="V4" s="714"/>
      <c r="W4" s="714"/>
      <c r="X4" s="714"/>
      <c r="Y4" s="714"/>
      <c r="Z4" s="714"/>
      <c r="AA4" s="714"/>
      <c r="AB4" s="714"/>
      <c r="AC4" s="714"/>
      <c r="AD4" s="714"/>
      <c r="AE4" s="714"/>
      <c r="AF4" s="714"/>
      <c r="AG4" s="714"/>
      <c r="AH4" s="714"/>
      <c r="AI4" s="714"/>
      <c r="AJ4" s="714"/>
      <c r="AK4" s="714"/>
      <c r="AL4" s="714"/>
      <c r="AM4" s="714"/>
      <c r="AN4" s="714"/>
      <c r="AO4" s="714"/>
      <c r="AP4" s="714"/>
      <c r="AQ4" s="714"/>
      <c r="AR4" s="714"/>
      <c r="AS4" s="714"/>
      <c r="AT4" s="714"/>
      <c r="AU4" s="714"/>
      <c r="AV4" s="714"/>
      <c r="AW4" s="714"/>
      <c r="AX4" s="714"/>
      <c r="AY4" s="714"/>
      <c r="AZ4" s="714"/>
      <c r="BA4" s="714"/>
      <c r="BB4" s="714"/>
      <c r="BC4" s="714"/>
      <c r="BD4" s="714"/>
      <c r="BE4" s="714"/>
      <c r="BF4" s="714"/>
      <c r="BG4" s="714"/>
      <c r="BH4" s="714"/>
      <c r="BI4" s="714"/>
      <c r="BJ4" s="714"/>
      <c r="BK4" s="714"/>
      <c r="BL4" s="714"/>
      <c r="BM4" s="714"/>
      <c r="BN4" s="714"/>
      <c r="BO4" s="714"/>
      <c r="BP4" s="714"/>
      <c r="BQ4" s="714"/>
      <c r="BR4" s="714"/>
      <c r="BS4" s="714"/>
      <c r="BT4" s="714"/>
      <c r="BU4" s="714"/>
      <c r="BV4" s="714"/>
      <c r="BW4" s="714"/>
      <c r="BX4" s="714"/>
      <c r="BY4" s="714"/>
      <c r="BZ4" s="714"/>
      <c r="CA4" s="714"/>
      <c r="CB4" s="714"/>
      <c r="CC4" s="714"/>
      <c r="CD4" s="714"/>
      <c r="CE4" s="714"/>
      <c r="CF4" s="714"/>
      <c r="CG4" s="714"/>
      <c r="CH4" s="714"/>
      <c r="CI4" s="714"/>
      <c r="CJ4" s="714"/>
      <c r="CK4" s="714"/>
      <c r="CL4" s="714"/>
      <c r="CM4" s="714"/>
      <c r="CN4" s="714"/>
      <c r="CO4" s="714"/>
      <c r="CP4" s="714"/>
      <c r="CQ4" s="714"/>
      <c r="CR4" s="714"/>
      <c r="CS4" s="714"/>
      <c r="CT4" s="714"/>
      <c r="CU4" s="714"/>
      <c r="CV4" s="714"/>
      <c r="CW4" s="714"/>
      <c r="CX4" s="714"/>
      <c r="CY4" s="714"/>
      <c r="CZ4" s="714"/>
      <c r="DA4" s="714"/>
      <c r="DB4" s="714"/>
      <c r="DC4" s="714"/>
      <c r="DD4" s="718"/>
      <c r="DE4" s="718"/>
      <c r="DF4" s="718"/>
      <c r="DG4" s="718"/>
      <c r="DH4" s="718"/>
      <c r="DI4" s="718"/>
      <c r="DJ4" s="718"/>
      <c r="DK4" s="718"/>
      <c r="DL4" s="718"/>
      <c r="DM4" s="718"/>
      <c r="DN4" s="718"/>
      <c r="DO4" s="718"/>
      <c r="DP4" s="718"/>
      <c r="DQ4" s="718"/>
      <c r="DR4" s="718"/>
    </row>
    <row r="5" spans="1:122" s="441" customFormat="1" ht="84" customHeight="1" x14ac:dyDescent="0.25">
      <c r="A5" s="781"/>
      <c r="B5" s="781"/>
      <c r="C5" s="934" t="s">
        <v>706</v>
      </c>
      <c r="D5" s="935" t="s">
        <v>707</v>
      </c>
      <c r="E5" s="936"/>
      <c r="F5" s="937" t="s">
        <v>708</v>
      </c>
      <c r="G5" s="935"/>
      <c r="H5" s="938" t="s">
        <v>709</v>
      </c>
      <c r="I5" s="939"/>
      <c r="J5" s="781"/>
      <c r="K5" s="781"/>
      <c r="L5" s="781"/>
      <c r="M5" s="781"/>
      <c r="N5" s="781"/>
      <c r="O5" s="781"/>
      <c r="P5" s="781"/>
      <c r="Q5" s="781"/>
      <c r="R5" s="781"/>
      <c r="S5" s="781"/>
      <c r="T5" s="781"/>
      <c r="U5" s="781"/>
      <c r="V5" s="781"/>
      <c r="W5" s="781"/>
      <c r="X5" s="781"/>
      <c r="Y5" s="781"/>
      <c r="Z5" s="781"/>
      <c r="AA5" s="781"/>
      <c r="AB5" s="781"/>
      <c r="AC5" s="781"/>
      <c r="AD5" s="781"/>
      <c r="AE5" s="781"/>
      <c r="AF5" s="781"/>
      <c r="AG5" s="781"/>
      <c r="AH5" s="781"/>
      <c r="AI5" s="781"/>
      <c r="AJ5" s="781"/>
      <c r="AK5" s="781"/>
      <c r="AL5" s="781"/>
      <c r="AM5" s="781"/>
      <c r="AN5" s="781"/>
      <c r="AO5" s="781"/>
      <c r="AP5" s="781"/>
      <c r="AQ5" s="781"/>
      <c r="AR5" s="781"/>
      <c r="AS5" s="781"/>
      <c r="AT5" s="781"/>
      <c r="AU5" s="781"/>
      <c r="AV5" s="781"/>
      <c r="AW5" s="781"/>
      <c r="AX5" s="781"/>
      <c r="AY5" s="781"/>
      <c r="AZ5" s="781"/>
      <c r="BA5" s="781"/>
      <c r="BB5" s="781"/>
      <c r="BC5" s="781"/>
      <c r="BD5" s="781"/>
      <c r="BE5" s="781"/>
      <c r="BF5" s="781"/>
      <c r="BG5" s="781"/>
      <c r="BH5" s="781"/>
      <c r="BI5" s="781"/>
      <c r="BJ5" s="781"/>
      <c r="BK5" s="781"/>
      <c r="BL5" s="781"/>
      <c r="BM5" s="781"/>
      <c r="BN5" s="781"/>
      <c r="BO5" s="781"/>
      <c r="BP5" s="781"/>
      <c r="BQ5" s="781"/>
      <c r="BR5" s="781"/>
      <c r="BS5" s="781"/>
      <c r="BT5" s="781"/>
      <c r="BU5" s="781"/>
      <c r="BV5" s="781"/>
      <c r="BW5" s="781"/>
      <c r="BX5" s="781"/>
      <c r="BY5" s="781"/>
      <c r="BZ5" s="781"/>
      <c r="CA5" s="781"/>
      <c r="CB5" s="781"/>
      <c r="CC5" s="781"/>
      <c r="CD5" s="781"/>
      <c r="CE5" s="781"/>
      <c r="CF5" s="781"/>
      <c r="CG5" s="781"/>
      <c r="CH5" s="781"/>
      <c r="CI5" s="781"/>
      <c r="CJ5" s="781"/>
      <c r="CK5" s="781"/>
      <c r="CL5" s="781"/>
      <c r="CM5" s="781"/>
      <c r="CN5" s="781"/>
      <c r="CO5" s="781"/>
      <c r="CP5" s="781"/>
      <c r="CQ5" s="781"/>
      <c r="CR5" s="781"/>
      <c r="CS5" s="781"/>
      <c r="CT5" s="781"/>
      <c r="CU5" s="781"/>
      <c r="CV5" s="781"/>
      <c r="CW5" s="781"/>
      <c r="CX5" s="781"/>
      <c r="CY5" s="781"/>
      <c r="CZ5" s="781"/>
      <c r="DA5" s="781"/>
      <c r="DB5" s="781"/>
      <c r="DC5" s="781"/>
      <c r="DD5" s="773"/>
      <c r="DE5" s="773"/>
      <c r="DF5" s="773"/>
      <c r="DG5" s="773"/>
      <c r="DH5" s="773"/>
      <c r="DI5" s="773"/>
      <c r="DJ5" s="773"/>
      <c r="DK5" s="773"/>
      <c r="DL5" s="773"/>
      <c r="DM5" s="773"/>
      <c r="DN5" s="773"/>
      <c r="DO5" s="773"/>
      <c r="DP5" s="773"/>
      <c r="DQ5" s="773"/>
      <c r="DR5" s="773"/>
    </row>
    <row r="6" spans="1:122" s="441" customFormat="1" ht="50.25" customHeight="1" x14ac:dyDescent="0.25">
      <c r="A6" s="781"/>
      <c r="B6" s="454"/>
      <c r="C6" s="934"/>
      <c r="D6" s="455" t="s">
        <v>710</v>
      </c>
      <c r="E6" s="456" t="s">
        <v>652</v>
      </c>
      <c r="F6" s="455" t="s">
        <v>710</v>
      </c>
      <c r="G6" s="456" t="s">
        <v>652</v>
      </c>
      <c r="H6" s="457" t="s">
        <v>711</v>
      </c>
      <c r="I6" s="457" t="s">
        <v>712</v>
      </c>
      <c r="J6" s="781"/>
      <c r="K6" s="781"/>
      <c r="L6" s="781"/>
      <c r="M6" s="781"/>
      <c r="N6" s="781"/>
      <c r="O6" s="781"/>
      <c r="P6" s="781"/>
      <c r="Q6" s="781"/>
      <c r="R6" s="781"/>
      <c r="S6" s="781"/>
      <c r="T6" s="781"/>
      <c r="U6" s="781"/>
      <c r="V6" s="781"/>
      <c r="W6" s="781"/>
      <c r="X6" s="781"/>
      <c r="Y6" s="781"/>
      <c r="Z6" s="781"/>
      <c r="AA6" s="781"/>
      <c r="AB6" s="781"/>
      <c r="AC6" s="781"/>
      <c r="AD6" s="781"/>
      <c r="AE6" s="781"/>
      <c r="AF6" s="781"/>
      <c r="AG6" s="781"/>
      <c r="AH6" s="781"/>
      <c r="AI6" s="781"/>
      <c r="AJ6" s="781"/>
      <c r="AK6" s="781"/>
      <c r="AL6" s="781"/>
      <c r="AM6" s="781"/>
      <c r="AN6" s="781"/>
      <c r="AO6" s="781"/>
      <c r="AP6" s="781"/>
      <c r="AQ6" s="781"/>
      <c r="AR6" s="781"/>
      <c r="AS6" s="781"/>
      <c r="AT6" s="781"/>
      <c r="AU6" s="781"/>
      <c r="AV6" s="781"/>
      <c r="AW6" s="781"/>
      <c r="AX6" s="781"/>
      <c r="AY6" s="781"/>
      <c r="AZ6" s="781"/>
      <c r="BA6" s="781"/>
      <c r="BB6" s="781"/>
      <c r="BC6" s="781"/>
      <c r="BD6" s="781"/>
      <c r="BE6" s="781"/>
      <c r="BF6" s="781"/>
      <c r="BG6" s="781"/>
      <c r="BH6" s="781"/>
      <c r="BI6" s="781"/>
      <c r="BJ6" s="781"/>
      <c r="BK6" s="781"/>
      <c r="BL6" s="781"/>
      <c r="BM6" s="781"/>
      <c r="BN6" s="781"/>
      <c r="BO6" s="781"/>
      <c r="BP6" s="781"/>
      <c r="BQ6" s="781"/>
      <c r="BR6" s="781"/>
      <c r="BS6" s="781"/>
      <c r="BT6" s="781"/>
      <c r="BU6" s="781"/>
      <c r="BV6" s="781"/>
      <c r="BW6" s="781"/>
      <c r="BX6" s="781"/>
      <c r="BY6" s="781"/>
      <c r="BZ6" s="781"/>
      <c r="CA6" s="781"/>
      <c r="CB6" s="781"/>
      <c r="CC6" s="781"/>
      <c r="CD6" s="781"/>
      <c r="CE6" s="781"/>
      <c r="CF6" s="781"/>
      <c r="CG6" s="781"/>
      <c r="CH6" s="781"/>
      <c r="CI6" s="781"/>
      <c r="CJ6" s="781"/>
      <c r="CK6" s="781"/>
      <c r="CL6" s="781"/>
      <c r="CM6" s="781"/>
      <c r="CN6" s="781"/>
      <c r="CO6" s="781"/>
      <c r="CP6" s="781"/>
      <c r="CQ6" s="781"/>
      <c r="CR6" s="781"/>
      <c r="CS6" s="781"/>
      <c r="CT6" s="781"/>
      <c r="CU6" s="781"/>
      <c r="CV6" s="781"/>
      <c r="CW6" s="781"/>
      <c r="CX6" s="781"/>
      <c r="CY6" s="781"/>
      <c r="CZ6" s="781"/>
      <c r="DA6" s="781"/>
      <c r="DB6" s="781"/>
      <c r="DC6" s="781"/>
      <c r="DD6" s="773"/>
      <c r="DE6" s="773"/>
      <c r="DF6" s="773"/>
      <c r="DG6" s="773"/>
      <c r="DH6" s="773"/>
      <c r="DI6" s="773"/>
      <c r="DJ6" s="773"/>
      <c r="DK6" s="773"/>
      <c r="DL6" s="773"/>
      <c r="DM6" s="773"/>
      <c r="DN6" s="773"/>
      <c r="DO6" s="773"/>
      <c r="DP6" s="773"/>
      <c r="DQ6" s="773"/>
      <c r="DR6" s="773"/>
    </row>
    <row r="7" spans="1:122" s="425" customFormat="1" x14ac:dyDescent="0.25">
      <c r="A7" s="747"/>
      <c r="B7" s="454"/>
      <c r="C7" s="934"/>
      <c r="D7" s="782" t="s">
        <v>67</v>
      </c>
      <c r="E7" s="783" t="s">
        <v>68</v>
      </c>
      <c r="F7" s="783" t="s">
        <v>69</v>
      </c>
      <c r="G7" s="783" t="s">
        <v>70</v>
      </c>
      <c r="H7" s="783" t="s">
        <v>71</v>
      </c>
      <c r="I7" s="783" t="s">
        <v>466</v>
      </c>
      <c r="J7" s="784"/>
      <c r="K7" s="747"/>
      <c r="L7" s="747"/>
      <c r="M7" s="747"/>
      <c r="N7" s="747"/>
      <c r="O7" s="747"/>
      <c r="P7" s="747"/>
      <c r="Q7" s="747"/>
      <c r="R7" s="747"/>
      <c r="S7" s="747"/>
      <c r="T7" s="747"/>
      <c r="U7" s="747"/>
      <c r="V7" s="747"/>
      <c r="W7" s="747"/>
      <c r="X7" s="747"/>
      <c r="Y7" s="747"/>
      <c r="Z7" s="747"/>
      <c r="AA7" s="747"/>
      <c r="AB7" s="747"/>
      <c r="AC7" s="747"/>
      <c r="AD7" s="747"/>
      <c r="AE7" s="747"/>
      <c r="AF7" s="747"/>
      <c r="AG7" s="747"/>
      <c r="AH7" s="747"/>
      <c r="AI7" s="747"/>
      <c r="AJ7" s="747"/>
      <c r="AK7" s="747"/>
      <c r="AL7" s="747"/>
      <c r="AM7" s="747"/>
      <c r="AN7" s="747"/>
      <c r="AO7" s="747"/>
      <c r="AP7" s="747"/>
      <c r="AQ7" s="747"/>
      <c r="AR7" s="747"/>
      <c r="AS7" s="747"/>
      <c r="AT7" s="747"/>
      <c r="AU7" s="747"/>
      <c r="AV7" s="747"/>
      <c r="AW7" s="747"/>
      <c r="AX7" s="747"/>
      <c r="AY7" s="747"/>
      <c r="AZ7" s="747"/>
      <c r="BA7" s="747"/>
      <c r="BB7" s="747"/>
      <c r="BC7" s="747"/>
      <c r="BD7" s="747"/>
      <c r="BE7" s="747"/>
      <c r="BF7" s="747"/>
      <c r="BG7" s="747"/>
      <c r="BH7" s="747"/>
      <c r="BI7" s="747"/>
      <c r="BJ7" s="747"/>
      <c r="BK7" s="747"/>
      <c r="BL7" s="747"/>
      <c r="BM7" s="747"/>
      <c r="BN7" s="747"/>
      <c r="BO7" s="747"/>
      <c r="BP7" s="747"/>
      <c r="BQ7" s="747"/>
      <c r="BR7" s="747"/>
      <c r="BS7" s="747"/>
      <c r="BT7" s="747"/>
      <c r="BU7" s="747"/>
      <c r="BV7" s="747"/>
      <c r="BW7" s="747"/>
      <c r="BX7" s="747"/>
      <c r="BY7" s="747"/>
      <c r="BZ7" s="747"/>
      <c r="CA7" s="747"/>
      <c r="CB7" s="747"/>
      <c r="CC7" s="747"/>
      <c r="CD7" s="747"/>
      <c r="CE7" s="747"/>
      <c r="CF7" s="747"/>
      <c r="CG7" s="747"/>
      <c r="CH7" s="747"/>
      <c r="CI7" s="747"/>
      <c r="CJ7" s="747"/>
      <c r="CK7" s="747"/>
      <c r="CL7" s="747"/>
      <c r="CM7" s="747"/>
      <c r="CN7" s="747"/>
      <c r="CO7" s="747"/>
      <c r="CP7" s="747"/>
      <c r="CQ7" s="747"/>
      <c r="CR7" s="747"/>
      <c r="CS7" s="747"/>
      <c r="CT7" s="747"/>
      <c r="CU7" s="747"/>
      <c r="CV7" s="747"/>
      <c r="CW7" s="747"/>
      <c r="CX7" s="747"/>
      <c r="CY7" s="747"/>
      <c r="CZ7" s="747"/>
      <c r="DA7" s="747"/>
      <c r="DB7" s="747"/>
      <c r="DC7" s="747"/>
      <c r="DD7" s="746"/>
      <c r="DE7" s="746"/>
      <c r="DF7" s="746"/>
      <c r="DG7" s="746"/>
      <c r="DH7" s="746"/>
      <c r="DI7" s="746"/>
      <c r="DJ7" s="746"/>
      <c r="DK7" s="746"/>
      <c r="DL7" s="746"/>
      <c r="DM7" s="746"/>
      <c r="DN7" s="746"/>
      <c r="DO7" s="746"/>
      <c r="DP7" s="746"/>
      <c r="DQ7" s="746"/>
      <c r="DR7" s="746"/>
    </row>
    <row r="8" spans="1:122" s="459" customFormat="1" ht="35.1" customHeight="1" x14ac:dyDescent="0.25">
      <c r="A8" s="784"/>
      <c r="B8" s="458">
        <v>1</v>
      </c>
      <c r="C8" s="785" t="s">
        <v>713</v>
      </c>
      <c r="D8" s="786">
        <v>57262887153.279999</v>
      </c>
      <c r="E8" s="786">
        <v>240535046.44999999</v>
      </c>
      <c r="F8" s="786">
        <v>58068586059</v>
      </c>
      <c r="G8" s="786">
        <v>288078470.82999998</v>
      </c>
      <c r="H8" s="787">
        <v>1769331.18</v>
      </c>
      <c r="I8" s="788">
        <v>3.0319265061757877E-5</v>
      </c>
      <c r="J8" s="784"/>
      <c r="K8" s="784"/>
      <c r="L8" s="784"/>
      <c r="M8" s="784"/>
      <c r="N8" s="784"/>
      <c r="O8" s="784"/>
      <c r="P8" s="784"/>
      <c r="Q8" s="784"/>
      <c r="R8" s="784"/>
      <c r="S8" s="784"/>
      <c r="T8" s="784"/>
      <c r="U8" s="784"/>
      <c r="V8" s="784"/>
      <c r="W8" s="784"/>
      <c r="X8" s="784"/>
      <c r="Y8" s="784"/>
      <c r="Z8" s="784"/>
      <c r="AA8" s="784"/>
      <c r="AB8" s="784"/>
      <c r="AC8" s="784"/>
      <c r="AD8" s="784"/>
      <c r="AE8" s="784"/>
      <c r="AF8" s="784"/>
      <c r="AG8" s="784"/>
      <c r="AH8" s="784"/>
      <c r="AI8" s="784"/>
      <c r="AJ8" s="784"/>
      <c r="AK8" s="784"/>
      <c r="AL8" s="784"/>
      <c r="AM8" s="784"/>
      <c r="AN8" s="784"/>
      <c r="AO8" s="784"/>
      <c r="AP8" s="784"/>
      <c r="AQ8" s="784"/>
      <c r="AR8" s="784"/>
      <c r="AS8" s="784"/>
      <c r="AT8" s="784"/>
      <c r="AU8" s="784"/>
      <c r="AV8" s="784"/>
      <c r="AW8" s="784"/>
      <c r="AX8" s="784"/>
      <c r="AY8" s="784"/>
      <c r="AZ8" s="784"/>
      <c r="BA8" s="784"/>
      <c r="BB8" s="784"/>
      <c r="BC8" s="784"/>
      <c r="BD8" s="784"/>
      <c r="BE8" s="784"/>
      <c r="BF8" s="784"/>
      <c r="BG8" s="784"/>
      <c r="BH8" s="784"/>
      <c r="BI8" s="784"/>
      <c r="BJ8" s="784"/>
      <c r="BK8" s="784"/>
      <c r="BL8" s="784"/>
      <c r="BM8" s="784"/>
      <c r="BN8" s="784"/>
      <c r="BO8" s="784"/>
      <c r="BP8" s="784"/>
      <c r="BQ8" s="784"/>
      <c r="BR8" s="784"/>
      <c r="BS8" s="784"/>
      <c r="BT8" s="784"/>
      <c r="BU8" s="784"/>
      <c r="BV8" s="784"/>
      <c r="BW8" s="784"/>
      <c r="BX8" s="784"/>
      <c r="BY8" s="784"/>
      <c r="BZ8" s="784"/>
      <c r="CA8" s="784"/>
      <c r="CB8" s="784"/>
      <c r="CC8" s="784"/>
      <c r="CD8" s="784"/>
      <c r="CE8" s="784"/>
      <c r="CF8" s="784"/>
      <c r="CG8" s="784"/>
      <c r="CH8" s="784"/>
      <c r="CI8" s="784"/>
      <c r="CJ8" s="784"/>
      <c r="CK8" s="784"/>
      <c r="CL8" s="784"/>
      <c r="CM8" s="784"/>
      <c r="CN8" s="784"/>
      <c r="CO8" s="784"/>
      <c r="CP8" s="784"/>
      <c r="CQ8" s="784"/>
      <c r="CR8" s="784"/>
      <c r="CS8" s="784"/>
      <c r="CT8" s="784"/>
      <c r="CU8" s="784"/>
      <c r="CV8" s="784"/>
      <c r="CW8" s="784"/>
      <c r="CX8" s="784"/>
      <c r="CY8" s="784"/>
      <c r="CZ8" s="784"/>
      <c r="DA8" s="784"/>
      <c r="DB8" s="784"/>
      <c r="DC8" s="784"/>
      <c r="DD8" s="789"/>
      <c r="DE8" s="789"/>
      <c r="DF8" s="789"/>
      <c r="DG8" s="789"/>
      <c r="DH8" s="789"/>
      <c r="DI8" s="789"/>
      <c r="DJ8" s="789"/>
      <c r="DK8" s="789"/>
      <c r="DL8" s="789"/>
      <c r="DM8" s="789"/>
      <c r="DN8" s="789"/>
      <c r="DO8" s="789"/>
      <c r="DP8" s="789"/>
      <c r="DQ8" s="789"/>
      <c r="DR8" s="789"/>
    </row>
    <row r="9" spans="1:122" s="459" customFormat="1" ht="35.1" customHeight="1" x14ac:dyDescent="0.25">
      <c r="A9" s="784"/>
      <c r="B9" s="458">
        <v>2</v>
      </c>
      <c r="C9" s="460" t="s">
        <v>714</v>
      </c>
      <c r="D9" s="786">
        <v>9749130597.0400009</v>
      </c>
      <c r="E9" s="786">
        <v>5082381108.3900003</v>
      </c>
      <c r="F9" s="786">
        <v>9750683209.5300007</v>
      </c>
      <c r="G9" s="786">
        <v>2540917089.5599999</v>
      </c>
      <c r="H9" s="787">
        <v>0</v>
      </c>
      <c r="I9" s="788">
        <v>0</v>
      </c>
      <c r="J9" s="784"/>
      <c r="K9" s="784"/>
      <c r="L9" s="784"/>
      <c r="M9" s="784"/>
      <c r="N9" s="784"/>
      <c r="O9" s="784"/>
      <c r="P9" s="784"/>
      <c r="Q9" s="784"/>
      <c r="R9" s="784"/>
      <c r="S9" s="784"/>
      <c r="T9" s="784"/>
      <c r="U9" s="784"/>
      <c r="V9" s="784"/>
      <c r="W9" s="784"/>
      <c r="X9" s="784"/>
      <c r="Y9" s="784"/>
      <c r="Z9" s="784"/>
      <c r="AA9" s="784"/>
      <c r="AB9" s="784"/>
      <c r="AC9" s="784"/>
      <c r="AD9" s="784"/>
      <c r="AE9" s="784"/>
      <c r="AF9" s="784"/>
      <c r="AG9" s="784"/>
      <c r="AH9" s="784"/>
      <c r="AI9" s="784"/>
      <c r="AJ9" s="784"/>
      <c r="AK9" s="784"/>
      <c r="AL9" s="784"/>
      <c r="AM9" s="784"/>
      <c r="AN9" s="784"/>
      <c r="AO9" s="784"/>
      <c r="AP9" s="784"/>
      <c r="AQ9" s="784"/>
      <c r="AR9" s="784"/>
      <c r="AS9" s="784"/>
      <c r="AT9" s="784"/>
      <c r="AU9" s="784"/>
      <c r="AV9" s="784"/>
      <c r="AW9" s="784"/>
      <c r="AX9" s="784"/>
      <c r="AY9" s="784"/>
      <c r="AZ9" s="784"/>
      <c r="BA9" s="784"/>
      <c r="BB9" s="784"/>
      <c r="BC9" s="784"/>
      <c r="BD9" s="784"/>
      <c r="BE9" s="784"/>
      <c r="BF9" s="784"/>
      <c r="BG9" s="784"/>
      <c r="BH9" s="784"/>
      <c r="BI9" s="784"/>
      <c r="BJ9" s="784"/>
      <c r="BK9" s="784"/>
      <c r="BL9" s="784"/>
      <c r="BM9" s="784"/>
      <c r="BN9" s="784"/>
      <c r="BO9" s="784"/>
      <c r="BP9" s="784"/>
      <c r="BQ9" s="784"/>
      <c r="BR9" s="784"/>
      <c r="BS9" s="784"/>
      <c r="BT9" s="784"/>
      <c r="BU9" s="784"/>
      <c r="BV9" s="784"/>
      <c r="BW9" s="784"/>
      <c r="BX9" s="784"/>
      <c r="BY9" s="784"/>
      <c r="BZ9" s="784"/>
      <c r="CA9" s="784"/>
      <c r="CB9" s="784"/>
      <c r="CC9" s="784"/>
      <c r="CD9" s="784"/>
      <c r="CE9" s="784"/>
      <c r="CF9" s="784"/>
      <c r="CG9" s="784"/>
      <c r="CH9" s="784"/>
      <c r="CI9" s="784"/>
      <c r="CJ9" s="784"/>
      <c r="CK9" s="784"/>
      <c r="CL9" s="784"/>
      <c r="CM9" s="784"/>
      <c r="CN9" s="784"/>
      <c r="CO9" s="784"/>
      <c r="CP9" s="784"/>
      <c r="CQ9" s="784"/>
      <c r="CR9" s="784"/>
      <c r="CS9" s="784"/>
      <c r="CT9" s="784"/>
      <c r="CU9" s="784"/>
      <c r="CV9" s="784"/>
      <c r="CW9" s="784"/>
      <c r="CX9" s="784"/>
      <c r="CY9" s="784"/>
      <c r="CZ9" s="784"/>
      <c r="DA9" s="784"/>
      <c r="DB9" s="784"/>
      <c r="DC9" s="784"/>
      <c r="DD9" s="789"/>
      <c r="DE9" s="789"/>
      <c r="DF9" s="789"/>
      <c r="DG9" s="789"/>
      <c r="DH9" s="789"/>
      <c r="DI9" s="789"/>
      <c r="DJ9" s="789"/>
      <c r="DK9" s="789"/>
      <c r="DL9" s="789"/>
      <c r="DM9" s="789"/>
      <c r="DN9" s="789"/>
      <c r="DO9" s="789"/>
      <c r="DP9" s="789"/>
      <c r="DQ9" s="789"/>
      <c r="DR9" s="789"/>
    </row>
    <row r="10" spans="1:122" s="459" customFormat="1" ht="35.1" customHeight="1" x14ac:dyDescent="0.25">
      <c r="A10" s="784"/>
      <c r="B10" s="458">
        <v>3</v>
      </c>
      <c r="C10" s="460" t="s">
        <v>715</v>
      </c>
      <c r="D10" s="786">
        <v>55241243.259999998</v>
      </c>
      <c r="E10" s="786">
        <v>4759506.8</v>
      </c>
      <c r="F10" s="786">
        <v>12433643.32</v>
      </c>
      <c r="G10" s="786">
        <v>2379753.4</v>
      </c>
      <c r="H10" s="787">
        <v>2962679.3400000003</v>
      </c>
      <c r="I10" s="788">
        <v>0.19999999972997418</v>
      </c>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4"/>
      <c r="AL10" s="784"/>
      <c r="AM10" s="784"/>
      <c r="AN10" s="784"/>
      <c r="AO10" s="784"/>
      <c r="AP10" s="784"/>
      <c r="AQ10" s="784"/>
      <c r="AR10" s="784"/>
      <c r="AS10" s="784"/>
      <c r="AT10" s="784"/>
      <c r="AU10" s="784"/>
      <c r="AV10" s="784"/>
      <c r="AW10" s="784"/>
      <c r="AX10" s="784"/>
      <c r="AY10" s="784"/>
      <c r="AZ10" s="784"/>
      <c r="BA10" s="784"/>
      <c r="BB10" s="784"/>
      <c r="BC10" s="784"/>
      <c r="BD10" s="784"/>
      <c r="BE10" s="784"/>
      <c r="BF10" s="784"/>
      <c r="BG10" s="784"/>
      <c r="BH10" s="784"/>
      <c r="BI10" s="784"/>
      <c r="BJ10" s="784"/>
      <c r="BK10" s="784"/>
      <c r="BL10" s="784"/>
      <c r="BM10" s="784"/>
      <c r="BN10" s="784"/>
      <c r="BO10" s="784"/>
      <c r="BP10" s="784"/>
      <c r="BQ10" s="784"/>
      <c r="BR10" s="784"/>
      <c r="BS10" s="784"/>
      <c r="BT10" s="784"/>
      <c r="BU10" s="784"/>
      <c r="BV10" s="784"/>
      <c r="BW10" s="784"/>
      <c r="BX10" s="784"/>
      <c r="BY10" s="784"/>
      <c r="BZ10" s="784"/>
      <c r="CA10" s="784"/>
      <c r="CB10" s="784"/>
      <c r="CC10" s="784"/>
      <c r="CD10" s="784"/>
      <c r="CE10" s="784"/>
      <c r="CF10" s="784"/>
      <c r="CG10" s="784"/>
      <c r="CH10" s="784"/>
      <c r="CI10" s="784"/>
      <c r="CJ10" s="784"/>
      <c r="CK10" s="784"/>
      <c r="CL10" s="784"/>
      <c r="CM10" s="784"/>
      <c r="CN10" s="784"/>
      <c r="CO10" s="784"/>
      <c r="CP10" s="784"/>
      <c r="CQ10" s="784"/>
      <c r="CR10" s="784"/>
      <c r="CS10" s="784"/>
      <c r="CT10" s="784"/>
      <c r="CU10" s="784"/>
      <c r="CV10" s="784"/>
      <c r="CW10" s="784"/>
      <c r="CX10" s="784"/>
      <c r="CY10" s="784"/>
      <c r="CZ10" s="784"/>
      <c r="DA10" s="784"/>
      <c r="DB10" s="784"/>
      <c r="DC10" s="784"/>
      <c r="DD10" s="789"/>
      <c r="DE10" s="789"/>
      <c r="DF10" s="789"/>
      <c r="DG10" s="789"/>
      <c r="DH10" s="789"/>
      <c r="DI10" s="789"/>
      <c r="DJ10" s="789"/>
      <c r="DK10" s="789"/>
      <c r="DL10" s="789"/>
      <c r="DM10" s="789"/>
      <c r="DN10" s="789"/>
      <c r="DO10" s="789"/>
      <c r="DP10" s="789"/>
      <c r="DQ10" s="789"/>
      <c r="DR10" s="789"/>
    </row>
    <row r="11" spans="1:122" s="459" customFormat="1" ht="35.1" customHeight="1" x14ac:dyDescent="0.25">
      <c r="A11" s="784"/>
      <c r="B11" s="458">
        <v>4</v>
      </c>
      <c r="C11" s="460" t="s">
        <v>716</v>
      </c>
      <c r="D11" s="786">
        <v>480942164.72000003</v>
      </c>
      <c r="E11" s="786">
        <v>0</v>
      </c>
      <c r="F11" s="786">
        <v>480942164.72000003</v>
      </c>
      <c r="G11" s="786">
        <v>0</v>
      </c>
      <c r="H11" s="787">
        <v>0</v>
      </c>
      <c r="I11" s="788">
        <v>0</v>
      </c>
      <c r="J11" s="784"/>
      <c r="K11" s="784"/>
      <c r="L11" s="784"/>
      <c r="M11" s="784"/>
      <c r="N11" s="784"/>
      <c r="O11" s="784"/>
      <c r="P11" s="784"/>
      <c r="Q11" s="784"/>
      <c r="R11" s="784"/>
      <c r="S11" s="784"/>
      <c r="T11" s="784"/>
      <c r="U11" s="784"/>
      <c r="V11" s="784"/>
      <c r="W11" s="784"/>
      <c r="X11" s="784"/>
      <c r="Y11" s="784"/>
      <c r="Z11" s="784"/>
      <c r="AA11" s="784"/>
      <c r="AB11" s="784"/>
      <c r="AC11" s="784"/>
      <c r="AD11" s="784"/>
      <c r="AE11" s="784"/>
      <c r="AF11" s="784"/>
      <c r="AG11" s="784"/>
      <c r="AH11" s="784"/>
      <c r="AI11" s="784"/>
      <c r="AJ11" s="784"/>
      <c r="AK11" s="784"/>
      <c r="AL11" s="784"/>
      <c r="AM11" s="784"/>
      <c r="AN11" s="784"/>
      <c r="AO11" s="784"/>
      <c r="AP11" s="784"/>
      <c r="AQ11" s="784"/>
      <c r="AR11" s="784"/>
      <c r="AS11" s="784"/>
      <c r="AT11" s="784"/>
      <c r="AU11" s="784"/>
      <c r="AV11" s="784"/>
      <c r="AW11" s="784"/>
      <c r="AX11" s="784"/>
      <c r="AY11" s="784"/>
      <c r="AZ11" s="784"/>
      <c r="BA11" s="784"/>
      <c r="BB11" s="784"/>
      <c r="BC11" s="784"/>
      <c r="BD11" s="784"/>
      <c r="BE11" s="784"/>
      <c r="BF11" s="784"/>
      <c r="BG11" s="784"/>
      <c r="BH11" s="784"/>
      <c r="BI11" s="784"/>
      <c r="BJ11" s="784"/>
      <c r="BK11" s="784"/>
      <c r="BL11" s="784"/>
      <c r="BM11" s="784"/>
      <c r="BN11" s="784"/>
      <c r="BO11" s="784"/>
      <c r="BP11" s="784"/>
      <c r="BQ11" s="784"/>
      <c r="BR11" s="784"/>
      <c r="BS11" s="784"/>
      <c r="BT11" s="784"/>
      <c r="BU11" s="784"/>
      <c r="BV11" s="784"/>
      <c r="BW11" s="784"/>
      <c r="BX11" s="784"/>
      <c r="BY11" s="784"/>
      <c r="BZ11" s="784"/>
      <c r="CA11" s="784"/>
      <c r="CB11" s="784"/>
      <c r="CC11" s="784"/>
      <c r="CD11" s="784"/>
      <c r="CE11" s="784"/>
      <c r="CF11" s="784"/>
      <c r="CG11" s="784"/>
      <c r="CH11" s="784"/>
      <c r="CI11" s="784"/>
      <c r="CJ11" s="784"/>
      <c r="CK11" s="784"/>
      <c r="CL11" s="784"/>
      <c r="CM11" s="784"/>
      <c r="CN11" s="784"/>
      <c r="CO11" s="784"/>
      <c r="CP11" s="784"/>
      <c r="CQ11" s="784"/>
      <c r="CR11" s="784"/>
      <c r="CS11" s="784"/>
      <c r="CT11" s="784"/>
      <c r="CU11" s="784"/>
      <c r="CV11" s="784"/>
      <c r="CW11" s="784"/>
      <c r="CX11" s="784"/>
      <c r="CY11" s="784"/>
      <c r="CZ11" s="784"/>
      <c r="DA11" s="784"/>
      <c r="DB11" s="784"/>
      <c r="DC11" s="784"/>
      <c r="DD11" s="789"/>
      <c r="DE11" s="789"/>
      <c r="DF11" s="789"/>
      <c r="DG11" s="789"/>
      <c r="DH11" s="789"/>
      <c r="DI11" s="789"/>
      <c r="DJ11" s="789"/>
      <c r="DK11" s="789"/>
      <c r="DL11" s="789"/>
      <c r="DM11" s="789"/>
      <c r="DN11" s="789"/>
      <c r="DO11" s="789"/>
      <c r="DP11" s="789"/>
      <c r="DQ11" s="789"/>
      <c r="DR11" s="789"/>
    </row>
    <row r="12" spans="1:122" s="459" customFormat="1" ht="35.1" customHeight="1" x14ac:dyDescent="0.25">
      <c r="A12" s="784"/>
      <c r="B12" s="458">
        <v>5</v>
      </c>
      <c r="C12" s="460" t="s">
        <v>717</v>
      </c>
      <c r="D12" s="786"/>
      <c r="E12" s="786"/>
      <c r="F12" s="786"/>
      <c r="G12" s="786"/>
      <c r="H12" s="787"/>
      <c r="I12" s="788"/>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4"/>
      <c r="AL12" s="784"/>
      <c r="AM12" s="784"/>
      <c r="AN12" s="784"/>
      <c r="AO12" s="784"/>
      <c r="AP12" s="784"/>
      <c r="AQ12" s="784"/>
      <c r="AR12" s="784"/>
      <c r="AS12" s="784"/>
      <c r="AT12" s="784"/>
      <c r="AU12" s="784"/>
      <c r="AV12" s="784"/>
      <c r="AW12" s="784"/>
      <c r="AX12" s="784"/>
      <c r="AY12" s="784"/>
      <c r="AZ12" s="784"/>
      <c r="BA12" s="784"/>
      <c r="BB12" s="784"/>
      <c r="BC12" s="784"/>
      <c r="BD12" s="784"/>
      <c r="BE12" s="784"/>
      <c r="BF12" s="784"/>
      <c r="BG12" s="784"/>
      <c r="BH12" s="784"/>
      <c r="BI12" s="784"/>
      <c r="BJ12" s="784"/>
      <c r="BK12" s="784"/>
      <c r="BL12" s="784"/>
      <c r="BM12" s="784"/>
      <c r="BN12" s="784"/>
      <c r="BO12" s="784"/>
      <c r="BP12" s="784"/>
      <c r="BQ12" s="784"/>
      <c r="BR12" s="784"/>
      <c r="BS12" s="784"/>
      <c r="BT12" s="784"/>
      <c r="BU12" s="784"/>
      <c r="BV12" s="784"/>
      <c r="BW12" s="784"/>
      <c r="BX12" s="784"/>
      <c r="BY12" s="784"/>
      <c r="BZ12" s="784"/>
      <c r="CA12" s="784"/>
      <c r="CB12" s="784"/>
      <c r="CC12" s="784"/>
      <c r="CD12" s="784"/>
      <c r="CE12" s="784"/>
      <c r="CF12" s="784"/>
      <c r="CG12" s="784"/>
      <c r="CH12" s="784"/>
      <c r="CI12" s="784"/>
      <c r="CJ12" s="784"/>
      <c r="CK12" s="784"/>
      <c r="CL12" s="784"/>
      <c r="CM12" s="784"/>
      <c r="CN12" s="784"/>
      <c r="CO12" s="784"/>
      <c r="CP12" s="784"/>
      <c r="CQ12" s="784"/>
      <c r="CR12" s="784"/>
      <c r="CS12" s="784"/>
      <c r="CT12" s="784"/>
      <c r="CU12" s="784"/>
      <c r="CV12" s="784"/>
      <c r="CW12" s="784"/>
      <c r="CX12" s="784"/>
      <c r="CY12" s="784"/>
      <c r="CZ12" s="784"/>
      <c r="DA12" s="784"/>
      <c r="DB12" s="784"/>
      <c r="DC12" s="784"/>
      <c r="DD12" s="789"/>
      <c r="DE12" s="789"/>
      <c r="DF12" s="789"/>
      <c r="DG12" s="789"/>
      <c r="DH12" s="789"/>
      <c r="DI12" s="789"/>
      <c r="DJ12" s="789"/>
      <c r="DK12" s="789"/>
      <c r="DL12" s="789"/>
      <c r="DM12" s="789"/>
      <c r="DN12" s="789"/>
      <c r="DO12" s="789"/>
      <c r="DP12" s="789"/>
      <c r="DQ12" s="789"/>
      <c r="DR12" s="789"/>
    </row>
    <row r="13" spans="1:122" s="459" customFormat="1" ht="35.1" customHeight="1" x14ac:dyDescent="0.25">
      <c r="A13" s="784"/>
      <c r="B13" s="458">
        <v>6</v>
      </c>
      <c r="C13" s="460" t="s">
        <v>718</v>
      </c>
      <c r="D13" s="786">
        <v>1807229088.3499999</v>
      </c>
      <c r="E13" s="786">
        <v>729602779.44000006</v>
      </c>
      <c r="F13" s="786">
        <v>1811120327.8199999</v>
      </c>
      <c r="G13" s="786">
        <v>401695186.88999999</v>
      </c>
      <c r="H13" s="787">
        <v>553937519.76999998</v>
      </c>
      <c r="I13" s="788">
        <v>0.25033154191464357</v>
      </c>
      <c r="J13" s="784"/>
      <c r="K13" s="784"/>
      <c r="L13" s="784"/>
      <c r="M13" s="784"/>
      <c r="N13" s="784"/>
      <c r="O13" s="784"/>
      <c r="P13" s="784"/>
      <c r="Q13" s="784"/>
      <c r="R13" s="784"/>
      <c r="S13" s="784"/>
      <c r="T13" s="784"/>
      <c r="U13" s="784"/>
      <c r="V13" s="784"/>
      <c r="W13" s="784"/>
      <c r="X13" s="784"/>
      <c r="Y13" s="784"/>
      <c r="Z13" s="784"/>
      <c r="AA13" s="784"/>
      <c r="AB13" s="784"/>
      <c r="AC13" s="784"/>
      <c r="AD13" s="784"/>
      <c r="AE13" s="784"/>
      <c r="AF13" s="784"/>
      <c r="AG13" s="784"/>
      <c r="AH13" s="784"/>
      <c r="AI13" s="784"/>
      <c r="AJ13" s="784"/>
      <c r="AK13" s="784"/>
      <c r="AL13" s="784"/>
      <c r="AM13" s="784"/>
      <c r="AN13" s="784"/>
      <c r="AO13" s="784"/>
      <c r="AP13" s="784"/>
      <c r="AQ13" s="784"/>
      <c r="AR13" s="784"/>
      <c r="AS13" s="784"/>
      <c r="AT13" s="784"/>
      <c r="AU13" s="784"/>
      <c r="AV13" s="784"/>
      <c r="AW13" s="784"/>
      <c r="AX13" s="784"/>
      <c r="AY13" s="784"/>
      <c r="AZ13" s="784"/>
      <c r="BA13" s="784"/>
      <c r="BB13" s="784"/>
      <c r="BC13" s="784"/>
      <c r="BD13" s="784"/>
      <c r="BE13" s="784"/>
      <c r="BF13" s="784"/>
      <c r="BG13" s="784"/>
      <c r="BH13" s="784"/>
      <c r="BI13" s="784"/>
      <c r="BJ13" s="784"/>
      <c r="BK13" s="784"/>
      <c r="BL13" s="784"/>
      <c r="BM13" s="784"/>
      <c r="BN13" s="784"/>
      <c r="BO13" s="784"/>
      <c r="BP13" s="784"/>
      <c r="BQ13" s="784"/>
      <c r="BR13" s="784"/>
      <c r="BS13" s="784"/>
      <c r="BT13" s="784"/>
      <c r="BU13" s="784"/>
      <c r="BV13" s="784"/>
      <c r="BW13" s="784"/>
      <c r="BX13" s="784"/>
      <c r="BY13" s="784"/>
      <c r="BZ13" s="784"/>
      <c r="CA13" s="784"/>
      <c r="CB13" s="784"/>
      <c r="CC13" s="784"/>
      <c r="CD13" s="784"/>
      <c r="CE13" s="784"/>
      <c r="CF13" s="784"/>
      <c r="CG13" s="784"/>
      <c r="CH13" s="784"/>
      <c r="CI13" s="784"/>
      <c r="CJ13" s="784"/>
      <c r="CK13" s="784"/>
      <c r="CL13" s="784"/>
      <c r="CM13" s="784"/>
      <c r="CN13" s="784"/>
      <c r="CO13" s="784"/>
      <c r="CP13" s="784"/>
      <c r="CQ13" s="784"/>
      <c r="CR13" s="784"/>
      <c r="CS13" s="784"/>
      <c r="CT13" s="784"/>
      <c r="CU13" s="784"/>
      <c r="CV13" s="784"/>
      <c r="CW13" s="784"/>
      <c r="CX13" s="784"/>
      <c r="CY13" s="784"/>
      <c r="CZ13" s="784"/>
      <c r="DA13" s="784"/>
      <c r="DB13" s="784"/>
      <c r="DC13" s="784"/>
      <c r="DD13" s="789"/>
      <c r="DE13" s="789"/>
      <c r="DF13" s="789"/>
      <c r="DG13" s="789"/>
      <c r="DH13" s="789"/>
      <c r="DI13" s="789"/>
      <c r="DJ13" s="789"/>
      <c r="DK13" s="789"/>
      <c r="DL13" s="789"/>
      <c r="DM13" s="789"/>
      <c r="DN13" s="789"/>
      <c r="DO13" s="789"/>
      <c r="DP13" s="789"/>
      <c r="DQ13" s="789"/>
      <c r="DR13" s="789"/>
    </row>
    <row r="14" spans="1:122" s="459" customFormat="1" ht="35.1" customHeight="1" x14ac:dyDescent="0.25">
      <c r="A14" s="784"/>
      <c r="B14" s="458">
        <v>7</v>
      </c>
      <c r="C14" s="460" t="s">
        <v>719</v>
      </c>
      <c r="D14" s="786">
        <v>857174899.90999997</v>
      </c>
      <c r="E14" s="786">
        <v>301640408.93000001</v>
      </c>
      <c r="F14" s="786">
        <v>813804260.87</v>
      </c>
      <c r="G14" s="786">
        <v>93176789.790000007</v>
      </c>
      <c r="H14" s="787">
        <v>906349894.90999997</v>
      </c>
      <c r="I14" s="788">
        <v>0.99930411363110538</v>
      </c>
      <c r="J14" s="784"/>
      <c r="K14" s="784"/>
      <c r="L14" s="784"/>
      <c r="M14" s="784"/>
      <c r="N14" s="784"/>
      <c r="O14" s="784"/>
      <c r="P14" s="784"/>
      <c r="Q14" s="784"/>
      <c r="R14" s="784"/>
      <c r="S14" s="784"/>
      <c r="T14" s="784"/>
      <c r="U14" s="784"/>
      <c r="V14" s="784"/>
      <c r="W14" s="784"/>
      <c r="X14" s="784"/>
      <c r="Y14" s="784"/>
      <c r="Z14" s="784"/>
      <c r="AA14" s="784"/>
      <c r="AB14" s="784"/>
      <c r="AC14" s="784"/>
      <c r="AD14" s="784"/>
      <c r="AE14" s="784"/>
      <c r="AF14" s="784"/>
      <c r="AG14" s="784"/>
      <c r="AH14" s="784"/>
      <c r="AI14" s="784"/>
      <c r="AJ14" s="784"/>
      <c r="AK14" s="784"/>
      <c r="AL14" s="784"/>
      <c r="AM14" s="784"/>
      <c r="AN14" s="784"/>
      <c r="AO14" s="784"/>
      <c r="AP14" s="784"/>
      <c r="AQ14" s="784"/>
      <c r="AR14" s="784"/>
      <c r="AS14" s="784"/>
      <c r="AT14" s="784"/>
      <c r="AU14" s="784"/>
      <c r="AV14" s="784"/>
      <c r="AW14" s="784"/>
      <c r="AX14" s="784"/>
      <c r="AY14" s="784"/>
      <c r="AZ14" s="784"/>
      <c r="BA14" s="784"/>
      <c r="BB14" s="784"/>
      <c r="BC14" s="784"/>
      <c r="BD14" s="784"/>
      <c r="BE14" s="784"/>
      <c r="BF14" s="784"/>
      <c r="BG14" s="784"/>
      <c r="BH14" s="784"/>
      <c r="BI14" s="784"/>
      <c r="BJ14" s="784"/>
      <c r="BK14" s="784"/>
      <c r="BL14" s="784"/>
      <c r="BM14" s="784"/>
      <c r="BN14" s="784"/>
      <c r="BO14" s="784"/>
      <c r="BP14" s="784"/>
      <c r="BQ14" s="784"/>
      <c r="BR14" s="784"/>
      <c r="BS14" s="784"/>
      <c r="BT14" s="784"/>
      <c r="BU14" s="784"/>
      <c r="BV14" s="784"/>
      <c r="BW14" s="784"/>
      <c r="BX14" s="784"/>
      <c r="BY14" s="784"/>
      <c r="BZ14" s="784"/>
      <c r="CA14" s="784"/>
      <c r="CB14" s="784"/>
      <c r="CC14" s="784"/>
      <c r="CD14" s="784"/>
      <c r="CE14" s="784"/>
      <c r="CF14" s="784"/>
      <c r="CG14" s="784"/>
      <c r="CH14" s="784"/>
      <c r="CI14" s="784"/>
      <c r="CJ14" s="784"/>
      <c r="CK14" s="784"/>
      <c r="CL14" s="784"/>
      <c r="CM14" s="784"/>
      <c r="CN14" s="784"/>
      <c r="CO14" s="784"/>
      <c r="CP14" s="784"/>
      <c r="CQ14" s="784"/>
      <c r="CR14" s="784"/>
      <c r="CS14" s="784"/>
      <c r="CT14" s="784"/>
      <c r="CU14" s="784"/>
      <c r="CV14" s="784"/>
      <c r="CW14" s="784"/>
      <c r="CX14" s="784"/>
      <c r="CY14" s="784"/>
      <c r="CZ14" s="784"/>
      <c r="DA14" s="784"/>
      <c r="DB14" s="784"/>
      <c r="DC14" s="784"/>
      <c r="DD14" s="789"/>
      <c r="DE14" s="789"/>
      <c r="DF14" s="789"/>
      <c r="DG14" s="789"/>
      <c r="DH14" s="789"/>
      <c r="DI14" s="789"/>
      <c r="DJ14" s="789"/>
      <c r="DK14" s="789"/>
      <c r="DL14" s="789"/>
      <c r="DM14" s="789"/>
      <c r="DN14" s="789"/>
      <c r="DO14" s="789"/>
      <c r="DP14" s="789"/>
      <c r="DQ14" s="789"/>
      <c r="DR14" s="789"/>
    </row>
    <row r="15" spans="1:122" s="459" customFormat="1" ht="35.1" customHeight="1" x14ac:dyDescent="0.25">
      <c r="A15" s="784"/>
      <c r="B15" s="458">
        <v>8</v>
      </c>
      <c r="C15" s="460" t="s">
        <v>720</v>
      </c>
      <c r="D15" s="786">
        <v>319004544.95999998</v>
      </c>
      <c r="E15" s="786">
        <v>317332665.50999999</v>
      </c>
      <c r="F15" s="786">
        <v>164355709.99000001</v>
      </c>
      <c r="G15" s="786">
        <v>107901949.58</v>
      </c>
      <c r="H15" s="787">
        <v>167226252.06999999</v>
      </c>
      <c r="I15" s="788">
        <v>0.61422055979660894</v>
      </c>
      <c r="J15" s="784"/>
      <c r="K15" s="784"/>
      <c r="L15" s="784"/>
      <c r="M15" s="784"/>
      <c r="N15" s="784"/>
      <c r="O15" s="784"/>
      <c r="P15" s="784"/>
      <c r="Q15" s="784"/>
      <c r="R15" s="784"/>
      <c r="S15" s="784"/>
      <c r="T15" s="784"/>
      <c r="U15" s="784"/>
      <c r="V15" s="784"/>
      <c r="W15" s="784"/>
      <c r="X15" s="784"/>
      <c r="Y15" s="784"/>
      <c r="Z15" s="784"/>
      <c r="AA15" s="784"/>
      <c r="AB15" s="784"/>
      <c r="AC15" s="784"/>
      <c r="AD15" s="784"/>
      <c r="AE15" s="784"/>
      <c r="AF15" s="784"/>
      <c r="AG15" s="784"/>
      <c r="AH15" s="784"/>
      <c r="AI15" s="784"/>
      <c r="AJ15" s="784"/>
      <c r="AK15" s="784"/>
      <c r="AL15" s="784"/>
      <c r="AM15" s="784"/>
      <c r="AN15" s="784"/>
      <c r="AO15" s="784"/>
      <c r="AP15" s="784"/>
      <c r="AQ15" s="784"/>
      <c r="AR15" s="784"/>
      <c r="AS15" s="784"/>
      <c r="AT15" s="784"/>
      <c r="AU15" s="784"/>
      <c r="AV15" s="784"/>
      <c r="AW15" s="784"/>
      <c r="AX15" s="784"/>
      <c r="AY15" s="784"/>
      <c r="AZ15" s="784"/>
      <c r="BA15" s="784"/>
      <c r="BB15" s="784"/>
      <c r="BC15" s="784"/>
      <c r="BD15" s="784"/>
      <c r="BE15" s="784"/>
      <c r="BF15" s="784"/>
      <c r="BG15" s="784"/>
      <c r="BH15" s="784"/>
      <c r="BI15" s="784"/>
      <c r="BJ15" s="784"/>
      <c r="BK15" s="784"/>
      <c r="BL15" s="784"/>
      <c r="BM15" s="784"/>
      <c r="BN15" s="784"/>
      <c r="BO15" s="784"/>
      <c r="BP15" s="784"/>
      <c r="BQ15" s="784"/>
      <c r="BR15" s="784"/>
      <c r="BS15" s="784"/>
      <c r="BT15" s="784"/>
      <c r="BU15" s="784"/>
      <c r="BV15" s="784"/>
      <c r="BW15" s="784"/>
      <c r="BX15" s="784"/>
      <c r="BY15" s="784"/>
      <c r="BZ15" s="784"/>
      <c r="CA15" s="784"/>
      <c r="CB15" s="784"/>
      <c r="CC15" s="784"/>
      <c r="CD15" s="784"/>
      <c r="CE15" s="784"/>
      <c r="CF15" s="784"/>
      <c r="CG15" s="784"/>
      <c r="CH15" s="784"/>
      <c r="CI15" s="784"/>
      <c r="CJ15" s="784"/>
      <c r="CK15" s="784"/>
      <c r="CL15" s="784"/>
      <c r="CM15" s="784"/>
      <c r="CN15" s="784"/>
      <c r="CO15" s="784"/>
      <c r="CP15" s="784"/>
      <c r="CQ15" s="784"/>
      <c r="CR15" s="784"/>
      <c r="CS15" s="784"/>
      <c r="CT15" s="784"/>
      <c r="CU15" s="784"/>
      <c r="CV15" s="784"/>
      <c r="CW15" s="784"/>
      <c r="CX15" s="784"/>
      <c r="CY15" s="784"/>
      <c r="CZ15" s="784"/>
      <c r="DA15" s="784"/>
      <c r="DB15" s="784"/>
      <c r="DC15" s="784"/>
      <c r="DD15" s="789"/>
      <c r="DE15" s="789"/>
      <c r="DF15" s="789"/>
      <c r="DG15" s="789"/>
      <c r="DH15" s="789"/>
      <c r="DI15" s="789"/>
      <c r="DJ15" s="789"/>
      <c r="DK15" s="789"/>
      <c r="DL15" s="789"/>
      <c r="DM15" s="789"/>
      <c r="DN15" s="789"/>
      <c r="DO15" s="789"/>
      <c r="DP15" s="789"/>
      <c r="DQ15" s="789"/>
      <c r="DR15" s="789"/>
    </row>
    <row r="16" spans="1:122" s="459" customFormat="1" ht="35.1" customHeight="1" x14ac:dyDescent="0.25">
      <c r="A16" s="784"/>
      <c r="B16" s="458">
        <v>9</v>
      </c>
      <c r="C16" s="460" t="s">
        <v>721</v>
      </c>
      <c r="D16" s="786">
        <v>392734173.10000002</v>
      </c>
      <c r="E16" s="786">
        <v>57768173.600000001</v>
      </c>
      <c r="F16" s="786">
        <v>392734173.10000002</v>
      </c>
      <c r="G16" s="786">
        <v>31273324.710000001</v>
      </c>
      <c r="H16" s="787">
        <v>138674163.82999998</v>
      </c>
      <c r="I16" s="788">
        <v>0.32705592364817238</v>
      </c>
      <c r="J16" s="784"/>
      <c r="K16" s="784"/>
      <c r="L16" s="784"/>
      <c r="M16" s="784"/>
      <c r="N16" s="784"/>
      <c r="O16" s="784"/>
      <c r="P16" s="784"/>
      <c r="Q16" s="784"/>
      <c r="R16" s="784"/>
      <c r="S16" s="784"/>
      <c r="T16" s="784"/>
      <c r="U16" s="784"/>
      <c r="V16" s="784"/>
      <c r="W16" s="784"/>
      <c r="X16" s="784"/>
      <c r="Y16" s="784"/>
      <c r="Z16" s="784"/>
      <c r="AA16" s="784"/>
      <c r="AB16" s="784"/>
      <c r="AC16" s="784"/>
      <c r="AD16" s="784"/>
      <c r="AE16" s="784"/>
      <c r="AF16" s="784"/>
      <c r="AG16" s="784"/>
      <c r="AH16" s="784"/>
      <c r="AI16" s="784"/>
      <c r="AJ16" s="784"/>
      <c r="AK16" s="784"/>
      <c r="AL16" s="784"/>
      <c r="AM16" s="784"/>
      <c r="AN16" s="784"/>
      <c r="AO16" s="784"/>
      <c r="AP16" s="784"/>
      <c r="AQ16" s="784"/>
      <c r="AR16" s="784"/>
      <c r="AS16" s="784"/>
      <c r="AT16" s="784"/>
      <c r="AU16" s="784"/>
      <c r="AV16" s="784"/>
      <c r="AW16" s="784"/>
      <c r="AX16" s="784"/>
      <c r="AY16" s="784"/>
      <c r="AZ16" s="784"/>
      <c r="BA16" s="784"/>
      <c r="BB16" s="784"/>
      <c r="BC16" s="784"/>
      <c r="BD16" s="784"/>
      <c r="BE16" s="784"/>
      <c r="BF16" s="784"/>
      <c r="BG16" s="784"/>
      <c r="BH16" s="784"/>
      <c r="BI16" s="784"/>
      <c r="BJ16" s="784"/>
      <c r="BK16" s="784"/>
      <c r="BL16" s="784"/>
      <c r="BM16" s="784"/>
      <c r="BN16" s="784"/>
      <c r="BO16" s="784"/>
      <c r="BP16" s="784"/>
      <c r="BQ16" s="784"/>
      <c r="BR16" s="784"/>
      <c r="BS16" s="784"/>
      <c r="BT16" s="784"/>
      <c r="BU16" s="784"/>
      <c r="BV16" s="784"/>
      <c r="BW16" s="784"/>
      <c r="BX16" s="784"/>
      <c r="BY16" s="784"/>
      <c r="BZ16" s="784"/>
      <c r="CA16" s="784"/>
      <c r="CB16" s="784"/>
      <c r="CC16" s="784"/>
      <c r="CD16" s="784"/>
      <c r="CE16" s="784"/>
      <c r="CF16" s="784"/>
      <c r="CG16" s="784"/>
      <c r="CH16" s="784"/>
      <c r="CI16" s="784"/>
      <c r="CJ16" s="784"/>
      <c r="CK16" s="784"/>
      <c r="CL16" s="784"/>
      <c r="CM16" s="784"/>
      <c r="CN16" s="784"/>
      <c r="CO16" s="784"/>
      <c r="CP16" s="784"/>
      <c r="CQ16" s="784"/>
      <c r="CR16" s="784"/>
      <c r="CS16" s="784"/>
      <c r="CT16" s="784"/>
      <c r="CU16" s="784"/>
      <c r="CV16" s="784"/>
      <c r="CW16" s="784"/>
      <c r="CX16" s="784"/>
      <c r="CY16" s="784"/>
      <c r="CZ16" s="784"/>
      <c r="DA16" s="784"/>
      <c r="DB16" s="784"/>
      <c r="DC16" s="784"/>
      <c r="DD16" s="789"/>
      <c r="DE16" s="789"/>
      <c r="DF16" s="789"/>
      <c r="DG16" s="789"/>
      <c r="DH16" s="789"/>
      <c r="DI16" s="789"/>
      <c r="DJ16" s="789"/>
      <c r="DK16" s="789"/>
      <c r="DL16" s="789"/>
      <c r="DM16" s="789"/>
      <c r="DN16" s="789"/>
      <c r="DO16" s="789"/>
      <c r="DP16" s="789"/>
      <c r="DQ16" s="789"/>
      <c r="DR16" s="789"/>
    </row>
    <row r="17" spans="1:122" s="459" customFormat="1" ht="35.1" customHeight="1" x14ac:dyDescent="0.25">
      <c r="A17" s="784"/>
      <c r="B17" s="458">
        <v>10</v>
      </c>
      <c r="C17" s="460" t="s">
        <v>722</v>
      </c>
      <c r="D17" s="786">
        <v>664563150.03999996</v>
      </c>
      <c r="E17" s="786">
        <v>7491861.6299999999</v>
      </c>
      <c r="F17" s="786">
        <v>655210889.75</v>
      </c>
      <c r="G17" s="786">
        <v>2707854.31</v>
      </c>
      <c r="H17" s="787">
        <v>659811608.07999992</v>
      </c>
      <c r="I17" s="788">
        <v>1.0028770483241125</v>
      </c>
      <c r="J17" s="784"/>
      <c r="K17" s="784"/>
      <c r="L17" s="784"/>
      <c r="M17" s="784"/>
      <c r="N17" s="784"/>
      <c r="O17" s="784"/>
      <c r="P17" s="784"/>
      <c r="Q17" s="784"/>
      <c r="R17" s="784"/>
      <c r="S17" s="784"/>
      <c r="T17" s="784"/>
      <c r="U17" s="784"/>
      <c r="V17" s="784"/>
      <c r="W17" s="784"/>
      <c r="X17" s="784"/>
      <c r="Y17" s="784"/>
      <c r="Z17" s="784"/>
      <c r="AA17" s="784"/>
      <c r="AB17" s="784"/>
      <c r="AC17" s="784"/>
      <c r="AD17" s="784"/>
      <c r="AE17" s="784"/>
      <c r="AF17" s="784"/>
      <c r="AG17" s="784"/>
      <c r="AH17" s="784"/>
      <c r="AI17" s="784"/>
      <c r="AJ17" s="784"/>
      <c r="AK17" s="784"/>
      <c r="AL17" s="784"/>
      <c r="AM17" s="784"/>
      <c r="AN17" s="784"/>
      <c r="AO17" s="784"/>
      <c r="AP17" s="784"/>
      <c r="AQ17" s="784"/>
      <c r="AR17" s="784"/>
      <c r="AS17" s="784"/>
      <c r="AT17" s="784"/>
      <c r="AU17" s="784"/>
      <c r="AV17" s="784"/>
      <c r="AW17" s="784"/>
      <c r="AX17" s="784"/>
      <c r="AY17" s="784"/>
      <c r="AZ17" s="784"/>
      <c r="BA17" s="784"/>
      <c r="BB17" s="784"/>
      <c r="BC17" s="784"/>
      <c r="BD17" s="784"/>
      <c r="BE17" s="784"/>
      <c r="BF17" s="784"/>
      <c r="BG17" s="784"/>
      <c r="BH17" s="784"/>
      <c r="BI17" s="784"/>
      <c r="BJ17" s="784"/>
      <c r="BK17" s="784"/>
      <c r="BL17" s="784"/>
      <c r="BM17" s="784"/>
      <c r="BN17" s="784"/>
      <c r="BO17" s="784"/>
      <c r="BP17" s="784"/>
      <c r="BQ17" s="784"/>
      <c r="BR17" s="784"/>
      <c r="BS17" s="784"/>
      <c r="BT17" s="784"/>
      <c r="BU17" s="784"/>
      <c r="BV17" s="784"/>
      <c r="BW17" s="784"/>
      <c r="BX17" s="784"/>
      <c r="BY17" s="784"/>
      <c r="BZ17" s="784"/>
      <c r="CA17" s="784"/>
      <c r="CB17" s="784"/>
      <c r="CC17" s="784"/>
      <c r="CD17" s="784"/>
      <c r="CE17" s="784"/>
      <c r="CF17" s="784"/>
      <c r="CG17" s="784"/>
      <c r="CH17" s="784"/>
      <c r="CI17" s="784"/>
      <c r="CJ17" s="784"/>
      <c r="CK17" s="784"/>
      <c r="CL17" s="784"/>
      <c r="CM17" s="784"/>
      <c r="CN17" s="784"/>
      <c r="CO17" s="784"/>
      <c r="CP17" s="784"/>
      <c r="CQ17" s="784"/>
      <c r="CR17" s="784"/>
      <c r="CS17" s="784"/>
      <c r="CT17" s="784"/>
      <c r="CU17" s="784"/>
      <c r="CV17" s="784"/>
      <c r="CW17" s="784"/>
      <c r="CX17" s="784"/>
      <c r="CY17" s="784"/>
      <c r="CZ17" s="784"/>
      <c r="DA17" s="784"/>
      <c r="DB17" s="784"/>
      <c r="DC17" s="784"/>
      <c r="DD17" s="789"/>
      <c r="DE17" s="789"/>
      <c r="DF17" s="789"/>
      <c r="DG17" s="789"/>
      <c r="DH17" s="789"/>
      <c r="DI17" s="789"/>
      <c r="DJ17" s="789"/>
      <c r="DK17" s="789"/>
      <c r="DL17" s="789"/>
      <c r="DM17" s="789"/>
      <c r="DN17" s="789"/>
      <c r="DO17" s="789"/>
      <c r="DP17" s="789"/>
      <c r="DQ17" s="789"/>
      <c r="DR17" s="789"/>
    </row>
    <row r="18" spans="1:122" s="459" customFormat="1" ht="35.1" customHeight="1" x14ac:dyDescent="0.25">
      <c r="A18" s="784"/>
      <c r="B18" s="458">
        <v>11</v>
      </c>
      <c r="C18" s="460" t="s">
        <v>723</v>
      </c>
      <c r="D18" s="786">
        <v>126027279.36</v>
      </c>
      <c r="E18" s="786">
        <v>0</v>
      </c>
      <c r="F18" s="786">
        <v>126027279.36</v>
      </c>
      <c r="G18" s="786">
        <v>0</v>
      </c>
      <c r="H18" s="787">
        <v>189040919.03999999</v>
      </c>
      <c r="I18" s="788">
        <v>1.5</v>
      </c>
      <c r="J18" s="784"/>
      <c r="K18" s="784"/>
      <c r="L18" s="784"/>
      <c r="M18" s="784"/>
      <c r="N18" s="784"/>
      <c r="O18" s="784"/>
      <c r="P18" s="784"/>
      <c r="Q18" s="784"/>
      <c r="R18" s="784"/>
      <c r="S18" s="784"/>
      <c r="T18" s="784"/>
      <c r="U18" s="784"/>
      <c r="V18" s="784"/>
      <c r="W18" s="784"/>
      <c r="X18" s="784"/>
      <c r="Y18" s="784"/>
      <c r="Z18" s="784"/>
      <c r="AA18" s="784"/>
      <c r="AB18" s="784"/>
      <c r="AC18" s="784"/>
      <c r="AD18" s="784"/>
      <c r="AE18" s="784"/>
      <c r="AF18" s="784"/>
      <c r="AG18" s="784"/>
      <c r="AH18" s="784"/>
      <c r="AI18" s="784"/>
      <c r="AJ18" s="784"/>
      <c r="AK18" s="784"/>
      <c r="AL18" s="784"/>
      <c r="AM18" s="784"/>
      <c r="AN18" s="784"/>
      <c r="AO18" s="784"/>
      <c r="AP18" s="784"/>
      <c r="AQ18" s="784"/>
      <c r="AR18" s="784"/>
      <c r="AS18" s="784"/>
      <c r="AT18" s="784"/>
      <c r="AU18" s="784"/>
      <c r="AV18" s="784"/>
      <c r="AW18" s="784"/>
      <c r="AX18" s="784"/>
      <c r="AY18" s="784"/>
      <c r="AZ18" s="784"/>
      <c r="BA18" s="784"/>
      <c r="BB18" s="784"/>
      <c r="BC18" s="784"/>
      <c r="BD18" s="784"/>
      <c r="BE18" s="784"/>
      <c r="BF18" s="784"/>
      <c r="BG18" s="784"/>
      <c r="BH18" s="784"/>
      <c r="BI18" s="784"/>
      <c r="BJ18" s="784"/>
      <c r="BK18" s="784"/>
      <c r="BL18" s="784"/>
      <c r="BM18" s="784"/>
      <c r="BN18" s="784"/>
      <c r="BO18" s="784"/>
      <c r="BP18" s="784"/>
      <c r="BQ18" s="784"/>
      <c r="BR18" s="784"/>
      <c r="BS18" s="784"/>
      <c r="BT18" s="784"/>
      <c r="BU18" s="784"/>
      <c r="BV18" s="784"/>
      <c r="BW18" s="784"/>
      <c r="BX18" s="784"/>
      <c r="BY18" s="784"/>
      <c r="BZ18" s="784"/>
      <c r="CA18" s="784"/>
      <c r="CB18" s="784"/>
      <c r="CC18" s="784"/>
      <c r="CD18" s="784"/>
      <c r="CE18" s="784"/>
      <c r="CF18" s="784"/>
      <c r="CG18" s="784"/>
      <c r="CH18" s="784"/>
      <c r="CI18" s="784"/>
      <c r="CJ18" s="784"/>
      <c r="CK18" s="784"/>
      <c r="CL18" s="784"/>
      <c r="CM18" s="784"/>
      <c r="CN18" s="784"/>
      <c r="CO18" s="784"/>
      <c r="CP18" s="784"/>
      <c r="CQ18" s="784"/>
      <c r="CR18" s="784"/>
      <c r="CS18" s="784"/>
      <c r="CT18" s="784"/>
      <c r="CU18" s="784"/>
      <c r="CV18" s="784"/>
      <c r="CW18" s="784"/>
      <c r="CX18" s="784"/>
      <c r="CY18" s="784"/>
      <c r="CZ18" s="784"/>
      <c r="DA18" s="784"/>
      <c r="DB18" s="784"/>
      <c r="DC18" s="784"/>
      <c r="DD18" s="789"/>
      <c r="DE18" s="789"/>
      <c r="DF18" s="789"/>
      <c r="DG18" s="789"/>
      <c r="DH18" s="789"/>
      <c r="DI18" s="789"/>
      <c r="DJ18" s="789"/>
      <c r="DK18" s="789"/>
      <c r="DL18" s="789"/>
      <c r="DM18" s="789"/>
      <c r="DN18" s="789"/>
      <c r="DO18" s="789"/>
      <c r="DP18" s="789"/>
      <c r="DQ18" s="789"/>
      <c r="DR18" s="789"/>
    </row>
    <row r="19" spans="1:122" s="459" customFormat="1" ht="35.1" customHeight="1" x14ac:dyDescent="0.25">
      <c r="A19" s="784"/>
      <c r="B19" s="458">
        <v>12</v>
      </c>
      <c r="C19" s="460" t="s">
        <v>724</v>
      </c>
      <c r="D19" s="786">
        <v>57214082132.080002</v>
      </c>
      <c r="E19" s="786">
        <v>0</v>
      </c>
      <c r="F19" s="786">
        <v>57214082132.080002</v>
      </c>
      <c r="G19" s="786">
        <v>0</v>
      </c>
      <c r="H19" s="787">
        <v>5721408213.21</v>
      </c>
      <c r="I19" s="788">
        <v>0.10000000000003495</v>
      </c>
      <c r="J19" s="784"/>
      <c r="K19" s="784"/>
      <c r="L19" s="784"/>
      <c r="M19" s="784"/>
      <c r="N19" s="784"/>
      <c r="O19" s="784"/>
      <c r="P19" s="784"/>
      <c r="Q19" s="784"/>
      <c r="R19" s="784"/>
      <c r="S19" s="784"/>
      <c r="T19" s="784"/>
      <c r="U19" s="784"/>
      <c r="V19" s="784"/>
      <c r="W19" s="784"/>
      <c r="X19" s="784"/>
      <c r="Y19" s="784"/>
      <c r="Z19" s="784"/>
      <c r="AA19" s="784"/>
      <c r="AB19" s="784"/>
      <c r="AC19" s="784"/>
      <c r="AD19" s="784"/>
      <c r="AE19" s="784"/>
      <c r="AF19" s="784"/>
      <c r="AG19" s="784"/>
      <c r="AH19" s="784"/>
      <c r="AI19" s="784"/>
      <c r="AJ19" s="784"/>
      <c r="AK19" s="784"/>
      <c r="AL19" s="784"/>
      <c r="AM19" s="784"/>
      <c r="AN19" s="784"/>
      <c r="AO19" s="784"/>
      <c r="AP19" s="784"/>
      <c r="AQ19" s="784"/>
      <c r="AR19" s="784"/>
      <c r="AS19" s="784"/>
      <c r="AT19" s="784"/>
      <c r="AU19" s="784"/>
      <c r="AV19" s="784"/>
      <c r="AW19" s="784"/>
      <c r="AX19" s="784"/>
      <c r="AY19" s="784"/>
      <c r="AZ19" s="784"/>
      <c r="BA19" s="784"/>
      <c r="BB19" s="784"/>
      <c r="BC19" s="784"/>
      <c r="BD19" s="784"/>
      <c r="BE19" s="784"/>
      <c r="BF19" s="784"/>
      <c r="BG19" s="784"/>
      <c r="BH19" s="784"/>
      <c r="BI19" s="784"/>
      <c r="BJ19" s="784"/>
      <c r="BK19" s="784"/>
      <c r="BL19" s="784"/>
      <c r="BM19" s="784"/>
      <c r="BN19" s="784"/>
      <c r="BO19" s="784"/>
      <c r="BP19" s="784"/>
      <c r="BQ19" s="784"/>
      <c r="BR19" s="784"/>
      <c r="BS19" s="784"/>
      <c r="BT19" s="784"/>
      <c r="BU19" s="784"/>
      <c r="BV19" s="784"/>
      <c r="BW19" s="784"/>
      <c r="BX19" s="784"/>
      <c r="BY19" s="784"/>
      <c r="BZ19" s="784"/>
      <c r="CA19" s="784"/>
      <c r="CB19" s="784"/>
      <c r="CC19" s="784"/>
      <c r="CD19" s="784"/>
      <c r="CE19" s="784"/>
      <c r="CF19" s="784"/>
      <c r="CG19" s="784"/>
      <c r="CH19" s="784"/>
      <c r="CI19" s="784"/>
      <c r="CJ19" s="784"/>
      <c r="CK19" s="784"/>
      <c r="CL19" s="784"/>
      <c r="CM19" s="784"/>
      <c r="CN19" s="784"/>
      <c r="CO19" s="784"/>
      <c r="CP19" s="784"/>
      <c r="CQ19" s="784"/>
      <c r="CR19" s="784"/>
      <c r="CS19" s="784"/>
      <c r="CT19" s="784"/>
      <c r="CU19" s="784"/>
      <c r="CV19" s="784"/>
      <c r="CW19" s="784"/>
      <c r="CX19" s="784"/>
      <c r="CY19" s="784"/>
      <c r="CZ19" s="784"/>
      <c r="DA19" s="784"/>
      <c r="DB19" s="784"/>
      <c r="DC19" s="784"/>
      <c r="DD19" s="789"/>
      <c r="DE19" s="789"/>
      <c r="DF19" s="789"/>
      <c r="DG19" s="789"/>
      <c r="DH19" s="789"/>
      <c r="DI19" s="789"/>
      <c r="DJ19" s="789"/>
      <c r="DK19" s="789"/>
      <c r="DL19" s="789"/>
      <c r="DM19" s="789"/>
      <c r="DN19" s="789"/>
      <c r="DO19" s="789"/>
      <c r="DP19" s="789"/>
      <c r="DQ19" s="789"/>
      <c r="DR19" s="789"/>
    </row>
    <row r="20" spans="1:122" s="459" customFormat="1" ht="35.1" customHeight="1" x14ac:dyDescent="0.25">
      <c r="A20" s="784"/>
      <c r="B20" s="458">
        <v>13</v>
      </c>
      <c r="C20" s="460" t="s">
        <v>725</v>
      </c>
      <c r="D20" s="786"/>
      <c r="E20" s="786"/>
      <c r="F20" s="786"/>
      <c r="G20" s="786"/>
      <c r="H20" s="787"/>
      <c r="I20" s="788"/>
      <c r="J20" s="784"/>
      <c r="K20" s="784"/>
      <c r="L20" s="784"/>
      <c r="M20" s="784"/>
      <c r="N20" s="784"/>
      <c r="O20" s="784"/>
      <c r="P20" s="784"/>
      <c r="Q20" s="784"/>
      <c r="R20" s="784"/>
      <c r="S20" s="784"/>
      <c r="T20" s="784"/>
      <c r="U20" s="784"/>
      <c r="V20" s="784"/>
      <c r="W20" s="784"/>
      <c r="X20" s="784"/>
      <c r="Y20" s="784"/>
      <c r="Z20" s="784"/>
      <c r="AA20" s="784"/>
      <c r="AB20" s="784"/>
      <c r="AC20" s="784"/>
      <c r="AD20" s="784"/>
      <c r="AE20" s="784"/>
      <c r="AF20" s="784"/>
      <c r="AG20" s="784"/>
      <c r="AH20" s="784"/>
      <c r="AI20" s="784"/>
      <c r="AJ20" s="784"/>
      <c r="AK20" s="784"/>
      <c r="AL20" s="784"/>
      <c r="AM20" s="784"/>
      <c r="AN20" s="784"/>
      <c r="AO20" s="784"/>
      <c r="AP20" s="784"/>
      <c r="AQ20" s="784"/>
      <c r="AR20" s="784"/>
      <c r="AS20" s="784"/>
      <c r="AT20" s="784"/>
      <c r="AU20" s="784"/>
      <c r="AV20" s="784"/>
      <c r="AW20" s="784"/>
      <c r="AX20" s="784"/>
      <c r="AY20" s="784"/>
      <c r="AZ20" s="784"/>
      <c r="BA20" s="784"/>
      <c r="BB20" s="784"/>
      <c r="BC20" s="784"/>
      <c r="BD20" s="784"/>
      <c r="BE20" s="784"/>
      <c r="BF20" s="784"/>
      <c r="BG20" s="784"/>
      <c r="BH20" s="784"/>
      <c r="BI20" s="784"/>
      <c r="BJ20" s="784"/>
      <c r="BK20" s="784"/>
      <c r="BL20" s="784"/>
      <c r="BM20" s="784"/>
      <c r="BN20" s="784"/>
      <c r="BO20" s="784"/>
      <c r="BP20" s="784"/>
      <c r="BQ20" s="784"/>
      <c r="BR20" s="784"/>
      <c r="BS20" s="784"/>
      <c r="BT20" s="784"/>
      <c r="BU20" s="784"/>
      <c r="BV20" s="784"/>
      <c r="BW20" s="784"/>
      <c r="BX20" s="784"/>
      <c r="BY20" s="784"/>
      <c r="BZ20" s="784"/>
      <c r="CA20" s="784"/>
      <c r="CB20" s="784"/>
      <c r="CC20" s="784"/>
      <c r="CD20" s="784"/>
      <c r="CE20" s="784"/>
      <c r="CF20" s="784"/>
      <c r="CG20" s="784"/>
      <c r="CH20" s="784"/>
      <c r="CI20" s="784"/>
      <c r="CJ20" s="784"/>
      <c r="CK20" s="784"/>
      <c r="CL20" s="784"/>
      <c r="CM20" s="784"/>
      <c r="CN20" s="784"/>
      <c r="CO20" s="784"/>
      <c r="CP20" s="784"/>
      <c r="CQ20" s="784"/>
      <c r="CR20" s="784"/>
      <c r="CS20" s="784"/>
      <c r="CT20" s="784"/>
      <c r="CU20" s="784"/>
      <c r="CV20" s="784"/>
      <c r="CW20" s="784"/>
      <c r="CX20" s="784"/>
      <c r="CY20" s="784"/>
      <c r="CZ20" s="784"/>
      <c r="DA20" s="784"/>
      <c r="DB20" s="784"/>
      <c r="DC20" s="784"/>
      <c r="DD20" s="789"/>
      <c r="DE20" s="789"/>
      <c r="DF20" s="789"/>
      <c r="DG20" s="789"/>
      <c r="DH20" s="789"/>
      <c r="DI20" s="789"/>
      <c r="DJ20" s="789"/>
      <c r="DK20" s="789"/>
      <c r="DL20" s="789"/>
      <c r="DM20" s="789"/>
      <c r="DN20" s="789"/>
      <c r="DO20" s="789"/>
      <c r="DP20" s="789"/>
      <c r="DQ20" s="789"/>
      <c r="DR20" s="789"/>
    </row>
    <row r="21" spans="1:122" s="459" customFormat="1" ht="35.1" customHeight="1" x14ac:dyDescent="0.25">
      <c r="A21" s="784"/>
      <c r="B21" s="458">
        <v>14</v>
      </c>
      <c r="C21" s="460" t="s">
        <v>726</v>
      </c>
      <c r="D21" s="786"/>
      <c r="E21" s="786"/>
      <c r="F21" s="786"/>
      <c r="G21" s="786"/>
      <c r="H21" s="787"/>
      <c r="I21" s="788"/>
      <c r="J21" s="784"/>
      <c r="K21" s="784"/>
      <c r="L21" s="784"/>
      <c r="M21" s="784"/>
      <c r="N21" s="784"/>
      <c r="O21" s="784"/>
      <c r="P21" s="784"/>
      <c r="Q21" s="784"/>
      <c r="R21" s="784"/>
      <c r="S21" s="784"/>
      <c r="T21" s="784"/>
      <c r="U21" s="784"/>
      <c r="V21" s="784"/>
      <c r="W21" s="784"/>
      <c r="X21" s="784"/>
      <c r="Y21" s="784"/>
      <c r="Z21" s="784"/>
      <c r="AA21" s="784"/>
      <c r="AB21" s="784"/>
      <c r="AC21" s="784"/>
      <c r="AD21" s="784"/>
      <c r="AE21" s="784"/>
      <c r="AF21" s="784"/>
      <c r="AG21" s="784"/>
      <c r="AH21" s="784"/>
      <c r="AI21" s="784"/>
      <c r="AJ21" s="784"/>
      <c r="AK21" s="784"/>
      <c r="AL21" s="784"/>
      <c r="AM21" s="784"/>
      <c r="AN21" s="784"/>
      <c r="AO21" s="784"/>
      <c r="AP21" s="784"/>
      <c r="AQ21" s="784"/>
      <c r="AR21" s="784"/>
      <c r="AS21" s="784"/>
      <c r="AT21" s="784"/>
      <c r="AU21" s="784"/>
      <c r="AV21" s="784"/>
      <c r="AW21" s="784"/>
      <c r="AX21" s="784"/>
      <c r="AY21" s="784"/>
      <c r="AZ21" s="784"/>
      <c r="BA21" s="784"/>
      <c r="BB21" s="784"/>
      <c r="BC21" s="784"/>
      <c r="BD21" s="784"/>
      <c r="BE21" s="784"/>
      <c r="BF21" s="784"/>
      <c r="BG21" s="784"/>
      <c r="BH21" s="784"/>
      <c r="BI21" s="784"/>
      <c r="BJ21" s="784"/>
      <c r="BK21" s="784"/>
      <c r="BL21" s="784"/>
      <c r="BM21" s="784"/>
      <c r="BN21" s="784"/>
      <c r="BO21" s="784"/>
      <c r="BP21" s="784"/>
      <c r="BQ21" s="784"/>
      <c r="BR21" s="784"/>
      <c r="BS21" s="784"/>
      <c r="BT21" s="784"/>
      <c r="BU21" s="784"/>
      <c r="BV21" s="784"/>
      <c r="BW21" s="784"/>
      <c r="BX21" s="784"/>
      <c r="BY21" s="784"/>
      <c r="BZ21" s="784"/>
      <c r="CA21" s="784"/>
      <c r="CB21" s="784"/>
      <c r="CC21" s="784"/>
      <c r="CD21" s="784"/>
      <c r="CE21" s="784"/>
      <c r="CF21" s="784"/>
      <c r="CG21" s="784"/>
      <c r="CH21" s="784"/>
      <c r="CI21" s="784"/>
      <c r="CJ21" s="784"/>
      <c r="CK21" s="784"/>
      <c r="CL21" s="784"/>
      <c r="CM21" s="784"/>
      <c r="CN21" s="784"/>
      <c r="CO21" s="784"/>
      <c r="CP21" s="784"/>
      <c r="CQ21" s="784"/>
      <c r="CR21" s="784"/>
      <c r="CS21" s="784"/>
      <c r="CT21" s="784"/>
      <c r="CU21" s="784"/>
      <c r="CV21" s="784"/>
      <c r="CW21" s="784"/>
      <c r="CX21" s="784"/>
      <c r="CY21" s="784"/>
      <c r="CZ21" s="784"/>
      <c r="DA21" s="784"/>
      <c r="DB21" s="784"/>
      <c r="DC21" s="784"/>
      <c r="DD21" s="789"/>
      <c r="DE21" s="789"/>
      <c r="DF21" s="789"/>
      <c r="DG21" s="789"/>
      <c r="DH21" s="789"/>
      <c r="DI21" s="789"/>
      <c r="DJ21" s="789"/>
      <c r="DK21" s="789"/>
      <c r="DL21" s="789"/>
      <c r="DM21" s="789"/>
      <c r="DN21" s="789"/>
      <c r="DO21" s="789"/>
      <c r="DP21" s="789"/>
      <c r="DQ21" s="789"/>
      <c r="DR21" s="789"/>
    </row>
    <row r="22" spans="1:122" s="459" customFormat="1" ht="35.1" customHeight="1" x14ac:dyDescent="0.25">
      <c r="A22" s="784"/>
      <c r="B22" s="458">
        <v>15</v>
      </c>
      <c r="C22" s="460" t="s">
        <v>493</v>
      </c>
      <c r="D22" s="786">
        <v>1550938475.3399999</v>
      </c>
      <c r="E22" s="786">
        <v>0</v>
      </c>
      <c r="F22" s="786">
        <v>1550938475.3399999</v>
      </c>
      <c r="G22" s="786">
        <v>0</v>
      </c>
      <c r="H22" s="787">
        <v>1728268026.9200001</v>
      </c>
      <c r="I22" s="788">
        <v>1.114336934958768</v>
      </c>
      <c r="J22" s="784"/>
      <c r="K22" s="784"/>
      <c r="L22" s="784"/>
      <c r="M22" s="784"/>
      <c r="N22" s="784"/>
      <c r="O22" s="784"/>
      <c r="P22" s="784"/>
      <c r="Q22" s="784"/>
      <c r="R22" s="784"/>
      <c r="S22" s="784"/>
      <c r="T22" s="784"/>
      <c r="U22" s="784"/>
      <c r="V22" s="784"/>
      <c r="W22" s="784"/>
      <c r="X22" s="784"/>
      <c r="Y22" s="784"/>
      <c r="Z22" s="784"/>
      <c r="AA22" s="784"/>
      <c r="AB22" s="784"/>
      <c r="AC22" s="784"/>
      <c r="AD22" s="784"/>
      <c r="AE22" s="784"/>
      <c r="AF22" s="784"/>
      <c r="AG22" s="784"/>
      <c r="AH22" s="784"/>
      <c r="AI22" s="784"/>
      <c r="AJ22" s="784"/>
      <c r="AK22" s="784"/>
      <c r="AL22" s="784"/>
      <c r="AM22" s="784"/>
      <c r="AN22" s="784"/>
      <c r="AO22" s="784"/>
      <c r="AP22" s="784"/>
      <c r="AQ22" s="784"/>
      <c r="AR22" s="784"/>
      <c r="AS22" s="784"/>
      <c r="AT22" s="784"/>
      <c r="AU22" s="784"/>
      <c r="AV22" s="784"/>
      <c r="AW22" s="784"/>
      <c r="AX22" s="784"/>
      <c r="AY22" s="784"/>
      <c r="AZ22" s="784"/>
      <c r="BA22" s="784"/>
      <c r="BB22" s="784"/>
      <c r="BC22" s="784"/>
      <c r="BD22" s="784"/>
      <c r="BE22" s="784"/>
      <c r="BF22" s="784"/>
      <c r="BG22" s="784"/>
      <c r="BH22" s="784"/>
      <c r="BI22" s="784"/>
      <c r="BJ22" s="784"/>
      <c r="BK22" s="784"/>
      <c r="BL22" s="784"/>
      <c r="BM22" s="784"/>
      <c r="BN22" s="784"/>
      <c r="BO22" s="784"/>
      <c r="BP22" s="784"/>
      <c r="BQ22" s="784"/>
      <c r="BR22" s="784"/>
      <c r="BS22" s="784"/>
      <c r="BT22" s="784"/>
      <c r="BU22" s="784"/>
      <c r="BV22" s="784"/>
      <c r="BW22" s="784"/>
      <c r="BX22" s="784"/>
      <c r="BY22" s="784"/>
      <c r="BZ22" s="784"/>
      <c r="CA22" s="784"/>
      <c r="CB22" s="784"/>
      <c r="CC22" s="784"/>
      <c r="CD22" s="784"/>
      <c r="CE22" s="784"/>
      <c r="CF22" s="784"/>
      <c r="CG22" s="784"/>
      <c r="CH22" s="784"/>
      <c r="CI22" s="784"/>
      <c r="CJ22" s="784"/>
      <c r="CK22" s="784"/>
      <c r="CL22" s="784"/>
      <c r="CM22" s="784"/>
      <c r="CN22" s="784"/>
      <c r="CO22" s="784"/>
      <c r="CP22" s="784"/>
      <c r="CQ22" s="784"/>
      <c r="CR22" s="784"/>
      <c r="CS22" s="784"/>
      <c r="CT22" s="784"/>
      <c r="CU22" s="784"/>
      <c r="CV22" s="784"/>
      <c r="CW22" s="784"/>
      <c r="CX22" s="784"/>
      <c r="CY22" s="784"/>
      <c r="CZ22" s="784"/>
      <c r="DA22" s="784"/>
      <c r="DB22" s="784"/>
      <c r="DC22" s="784"/>
      <c r="DD22" s="789"/>
      <c r="DE22" s="789"/>
      <c r="DF22" s="789"/>
      <c r="DG22" s="789"/>
      <c r="DH22" s="789"/>
      <c r="DI22" s="789"/>
      <c r="DJ22" s="789"/>
      <c r="DK22" s="789"/>
      <c r="DL22" s="789"/>
      <c r="DM22" s="789"/>
      <c r="DN22" s="789"/>
      <c r="DO22" s="789"/>
      <c r="DP22" s="789"/>
      <c r="DQ22" s="789"/>
      <c r="DR22" s="789"/>
    </row>
    <row r="23" spans="1:122" s="459" customFormat="1" ht="35.1" customHeight="1" x14ac:dyDescent="0.25">
      <c r="A23" s="784"/>
      <c r="B23" s="458">
        <v>16</v>
      </c>
      <c r="C23" s="460" t="s">
        <v>727</v>
      </c>
      <c r="D23" s="786"/>
      <c r="E23" s="786"/>
      <c r="F23" s="786"/>
      <c r="G23" s="786"/>
      <c r="H23" s="787"/>
      <c r="I23" s="788"/>
      <c r="J23" s="784"/>
      <c r="K23" s="784"/>
      <c r="L23" s="784"/>
      <c r="M23" s="784"/>
      <c r="N23" s="784"/>
      <c r="O23" s="784"/>
      <c r="P23" s="784"/>
      <c r="Q23" s="784"/>
      <c r="R23" s="784"/>
      <c r="S23" s="784"/>
      <c r="T23" s="784"/>
      <c r="U23" s="784"/>
      <c r="V23" s="784"/>
      <c r="W23" s="784"/>
      <c r="X23" s="784"/>
      <c r="Y23" s="784"/>
      <c r="Z23" s="784"/>
      <c r="AA23" s="784"/>
      <c r="AB23" s="784"/>
      <c r="AC23" s="784"/>
      <c r="AD23" s="784"/>
      <c r="AE23" s="784"/>
      <c r="AF23" s="784"/>
      <c r="AG23" s="784"/>
      <c r="AH23" s="784"/>
      <c r="AI23" s="784"/>
      <c r="AJ23" s="784"/>
      <c r="AK23" s="784"/>
      <c r="AL23" s="784"/>
      <c r="AM23" s="784"/>
      <c r="AN23" s="784"/>
      <c r="AO23" s="784"/>
      <c r="AP23" s="784"/>
      <c r="AQ23" s="784"/>
      <c r="AR23" s="784"/>
      <c r="AS23" s="784"/>
      <c r="AT23" s="784"/>
      <c r="AU23" s="784"/>
      <c r="AV23" s="784"/>
      <c r="AW23" s="784"/>
      <c r="AX23" s="784"/>
      <c r="AY23" s="784"/>
      <c r="AZ23" s="784"/>
      <c r="BA23" s="784"/>
      <c r="BB23" s="784"/>
      <c r="BC23" s="784"/>
      <c r="BD23" s="784"/>
      <c r="BE23" s="784"/>
      <c r="BF23" s="784"/>
      <c r="BG23" s="784"/>
      <c r="BH23" s="784"/>
      <c r="BI23" s="784"/>
      <c r="BJ23" s="784"/>
      <c r="BK23" s="784"/>
      <c r="BL23" s="784"/>
      <c r="BM23" s="784"/>
      <c r="BN23" s="784"/>
      <c r="BO23" s="784"/>
      <c r="BP23" s="784"/>
      <c r="BQ23" s="784"/>
      <c r="BR23" s="784"/>
      <c r="BS23" s="784"/>
      <c r="BT23" s="784"/>
      <c r="BU23" s="784"/>
      <c r="BV23" s="784"/>
      <c r="BW23" s="784"/>
      <c r="BX23" s="784"/>
      <c r="BY23" s="784"/>
      <c r="BZ23" s="784"/>
      <c r="CA23" s="784"/>
      <c r="CB23" s="784"/>
      <c r="CC23" s="784"/>
      <c r="CD23" s="784"/>
      <c r="CE23" s="784"/>
      <c r="CF23" s="784"/>
      <c r="CG23" s="784"/>
      <c r="CH23" s="784"/>
      <c r="CI23" s="784"/>
      <c r="CJ23" s="784"/>
      <c r="CK23" s="784"/>
      <c r="CL23" s="784"/>
      <c r="CM23" s="784"/>
      <c r="CN23" s="784"/>
      <c r="CO23" s="784"/>
      <c r="CP23" s="784"/>
      <c r="CQ23" s="784"/>
      <c r="CR23" s="784"/>
      <c r="CS23" s="784"/>
      <c r="CT23" s="784"/>
      <c r="CU23" s="784"/>
      <c r="CV23" s="784"/>
      <c r="CW23" s="784"/>
      <c r="CX23" s="784"/>
      <c r="CY23" s="784"/>
      <c r="CZ23" s="784"/>
      <c r="DA23" s="784"/>
      <c r="DB23" s="784"/>
      <c r="DC23" s="784"/>
      <c r="DD23" s="789"/>
      <c r="DE23" s="789"/>
      <c r="DF23" s="789"/>
      <c r="DG23" s="789"/>
      <c r="DH23" s="789"/>
      <c r="DI23" s="789"/>
      <c r="DJ23" s="789"/>
      <c r="DK23" s="789"/>
      <c r="DL23" s="789"/>
      <c r="DM23" s="789"/>
      <c r="DN23" s="789"/>
      <c r="DO23" s="789"/>
      <c r="DP23" s="789"/>
      <c r="DQ23" s="789"/>
      <c r="DR23" s="789"/>
    </row>
    <row r="24" spans="1:122" s="459" customFormat="1" ht="35.1" customHeight="1" x14ac:dyDescent="0.25">
      <c r="A24" s="784"/>
      <c r="B24" s="461">
        <v>17</v>
      </c>
      <c r="C24" s="461" t="s">
        <v>728</v>
      </c>
      <c r="D24" s="786">
        <v>130479954901.44</v>
      </c>
      <c r="E24" s="786">
        <v>6741511550.75</v>
      </c>
      <c r="F24" s="786">
        <v>131040918324.87</v>
      </c>
      <c r="G24" s="786">
        <v>3468130419.0700002</v>
      </c>
      <c r="H24" s="787">
        <v>10069448608.349998</v>
      </c>
      <c r="I24" s="788">
        <v>7.4860752509809531E-2</v>
      </c>
      <c r="J24" s="784"/>
      <c r="K24" s="784"/>
      <c r="L24" s="784"/>
      <c r="M24" s="784"/>
      <c r="N24" s="784"/>
      <c r="O24" s="784"/>
      <c r="P24" s="784"/>
      <c r="Q24" s="784"/>
      <c r="R24" s="784"/>
      <c r="S24" s="784"/>
      <c r="T24" s="784"/>
      <c r="U24" s="784"/>
      <c r="V24" s="784"/>
      <c r="W24" s="784"/>
      <c r="X24" s="784"/>
      <c r="Y24" s="784"/>
      <c r="Z24" s="784"/>
      <c r="AA24" s="784"/>
      <c r="AB24" s="784"/>
      <c r="AC24" s="784"/>
      <c r="AD24" s="784"/>
      <c r="AE24" s="784"/>
      <c r="AF24" s="784"/>
      <c r="AG24" s="784"/>
      <c r="AH24" s="784"/>
      <c r="AI24" s="784"/>
      <c r="AJ24" s="784"/>
      <c r="AK24" s="784"/>
      <c r="AL24" s="784"/>
      <c r="AM24" s="784"/>
      <c r="AN24" s="784"/>
      <c r="AO24" s="784"/>
      <c r="AP24" s="784"/>
      <c r="AQ24" s="784"/>
      <c r="AR24" s="784"/>
      <c r="AS24" s="784"/>
      <c r="AT24" s="784"/>
      <c r="AU24" s="784"/>
      <c r="AV24" s="784"/>
      <c r="AW24" s="784"/>
      <c r="AX24" s="784"/>
      <c r="AY24" s="784"/>
      <c r="AZ24" s="784"/>
      <c r="BA24" s="784"/>
      <c r="BB24" s="784"/>
      <c r="BC24" s="784"/>
      <c r="BD24" s="784"/>
      <c r="BE24" s="784"/>
      <c r="BF24" s="784"/>
      <c r="BG24" s="784"/>
      <c r="BH24" s="784"/>
      <c r="BI24" s="784"/>
      <c r="BJ24" s="784"/>
      <c r="BK24" s="784"/>
      <c r="BL24" s="784"/>
      <c r="BM24" s="784"/>
      <c r="BN24" s="784"/>
      <c r="BO24" s="784"/>
      <c r="BP24" s="784"/>
      <c r="BQ24" s="784"/>
      <c r="BR24" s="784"/>
      <c r="BS24" s="784"/>
      <c r="BT24" s="784"/>
      <c r="BU24" s="784"/>
      <c r="BV24" s="784"/>
      <c r="BW24" s="784"/>
      <c r="BX24" s="784"/>
      <c r="BY24" s="784"/>
      <c r="BZ24" s="784"/>
      <c r="CA24" s="784"/>
      <c r="CB24" s="784"/>
      <c r="CC24" s="784"/>
      <c r="CD24" s="784"/>
      <c r="CE24" s="784"/>
      <c r="CF24" s="784"/>
      <c r="CG24" s="784"/>
      <c r="CH24" s="784"/>
      <c r="CI24" s="784"/>
      <c r="CJ24" s="784"/>
      <c r="CK24" s="784"/>
      <c r="CL24" s="784"/>
      <c r="CM24" s="784"/>
      <c r="CN24" s="784"/>
      <c r="CO24" s="784"/>
      <c r="CP24" s="784"/>
      <c r="CQ24" s="784"/>
      <c r="CR24" s="784"/>
      <c r="CS24" s="784"/>
      <c r="CT24" s="784"/>
      <c r="CU24" s="784"/>
      <c r="CV24" s="784"/>
      <c r="CW24" s="784"/>
      <c r="CX24" s="784"/>
      <c r="CY24" s="784"/>
      <c r="CZ24" s="784"/>
      <c r="DA24" s="784"/>
      <c r="DB24" s="784"/>
      <c r="DC24" s="784"/>
      <c r="DD24" s="789"/>
      <c r="DE24" s="789"/>
      <c r="DF24" s="789"/>
      <c r="DG24" s="789"/>
      <c r="DH24" s="789"/>
      <c r="DI24" s="789"/>
      <c r="DJ24" s="789"/>
      <c r="DK24" s="789"/>
      <c r="DL24" s="789"/>
      <c r="DM24" s="789"/>
      <c r="DN24" s="789"/>
      <c r="DO24" s="789"/>
      <c r="DP24" s="789"/>
      <c r="DQ24" s="789"/>
      <c r="DR24" s="789"/>
    </row>
    <row r="25" spans="1:122" s="459" customFormat="1" x14ac:dyDescent="0.25">
      <c r="A25" s="784"/>
      <c r="B25" s="784"/>
      <c r="C25" s="784"/>
      <c r="D25" s="784"/>
      <c r="E25" s="784"/>
      <c r="F25" s="784"/>
      <c r="G25" s="784"/>
      <c r="H25" s="789"/>
      <c r="I25" s="784"/>
      <c r="J25" s="784"/>
      <c r="K25" s="784"/>
      <c r="L25" s="784"/>
      <c r="M25" s="784"/>
      <c r="N25" s="784"/>
      <c r="O25" s="784"/>
      <c r="P25" s="784"/>
      <c r="Q25" s="784"/>
      <c r="R25" s="784"/>
      <c r="S25" s="784"/>
      <c r="T25" s="784"/>
      <c r="U25" s="784"/>
      <c r="V25" s="784"/>
      <c r="W25" s="784"/>
      <c r="X25" s="784"/>
      <c r="Y25" s="784"/>
      <c r="Z25" s="784"/>
      <c r="AA25" s="784"/>
      <c r="AB25" s="784"/>
      <c r="AC25" s="784"/>
      <c r="AD25" s="784"/>
      <c r="AE25" s="784"/>
      <c r="AF25" s="784"/>
      <c r="AG25" s="784"/>
      <c r="AH25" s="784"/>
      <c r="AI25" s="784"/>
      <c r="AJ25" s="784"/>
      <c r="AK25" s="784"/>
      <c r="AL25" s="784"/>
      <c r="AM25" s="784"/>
      <c r="AN25" s="784"/>
      <c r="AO25" s="784"/>
      <c r="AP25" s="784"/>
      <c r="AQ25" s="784"/>
      <c r="AR25" s="784"/>
      <c r="AS25" s="784"/>
      <c r="AT25" s="784"/>
      <c r="AU25" s="784"/>
      <c r="AV25" s="784"/>
      <c r="AW25" s="784"/>
      <c r="AX25" s="784"/>
      <c r="AY25" s="784"/>
      <c r="AZ25" s="784"/>
      <c r="BA25" s="784"/>
      <c r="BB25" s="784"/>
      <c r="BC25" s="784"/>
      <c r="BD25" s="784"/>
      <c r="BE25" s="784"/>
      <c r="BF25" s="784"/>
      <c r="BG25" s="784"/>
      <c r="BH25" s="784"/>
      <c r="BI25" s="784"/>
      <c r="BJ25" s="784"/>
      <c r="BK25" s="784"/>
      <c r="BL25" s="784"/>
      <c r="BM25" s="784"/>
      <c r="BN25" s="784"/>
      <c r="BO25" s="784"/>
      <c r="BP25" s="784"/>
      <c r="BQ25" s="784"/>
      <c r="BR25" s="784"/>
      <c r="BS25" s="784"/>
      <c r="BT25" s="784"/>
      <c r="BU25" s="784"/>
      <c r="BV25" s="784"/>
      <c r="BW25" s="784"/>
      <c r="BX25" s="784"/>
      <c r="BY25" s="784"/>
      <c r="BZ25" s="784"/>
      <c r="CA25" s="784"/>
      <c r="CB25" s="784"/>
      <c r="CC25" s="784"/>
      <c r="CD25" s="784"/>
      <c r="CE25" s="784"/>
      <c r="CF25" s="784"/>
      <c r="CG25" s="784"/>
      <c r="CH25" s="784"/>
      <c r="CI25" s="784"/>
      <c r="CJ25" s="784"/>
      <c r="CK25" s="784"/>
      <c r="CL25" s="784"/>
      <c r="CM25" s="784"/>
      <c r="CN25" s="784"/>
      <c r="CO25" s="784"/>
      <c r="CP25" s="784"/>
      <c r="CQ25" s="784"/>
      <c r="CR25" s="784"/>
      <c r="CS25" s="784"/>
      <c r="CT25" s="784"/>
      <c r="CU25" s="784"/>
      <c r="CV25" s="784"/>
      <c r="CW25" s="784"/>
      <c r="CX25" s="784"/>
      <c r="CY25" s="784"/>
      <c r="CZ25" s="784"/>
      <c r="DA25" s="784"/>
      <c r="DB25" s="784"/>
      <c r="DC25" s="784"/>
      <c r="DD25" s="789"/>
      <c r="DE25" s="789"/>
      <c r="DF25" s="789"/>
      <c r="DG25" s="789"/>
      <c r="DH25" s="789"/>
      <c r="DI25" s="789"/>
      <c r="DJ25" s="789"/>
      <c r="DK25" s="789"/>
      <c r="DL25" s="789"/>
      <c r="DM25" s="789"/>
      <c r="DN25" s="789"/>
      <c r="DO25" s="789"/>
      <c r="DP25" s="789"/>
      <c r="DQ25" s="789"/>
      <c r="DR25" s="789"/>
    </row>
    <row r="26" spans="1:122" s="459" customFormat="1" x14ac:dyDescent="0.25">
      <c r="A26" s="784"/>
      <c r="B26" s="784"/>
      <c r="C26" s="784"/>
      <c r="D26" s="784"/>
      <c r="E26" s="784"/>
      <c r="F26" s="784"/>
      <c r="G26" s="784"/>
      <c r="H26" s="784"/>
      <c r="I26" s="784"/>
      <c r="J26" s="784"/>
      <c r="K26" s="784"/>
      <c r="L26" s="784"/>
      <c r="M26" s="784"/>
      <c r="N26" s="784"/>
      <c r="O26" s="784"/>
      <c r="P26" s="784"/>
      <c r="Q26" s="784"/>
      <c r="R26" s="784"/>
      <c r="S26" s="784"/>
      <c r="T26" s="784"/>
      <c r="U26" s="784"/>
      <c r="V26" s="784"/>
      <c r="W26" s="784"/>
      <c r="X26" s="784"/>
      <c r="Y26" s="784"/>
      <c r="Z26" s="784"/>
      <c r="AA26" s="784"/>
      <c r="AB26" s="784"/>
      <c r="AC26" s="784"/>
      <c r="AD26" s="784"/>
      <c r="AE26" s="784"/>
      <c r="AF26" s="784"/>
      <c r="AG26" s="784"/>
      <c r="AH26" s="784"/>
      <c r="AI26" s="784"/>
      <c r="AJ26" s="784"/>
      <c r="AK26" s="784"/>
      <c r="AL26" s="784"/>
      <c r="AM26" s="784"/>
      <c r="AN26" s="784"/>
      <c r="AO26" s="784"/>
      <c r="AP26" s="784"/>
      <c r="AQ26" s="784"/>
      <c r="AR26" s="784"/>
      <c r="AS26" s="784"/>
      <c r="AT26" s="784"/>
      <c r="AU26" s="784"/>
      <c r="AV26" s="784"/>
      <c r="AW26" s="784"/>
      <c r="AX26" s="784"/>
      <c r="AY26" s="784"/>
      <c r="AZ26" s="784"/>
      <c r="BA26" s="784"/>
      <c r="BB26" s="784"/>
      <c r="BC26" s="784"/>
      <c r="BD26" s="784"/>
      <c r="BE26" s="784"/>
      <c r="BF26" s="784"/>
      <c r="BG26" s="784"/>
      <c r="BH26" s="784"/>
      <c r="BI26" s="784"/>
      <c r="BJ26" s="784"/>
      <c r="BK26" s="784"/>
      <c r="BL26" s="784"/>
      <c r="BM26" s="784"/>
      <c r="BN26" s="784"/>
      <c r="BO26" s="784"/>
      <c r="BP26" s="784"/>
      <c r="BQ26" s="784"/>
      <c r="BR26" s="784"/>
      <c r="BS26" s="784"/>
      <c r="BT26" s="784"/>
      <c r="BU26" s="784"/>
      <c r="BV26" s="784"/>
      <c r="BW26" s="784"/>
      <c r="BX26" s="784"/>
      <c r="BY26" s="784"/>
      <c r="BZ26" s="784"/>
      <c r="CA26" s="784"/>
      <c r="CB26" s="784"/>
      <c r="CC26" s="784"/>
      <c r="CD26" s="784"/>
      <c r="CE26" s="784"/>
      <c r="CF26" s="784"/>
      <c r="CG26" s="784"/>
      <c r="CH26" s="784"/>
      <c r="CI26" s="784"/>
      <c r="CJ26" s="784"/>
      <c r="CK26" s="784"/>
      <c r="CL26" s="784"/>
      <c r="CM26" s="784"/>
      <c r="CN26" s="784"/>
      <c r="CO26" s="784"/>
      <c r="CP26" s="784"/>
      <c r="CQ26" s="784"/>
      <c r="CR26" s="784"/>
      <c r="CS26" s="784"/>
      <c r="CT26" s="784"/>
      <c r="CU26" s="784"/>
      <c r="CV26" s="784"/>
      <c r="CW26" s="784"/>
      <c r="CX26" s="784"/>
      <c r="CY26" s="784"/>
      <c r="CZ26" s="784"/>
      <c r="DA26" s="784"/>
      <c r="DB26" s="784"/>
      <c r="DC26" s="784"/>
      <c r="DD26" s="789"/>
      <c r="DE26" s="789"/>
      <c r="DF26" s="789"/>
      <c r="DG26" s="789"/>
      <c r="DH26" s="789"/>
      <c r="DI26" s="789"/>
      <c r="DJ26" s="789"/>
      <c r="DK26" s="789"/>
      <c r="DL26" s="789"/>
      <c r="DM26" s="789"/>
      <c r="DN26" s="789"/>
      <c r="DO26" s="789"/>
      <c r="DP26" s="789"/>
      <c r="DQ26" s="789"/>
      <c r="DR26" s="789"/>
    </row>
    <row r="27" spans="1:122" s="459" customFormat="1" x14ac:dyDescent="0.25">
      <c r="A27" s="784"/>
      <c r="B27" s="784"/>
      <c r="C27" s="784"/>
      <c r="D27" s="784"/>
      <c r="E27" s="784"/>
      <c r="F27" s="784"/>
      <c r="G27" s="784"/>
      <c r="H27" s="784"/>
      <c r="I27" s="784"/>
      <c r="J27" s="781"/>
      <c r="K27" s="784"/>
      <c r="L27" s="784"/>
      <c r="M27" s="784"/>
      <c r="N27" s="784"/>
      <c r="O27" s="784"/>
      <c r="P27" s="784"/>
      <c r="Q27" s="784"/>
      <c r="R27" s="784"/>
      <c r="S27" s="784"/>
      <c r="T27" s="784"/>
      <c r="U27" s="784"/>
      <c r="V27" s="784"/>
      <c r="W27" s="784"/>
      <c r="X27" s="784"/>
      <c r="Y27" s="784"/>
      <c r="Z27" s="784"/>
      <c r="AA27" s="784"/>
      <c r="AB27" s="784"/>
      <c r="AC27" s="784"/>
      <c r="AD27" s="784"/>
      <c r="AE27" s="784"/>
      <c r="AF27" s="784"/>
      <c r="AG27" s="784"/>
      <c r="AH27" s="784"/>
      <c r="AI27" s="784"/>
      <c r="AJ27" s="784"/>
      <c r="AK27" s="784"/>
      <c r="AL27" s="784"/>
      <c r="AM27" s="784"/>
      <c r="AN27" s="784"/>
      <c r="AO27" s="784"/>
      <c r="AP27" s="784"/>
      <c r="AQ27" s="784"/>
      <c r="AR27" s="784"/>
      <c r="AS27" s="784"/>
      <c r="AT27" s="784"/>
      <c r="AU27" s="784"/>
      <c r="AV27" s="784"/>
      <c r="AW27" s="784"/>
      <c r="AX27" s="784"/>
      <c r="AY27" s="784"/>
      <c r="AZ27" s="784"/>
      <c r="BA27" s="784"/>
      <c r="BB27" s="784"/>
      <c r="BC27" s="784"/>
      <c r="BD27" s="784"/>
      <c r="BE27" s="784"/>
      <c r="BF27" s="784"/>
      <c r="BG27" s="784"/>
      <c r="BH27" s="784"/>
      <c r="BI27" s="784"/>
      <c r="BJ27" s="784"/>
      <c r="BK27" s="784"/>
      <c r="BL27" s="784"/>
      <c r="BM27" s="784"/>
      <c r="BN27" s="784"/>
      <c r="BO27" s="784"/>
      <c r="BP27" s="784"/>
      <c r="BQ27" s="784"/>
      <c r="BR27" s="784"/>
      <c r="BS27" s="784"/>
      <c r="BT27" s="784"/>
      <c r="BU27" s="784"/>
      <c r="BV27" s="784"/>
      <c r="BW27" s="784"/>
      <c r="BX27" s="784"/>
      <c r="BY27" s="784"/>
      <c r="BZ27" s="784"/>
      <c r="CA27" s="784"/>
      <c r="CB27" s="784"/>
      <c r="CC27" s="784"/>
      <c r="CD27" s="784"/>
      <c r="CE27" s="784"/>
      <c r="CF27" s="784"/>
      <c r="CG27" s="784"/>
      <c r="CH27" s="784"/>
      <c r="CI27" s="784"/>
      <c r="CJ27" s="784"/>
      <c r="CK27" s="784"/>
      <c r="CL27" s="784"/>
      <c r="CM27" s="784"/>
      <c r="CN27" s="784"/>
      <c r="CO27" s="784"/>
      <c r="CP27" s="784"/>
      <c r="CQ27" s="784"/>
      <c r="CR27" s="784"/>
      <c r="CS27" s="784"/>
      <c r="CT27" s="784"/>
      <c r="CU27" s="784"/>
      <c r="CV27" s="784"/>
      <c r="CW27" s="784"/>
      <c r="CX27" s="784"/>
      <c r="CY27" s="784"/>
      <c r="CZ27" s="784"/>
      <c r="DA27" s="784"/>
      <c r="DB27" s="784"/>
      <c r="DC27" s="784"/>
      <c r="DD27" s="789"/>
      <c r="DE27" s="789"/>
      <c r="DF27" s="789"/>
      <c r="DG27" s="789"/>
      <c r="DH27" s="789"/>
      <c r="DI27" s="789"/>
      <c r="DJ27" s="789"/>
      <c r="DK27" s="789"/>
      <c r="DL27" s="789"/>
      <c r="DM27" s="789"/>
      <c r="DN27" s="789"/>
      <c r="DO27" s="789"/>
      <c r="DP27" s="789"/>
      <c r="DQ27" s="789"/>
      <c r="DR27" s="789"/>
    </row>
    <row r="28" spans="1:122" x14ac:dyDescent="0.25">
      <c r="A28" s="714"/>
      <c r="B28" s="714"/>
      <c r="C28" s="714"/>
      <c r="D28" s="714"/>
      <c r="E28" s="714"/>
      <c r="F28" s="714"/>
      <c r="G28" s="714"/>
      <c r="H28" s="714"/>
      <c r="I28" s="714"/>
      <c r="J28" s="714"/>
      <c r="K28" s="714"/>
      <c r="L28" s="714"/>
      <c r="M28" s="714"/>
      <c r="N28" s="714"/>
      <c r="O28" s="714"/>
      <c r="P28" s="714"/>
      <c r="Q28" s="714"/>
      <c r="R28" s="714"/>
      <c r="S28" s="714"/>
      <c r="T28" s="714"/>
      <c r="U28" s="714"/>
      <c r="V28" s="714"/>
      <c r="W28" s="714"/>
      <c r="X28" s="714"/>
      <c r="Y28" s="714"/>
      <c r="Z28" s="714"/>
      <c r="AA28" s="714"/>
      <c r="AB28" s="714"/>
      <c r="AC28" s="714"/>
      <c r="AD28" s="714"/>
      <c r="AE28" s="714"/>
      <c r="AF28" s="714"/>
      <c r="AG28" s="714"/>
      <c r="AH28" s="714"/>
      <c r="AI28" s="714"/>
      <c r="AJ28" s="714"/>
      <c r="AK28" s="714"/>
      <c r="AL28" s="714"/>
      <c r="AM28" s="714"/>
      <c r="AN28" s="714"/>
      <c r="AO28" s="714"/>
      <c r="AP28" s="714"/>
      <c r="AQ28" s="714"/>
      <c r="AR28" s="714"/>
      <c r="AS28" s="714"/>
      <c r="AT28" s="714"/>
      <c r="AU28" s="714"/>
      <c r="AV28" s="714"/>
      <c r="AW28" s="714"/>
      <c r="AX28" s="714"/>
      <c r="AY28" s="714"/>
      <c r="AZ28" s="714"/>
      <c r="BA28" s="714"/>
      <c r="BB28" s="714"/>
      <c r="BC28" s="714"/>
      <c r="BD28" s="714"/>
      <c r="BE28" s="714"/>
      <c r="BF28" s="714"/>
      <c r="BG28" s="714"/>
      <c r="BH28" s="714"/>
      <c r="BI28" s="714"/>
      <c r="BJ28" s="714"/>
      <c r="BK28" s="714"/>
      <c r="BL28" s="714"/>
      <c r="BM28" s="714"/>
      <c r="BN28" s="714"/>
      <c r="BO28" s="714"/>
      <c r="BP28" s="714"/>
      <c r="BQ28" s="714"/>
      <c r="BR28" s="714"/>
      <c r="BS28" s="714"/>
      <c r="BT28" s="714"/>
      <c r="BU28" s="714"/>
      <c r="BV28" s="714"/>
      <c r="BW28" s="714"/>
      <c r="BX28" s="714"/>
      <c r="BY28" s="714"/>
      <c r="BZ28" s="714"/>
      <c r="CA28" s="714"/>
      <c r="CB28" s="714"/>
      <c r="CC28" s="714"/>
      <c r="CD28" s="714"/>
      <c r="CE28" s="714"/>
      <c r="CF28" s="714"/>
      <c r="CG28" s="714"/>
      <c r="CH28" s="714"/>
      <c r="CI28" s="714"/>
      <c r="CJ28" s="714"/>
      <c r="CK28" s="714"/>
      <c r="CL28" s="714"/>
      <c r="CM28" s="714"/>
      <c r="CN28" s="714"/>
      <c r="CO28" s="714"/>
      <c r="CP28" s="714"/>
      <c r="CQ28" s="714"/>
      <c r="CR28" s="714"/>
      <c r="CS28" s="714"/>
      <c r="CT28" s="714"/>
      <c r="CU28" s="714"/>
      <c r="CV28" s="714"/>
      <c r="CW28" s="714"/>
      <c r="CX28" s="714"/>
      <c r="CY28" s="714"/>
      <c r="CZ28" s="714"/>
      <c r="DA28" s="714"/>
      <c r="DB28" s="714"/>
      <c r="DC28" s="714"/>
      <c r="DD28" s="718"/>
      <c r="DE28" s="718"/>
      <c r="DF28" s="718"/>
      <c r="DG28" s="718"/>
      <c r="DH28" s="718"/>
      <c r="DI28" s="718"/>
      <c r="DJ28" s="718"/>
      <c r="DK28" s="718"/>
      <c r="DL28" s="718"/>
      <c r="DM28" s="718"/>
      <c r="DN28" s="718"/>
      <c r="DO28" s="718"/>
      <c r="DP28" s="718"/>
      <c r="DQ28" s="718"/>
      <c r="DR28" s="718"/>
    </row>
    <row r="29" spans="1:122" x14ac:dyDescent="0.25">
      <c r="A29" s="714"/>
      <c r="B29" s="714"/>
      <c r="C29" s="714"/>
      <c r="D29" s="714"/>
      <c r="E29" s="714"/>
      <c r="F29" s="714"/>
      <c r="G29" s="714"/>
      <c r="H29" s="714"/>
      <c r="I29" s="714"/>
      <c r="J29" s="714"/>
      <c r="K29" s="714"/>
      <c r="L29" s="714"/>
      <c r="M29" s="714"/>
      <c r="N29" s="714"/>
      <c r="O29" s="714"/>
      <c r="P29" s="714"/>
      <c r="Q29" s="714"/>
      <c r="R29" s="714"/>
      <c r="S29" s="714"/>
      <c r="T29" s="714"/>
      <c r="U29" s="714"/>
      <c r="V29" s="714"/>
      <c r="W29" s="714"/>
      <c r="X29" s="714"/>
      <c r="Y29" s="714"/>
      <c r="Z29" s="714"/>
      <c r="AA29" s="714"/>
      <c r="AB29" s="714"/>
      <c r="AC29" s="714"/>
      <c r="AD29" s="714"/>
      <c r="AE29" s="714"/>
      <c r="AF29" s="714"/>
      <c r="AG29" s="714"/>
      <c r="AH29" s="714"/>
      <c r="AI29" s="714"/>
      <c r="AJ29" s="714"/>
      <c r="AK29" s="714"/>
      <c r="AL29" s="714"/>
      <c r="AM29" s="714"/>
      <c r="AN29" s="714"/>
      <c r="AO29" s="714"/>
      <c r="AP29" s="714"/>
      <c r="AQ29" s="714"/>
      <c r="AR29" s="714"/>
      <c r="AS29" s="714"/>
      <c r="AT29" s="714"/>
      <c r="AU29" s="714"/>
      <c r="AV29" s="714"/>
      <c r="AW29" s="714"/>
      <c r="AX29" s="714"/>
      <c r="AY29" s="714"/>
      <c r="AZ29" s="714"/>
      <c r="BA29" s="714"/>
      <c r="BB29" s="714"/>
      <c r="BC29" s="714"/>
      <c r="BD29" s="714"/>
      <c r="BE29" s="714"/>
      <c r="BF29" s="714"/>
      <c r="BG29" s="714"/>
      <c r="BH29" s="714"/>
      <c r="BI29" s="714"/>
      <c r="BJ29" s="714"/>
      <c r="BK29" s="714"/>
      <c r="BL29" s="714"/>
      <c r="BM29" s="714"/>
      <c r="BN29" s="714"/>
      <c r="BO29" s="714"/>
      <c r="BP29" s="714"/>
      <c r="BQ29" s="714"/>
      <c r="BR29" s="714"/>
      <c r="BS29" s="714"/>
      <c r="BT29" s="714"/>
      <c r="BU29" s="714"/>
      <c r="BV29" s="714"/>
      <c r="BW29" s="714"/>
      <c r="BX29" s="714"/>
      <c r="BY29" s="714"/>
      <c r="BZ29" s="714"/>
      <c r="CA29" s="714"/>
      <c r="CB29" s="714"/>
      <c r="CC29" s="714"/>
      <c r="CD29" s="714"/>
      <c r="CE29" s="714"/>
      <c r="CF29" s="714"/>
      <c r="CG29" s="714"/>
      <c r="CH29" s="714"/>
      <c r="CI29" s="714"/>
      <c r="CJ29" s="714"/>
      <c r="CK29" s="714"/>
      <c r="CL29" s="714"/>
      <c r="CM29" s="714"/>
      <c r="CN29" s="714"/>
      <c r="CO29" s="714"/>
      <c r="CP29" s="714"/>
      <c r="CQ29" s="714"/>
      <c r="CR29" s="714"/>
      <c r="CS29" s="714"/>
      <c r="CT29" s="714"/>
      <c r="CU29" s="714"/>
      <c r="CV29" s="714"/>
      <c r="CW29" s="714"/>
      <c r="CX29" s="714"/>
      <c r="CY29" s="714"/>
      <c r="CZ29" s="714"/>
      <c r="DA29" s="714"/>
      <c r="DB29" s="714"/>
      <c r="DC29" s="714"/>
      <c r="DD29" s="718"/>
      <c r="DE29" s="718"/>
      <c r="DF29" s="718"/>
      <c r="DG29" s="718"/>
      <c r="DH29" s="718"/>
      <c r="DI29" s="718"/>
      <c r="DJ29" s="718"/>
      <c r="DK29" s="718"/>
      <c r="DL29" s="718"/>
      <c r="DM29" s="718"/>
      <c r="DN29" s="718"/>
      <c r="DO29" s="718"/>
      <c r="DP29" s="718"/>
      <c r="DQ29" s="718"/>
      <c r="DR29" s="718"/>
    </row>
  </sheetData>
  <mergeCells count="4">
    <mergeCell ref="C5:C7"/>
    <mergeCell ref="D5:E5"/>
    <mergeCell ref="F5:G5"/>
    <mergeCell ref="H5:I5"/>
  </mergeCells>
  <hyperlinks>
    <hyperlink ref="K2" location="Index!A1" display="Return to index" xr:uid="{943ABF26-E781-4358-A54E-B22726D78C56}"/>
  </hyperlinks>
  <pageMargins left="0.7" right="0.7" top="0.78740157499999996" bottom="0.78740157499999996" header="0.3" footer="0.3"/>
  <pageSetup paperSize="9" scale="10" orientation="landscape" r:id="rId1"/>
  <colBreaks count="1" manualBreakCount="1">
    <brk id="1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A3A09-9F2D-415E-853C-EB49D03548F0}">
  <sheetPr codeName="Ark17"/>
  <dimension ref="A1:DX29"/>
  <sheetViews>
    <sheetView zoomScale="70" zoomScaleNormal="70" zoomScaleSheetLayoutView="90" workbookViewId="0">
      <pane xSplit="3" topLeftCell="D1" activePane="topRight" state="frozen"/>
      <selection pane="topRight" activeCell="B26" sqref="B26"/>
    </sheetView>
  </sheetViews>
  <sheetFormatPr defaultColWidth="22.7109375" defaultRowHeight="15" x14ac:dyDescent="0.25"/>
  <cols>
    <col min="1" max="1" width="2.7109375" style="422" customWidth="1"/>
    <col min="2" max="2" width="3.85546875" style="422" customWidth="1"/>
    <col min="3" max="3" width="40.140625" style="422" customWidth="1"/>
    <col min="4" max="4" width="30.85546875" style="422" customWidth="1"/>
    <col min="5" max="19" width="28.42578125" style="422" customWidth="1"/>
    <col min="20" max="20" width="51.140625" style="422" customWidth="1"/>
    <col min="21" max="21" width="5.7109375" style="422" customWidth="1"/>
    <col min="22" max="22" width="16.85546875" style="422" bestFit="1" customWidth="1"/>
    <col min="23" max="128" width="22.7109375" style="422"/>
    <col min="129" max="16384" width="22.7109375" style="421"/>
  </cols>
  <sheetData>
    <row r="1" spans="1:128" ht="12.95" customHeight="1" x14ac:dyDescent="0.25">
      <c r="A1" s="714"/>
      <c r="B1" s="714"/>
      <c r="C1" s="714"/>
      <c r="D1" s="714"/>
      <c r="E1" s="714"/>
      <c r="F1" s="714"/>
      <c r="G1" s="714"/>
      <c r="H1" s="714"/>
      <c r="I1" s="714"/>
      <c r="J1" s="714"/>
      <c r="K1" s="714"/>
      <c r="L1" s="714"/>
      <c r="M1" s="714"/>
      <c r="N1" s="714"/>
      <c r="O1" s="714"/>
      <c r="P1" s="714"/>
      <c r="Q1" s="714"/>
      <c r="R1" s="714"/>
      <c r="S1" s="714"/>
      <c r="T1" s="714"/>
      <c r="U1" s="714"/>
      <c r="V1" s="714"/>
      <c r="W1" s="714"/>
      <c r="X1" s="714"/>
      <c r="Y1" s="714"/>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c r="AY1" s="714"/>
      <c r="AZ1" s="714"/>
      <c r="BA1" s="714"/>
      <c r="BB1" s="714"/>
      <c r="BC1" s="714"/>
      <c r="BD1" s="714"/>
      <c r="BE1" s="714"/>
      <c r="BF1" s="714"/>
      <c r="BG1" s="714"/>
      <c r="BH1" s="714"/>
      <c r="BI1" s="714"/>
      <c r="BJ1" s="714"/>
      <c r="BK1" s="714"/>
      <c r="BL1" s="714"/>
      <c r="BM1" s="714"/>
      <c r="BN1" s="714"/>
      <c r="BO1" s="714"/>
      <c r="BP1" s="714"/>
      <c r="BQ1" s="714"/>
      <c r="BR1" s="714"/>
      <c r="BS1" s="714"/>
      <c r="BT1" s="714"/>
      <c r="BU1" s="714"/>
      <c r="BV1" s="714"/>
      <c r="BW1" s="714"/>
      <c r="BX1" s="714"/>
      <c r="BY1" s="714"/>
      <c r="BZ1" s="714"/>
      <c r="CA1" s="714"/>
      <c r="CB1" s="714"/>
      <c r="CC1" s="714"/>
      <c r="CD1" s="714"/>
      <c r="CE1" s="714"/>
      <c r="CF1" s="714"/>
      <c r="CG1" s="714"/>
      <c r="CH1" s="714"/>
      <c r="CI1" s="714"/>
      <c r="CJ1" s="714"/>
      <c r="CK1" s="714"/>
      <c r="CL1" s="714"/>
      <c r="CM1" s="714"/>
      <c r="CN1" s="714"/>
      <c r="CO1" s="714"/>
      <c r="CP1" s="714"/>
      <c r="CQ1" s="714"/>
      <c r="CR1" s="714"/>
      <c r="CS1" s="714"/>
      <c r="CT1" s="714"/>
      <c r="CU1" s="714"/>
      <c r="CV1" s="714"/>
      <c r="CW1" s="714"/>
      <c r="CX1" s="714"/>
      <c r="CY1" s="714"/>
      <c r="CZ1" s="714"/>
      <c r="DA1" s="714"/>
      <c r="DB1" s="714"/>
      <c r="DC1" s="714"/>
      <c r="DD1" s="714"/>
      <c r="DE1" s="714"/>
      <c r="DF1" s="714"/>
      <c r="DG1" s="714"/>
      <c r="DH1" s="714"/>
      <c r="DI1" s="714"/>
      <c r="DJ1" s="714"/>
      <c r="DK1" s="714"/>
      <c r="DL1" s="714"/>
      <c r="DM1" s="714"/>
      <c r="DN1" s="714"/>
      <c r="DO1" s="714"/>
      <c r="DP1" s="714"/>
      <c r="DQ1" s="714"/>
      <c r="DR1" s="714"/>
      <c r="DS1" s="714"/>
      <c r="DT1" s="714"/>
      <c r="DU1" s="714"/>
      <c r="DV1" s="714"/>
      <c r="DW1" s="714"/>
      <c r="DX1" s="714"/>
    </row>
    <row r="2" spans="1:128" ht="20.25" x14ac:dyDescent="0.3">
      <c r="A2" s="57"/>
      <c r="B2" s="634" t="s">
        <v>729</v>
      </c>
      <c r="C2" s="56"/>
      <c r="D2" s="56"/>
      <c r="E2" s="56"/>
      <c r="F2" s="56"/>
      <c r="G2" s="56"/>
      <c r="H2" s="56"/>
      <c r="I2" s="56"/>
      <c r="J2" s="56"/>
      <c r="K2" s="56"/>
      <c r="L2" s="56"/>
      <c r="M2" s="56"/>
      <c r="N2" s="56"/>
      <c r="O2" s="56"/>
      <c r="P2" s="56"/>
      <c r="Q2" s="56"/>
      <c r="R2" s="56"/>
      <c r="S2" s="56"/>
      <c r="T2" s="56"/>
      <c r="U2" s="714"/>
      <c r="V2" s="315" t="s">
        <v>66</v>
      </c>
      <c r="W2" s="714"/>
      <c r="X2" s="714"/>
      <c r="Y2" s="714"/>
      <c r="Z2" s="714"/>
      <c r="AA2" s="714"/>
      <c r="AB2" s="714"/>
      <c r="AC2" s="714"/>
      <c r="AD2" s="714"/>
      <c r="AE2" s="714"/>
      <c r="AF2" s="714"/>
      <c r="AG2" s="714"/>
      <c r="AH2" s="714"/>
      <c r="AI2" s="714"/>
      <c r="AJ2" s="714"/>
      <c r="AK2" s="714"/>
      <c r="AL2" s="714"/>
      <c r="AM2" s="714"/>
      <c r="AN2" s="714"/>
      <c r="AO2" s="714"/>
      <c r="AP2" s="714"/>
      <c r="AQ2" s="714"/>
      <c r="AR2" s="714"/>
      <c r="AS2" s="714"/>
      <c r="AT2" s="714"/>
      <c r="AU2" s="714"/>
      <c r="AV2" s="714"/>
      <c r="AW2" s="714"/>
      <c r="AX2" s="714"/>
      <c r="AY2" s="714"/>
      <c r="AZ2" s="714"/>
      <c r="BA2" s="714"/>
      <c r="BB2" s="714"/>
      <c r="BC2" s="714"/>
      <c r="BD2" s="714"/>
      <c r="BE2" s="714"/>
      <c r="BF2" s="714"/>
      <c r="BG2" s="714"/>
      <c r="BH2" s="714"/>
      <c r="BI2" s="714"/>
      <c r="BJ2" s="714"/>
      <c r="BK2" s="714"/>
      <c r="BL2" s="714"/>
      <c r="BM2" s="714"/>
      <c r="BN2" s="714"/>
      <c r="BO2" s="714"/>
      <c r="BP2" s="714"/>
      <c r="BQ2" s="714"/>
      <c r="BR2" s="714"/>
      <c r="BS2" s="714"/>
      <c r="BT2" s="714"/>
      <c r="BU2" s="714"/>
      <c r="BV2" s="714"/>
      <c r="BW2" s="714"/>
      <c r="BX2" s="714"/>
      <c r="BY2" s="714"/>
      <c r="BZ2" s="714"/>
      <c r="CA2" s="714"/>
      <c r="CB2" s="714"/>
      <c r="CC2" s="714"/>
      <c r="CD2" s="714"/>
      <c r="CE2" s="714"/>
      <c r="CF2" s="714"/>
      <c r="CG2" s="714"/>
      <c r="CH2" s="714"/>
      <c r="CI2" s="714"/>
      <c r="CJ2" s="714"/>
      <c r="CK2" s="714"/>
      <c r="CL2" s="714"/>
      <c r="CM2" s="714"/>
      <c r="CN2" s="714"/>
      <c r="CO2" s="714"/>
      <c r="CP2" s="714"/>
      <c r="CQ2" s="714"/>
      <c r="CR2" s="714"/>
      <c r="CS2" s="714"/>
      <c r="CT2" s="714"/>
      <c r="CU2" s="714"/>
      <c r="CV2" s="714"/>
      <c r="CW2" s="714"/>
      <c r="CX2" s="714"/>
      <c r="CY2" s="714"/>
      <c r="CZ2" s="714"/>
      <c r="DA2" s="714"/>
      <c r="DB2" s="714"/>
      <c r="DC2" s="714"/>
      <c r="DD2" s="714"/>
      <c r="DE2" s="714"/>
      <c r="DF2" s="714"/>
      <c r="DG2" s="714"/>
      <c r="DH2" s="714"/>
      <c r="DI2" s="714"/>
      <c r="DJ2" s="714"/>
      <c r="DK2" s="714"/>
      <c r="DL2" s="714"/>
      <c r="DM2" s="714"/>
      <c r="DN2" s="714"/>
      <c r="DO2" s="714"/>
      <c r="DP2" s="714"/>
      <c r="DQ2" s="714"/>
      <c r="DR2" s="714"/>
      <c r="DS2" s="714"/>
      <c r="DT2" s="714"/>
      <c r="DU2" s="714"/>
      <c r="DV2" s="714"/>
      <c r="DW2" s="714"/>
      <c r="DX2" s="714"/>
    </row>
    <row r="3" spans="1:128" x14ac:dyDescent="0.25">
      <c r="A3" s="714"/>
      <c r="B3" s="714"/>
      <c r="C3" s="714"/>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4"/>
      <c r="AG3" s="714"/>
      <c r="AH3" s="714"/>
      <c r="AI3" s="714"/>
      <c r="AJ3" s="714"/>
      <c r="AK3" s="714"/>
      <c r="AL3" s="714"/>
      <c r="AM3" s="714"/>
      <c r="AN3" s="714"/>
      <c r="AO3" s="714"/>
      <c r="AP3" s="714"/>
      <c r="AQ3" s="714"/>
      <c r="AR3" s="714"/>
      <c r="AS3" s="714"/>
      <c r="AT3" s="714"/>
      <c r="AU3" s="714"/>
      <c r="AV3" s="714"/>
      <c r="AW3" s="714"/>
      <c r="AX3" s="714"/>
      <c r="AY3" s="714"/>
      <c r="AZ3" s="714"/>
      <c r="BA3" s="714"/>
      <c r="BB3" s="714"/>
      <c r="BC3" s="714"/>
      <c r="BD3" s="714"/>
      <c r="BE3" s="714"/>
      <c r="BF3" s="714"/>
      <c r="BG3" s="714"/>
      <c r="BH3" s="714"/>
      <c r="BI3" s="714"/>
      <c r="BJ3" s="714"/>
      <c r="BK3" s="714"/>
      <c r="BL3" s="714"/>
      <c r="BM3" s="714"/>
      <c r="BN3" s="714"/>
      <c r="BO3" s="714"/>
      <c r="BP3" s="714"/>
      <c r="BQ3" s="714"/>
      <c r="BR3" s="714"/>
      <c r="BS3" s="714"/>
      <c r="BT3" s="714"/>
      <c r="BU3" s="714"/>
      <c r="BV3" s="714"/>
      <c r="BW3" s="714"/>
      <c r="BX3" s="714"/>
      <c r="BY3" s="714"/>
      <c r="BZ3" s="714"/>
      <c r="CA3" s="714"/>
      <c r="CB3" s="714"/>
      <c r="CC3" s="714"/>
      <c r="CD3" s="714"/>
      <c r="CE3" s="714"/>
      <c r="CF3" s="714"/>
      <c r="CG3" s="714"/>
      <c r="CH3" s="714"/>
      <c r="CI3" s="714"/>
      <c r="CJ3" s="714"/>
      <c r="CK3" s="714"/>
      <c r="CL3" s="714"/>
      <c r="CM3" s="714"/>
      <c r="CN3" s="714"/>
      <c r="CO3" s="714"/>
      <c r="CP3" s="714"/>
      <c r="CQ3" s="714"/>
      <c r="CR3" s="714"/>
      <c r="CS3" s="714"/>
      <c r="CT3" s="714"/>
      <c r="CU3" s="714"/>
      <c r="CV3" s="714"/>
      <c r="CW3" s="714"/>
      <c r="CX3" s="714"/>
      <c r="CY3" s="714"/>
      <c r="CZ3" s="714"/>
      <c r="DA3" s="714"/>
      <c r="DB3" s="714"/>
      <c r="DC3" s="714"/>
      <c r="DD3" s="714"/>
      <c r="DE3" s="714"/>
      <c r="DF3" s="714"/>
      <c r="DG3" s="714"/>
      <c r="DH3" s="714"/>
      <c r="DI3" s="714"/>
      <c r="DJ3" s="718"/>
      <c r="DK3" s="718"/>
      <c r="DL3" s="718"/>
      <c r="DM3" s="718"/>
      <c r="DN3" s="718"/>
      <c r="DO3" s="718"/>
      <c r="DP3" s="718"/>
      <c r="DQ3" s="718"/>
      <c r="DR3" s="718"/>
      <c r="DS3" s="718"/>
      <c r="DT3" s="718"/>
      <c r="DU3" s="718"/>
      <c r="DV3" s="718"/>
      <c r="DW3" s="718"/>
      <c r="DX3" s="718"/>
    </row>
    <row r="4" spans="1:128" x14ac:dyDescent="0.25">
      <c r="A4" s="714"/>
      <c r="B4" s="714"/>
      <c r="C4" s="714"/>
      <c r="D4" s="714"/>
      <c r="E4" s="714"/>
      <c r="F4" s="714"/>
      <c r="G4" s="714"/>
      <c r="H4" s="714"/>
      <c r="I4" s="714"/>
      <c r="J4" s="714"/>
      <c r="K4" s="714"/>
      <c r="L4" s="714"/>
      <c r="M4" s="714"/>
      <c r="N4" s="714"/>
      <c r="O4" s="714"/>
      <c r="P4" s="714"/>
      <c r="Q4" s="714"/>
      <c r="R4" s="714"/>
      <c r="S4" s="714"/>
      <c r="T4" s="714"/>
      <c r="U4" s="714"/>
      <c r="V4" s="714"/>
      <c r="W4" s="714"/>
      <c r="X4" s="714"/>
      <c r="Y4" s="714"/>
      <c r="Z4" s="714"/>
      <c r="AA4" s="714"/>
      <c r="AB4" s="714"/>
      <c r="AC4" s="714"/>
      <c r="AD4" s="714"/>
      <c r="AE4" s="714"/>
      <c r="AF4" s="714"/>
      <c r="AG4" s="714"/>
      <c r="AH4" s="714"/>
      <c r="AI4" s="714"/>
      <c r="AJ4" s="714"/>
      <c r="AK4" s="714"/>
      <c r="AL4" s="714"/>
      <c r="AM4" s="714"/>
      <c r="AN4" s="714"/>
      <c r="AO4" s="714"/>
      <c r="AP4" s="714"/>
      <c r="AQ4" s="714"/>
      <c r="AR4" s="714"/>
      <c r="AS4" s="714"/>
      <c r="AT4" s="714"/>
      <c r="AU4" s="714"/>
      <c r="AV4" s="714"/>
      <c r="AW4" s="714"/>
      <c r="AX4" s="714"/>
      <c r="AY4" s="714"/>
      <c r="AZ4" s="714"/>
      <c r="BA4" s="714"/>
      <c r="BB4" s="714"/>
      <c r="BC4" s="714"/>
      <c r="BD4" s="714"/>
      <c r="BE4" s="714"/>
      <c r="BF4" s="714"/>
      <c r="BG4" s="714"/>
      <c r="BH4" s="714"/>
      <c r="BI4" s="714"/>
      <c r="BJ4" s="714"/>
      <c r="BK4" s="714"/>
      <c r="BL4" s="714"/>
      <c r="BM4" s="714"/>
      <c r="BN4" s="714"/>
      <c r="BO4" s="714"/>
      <c r="BP4" s="714"/>
      <c r="BQ4" s="714"/>
      <c r="BR4" s="714"/>
      <c r="BS4" s="714"/>
      <c r="BT4" s="714"/>
      <c r="BU4" s="714"/>
      <c r="BV4" s="714"/>
      <c r="BW4" s="714"/>
      <c r="BX4" s="714"/>
      <c r="BY4" s="714"/>
      <c r="BZ4" s="714"/>
      <c r="CA4" s="714"/>
      <c r="CB4" s="714"/>
      <c r="CC4" s="714"/>
      <c r="CD4" s="714"/>
      <c r="CE4" s="714"/>
      <c r="CF4" s="714"/>
      <c r="CG4" s="714"/>
      <c r="CH4" s="714"/>
      <c r="CI4" s="714"/>
      <c r="CJ4" s="714"/>
      <c r="CK4" s="714"/>
      <c r="CL4" s="714"/>
      <c r="CM4" s="714"/>
      <c r="CN4" s="714"/>
      <c r="CO4" s="714"/>
      <c r="CP4" s="714"/>
      <c r="CQ4" s="714"/>
      <c r="CR4" s="714"/>
      <c r="CS4" s="714"/>
      <c r="CT4" s="714"/>
      <c r="CU4" s="714"/>
      <c r="CV4" s="714"/>
      <c r="CW4" s="714"/>
      <c r="CX4" s="714"/>
      <c r="CY4" s="714"/>
      <c r="CZ4" s="714"/>
      <c r="DA4" s="714"/>
      <c r="DB4" s="714"/>
      <c r="DC4" s="714"/>
      <c r="DD4" s="714"/>
      <c r="DE4" s="714"/>
      <c r="DF4" s="714"/>
      <c r="DG4" s="714"/>
      <c r="DH4" s="714"/>
      <c r="DI4" s="714"/>
      <c r="DJ4" s="718"/>
      <c r="DK4" s="718"/>
      <c r="DL4" s="718"/>
      <c r="DM4" s="718"/>
      <c r="DN4" s="718"/>
      <c r="DO4" s="718"/>
      <c r="DP4" s="718"/>
      <c r="DQ4" s="718"/>
      <c r="DR4" s="718"/>
      <c r="DS4" s="718"/>
      <c r="DT4" s="718"/>
      <c r="DU4" s="718"/>
      <c r="DV4" s="718"/>
      <c r="DW4" s="718"/>
      <c r="DX4" s="718"/>
    </row>
    <row r="5" spans="1:128" s="441" customFormat="1" x14ac:dyDescent="0.25">
      <c r="A5" s="781"/>
      <c r="B5" s="781"/>
      <c r="C5" s="934" t="s">
        <v>706</v>
      </c>
      <c r="D5" s="936" t="s">
        <v>730</v>
      </c>
      <c r="E5" s="936"/>
      <c r="F5" s="936"/>
      <c r="G5" s="936"/>
      <c r="H5" s="936"/>
      <c r="I5" s="936"/>
      <c r="J5" s="936"/>
      <c r="K5" s="936"/>
      <c r="L5" s="936"/>
      <c r="M5" s="936"/>
      <c r="N5" s="936"/>
      <c r="O5" s="936"/>
      <c r="P5" s="936"/>
      <c r="Q5" s="936"/>
      <c r="R5" s="936"/>
      <c r="S5" s="940" t="s">
        <v>495</v>
      </c>
      <c r="T5" s="940" t="s">
        <v>731</v>
      </c>
      <c r="U5" s="781"/>
      <c r="V5" s="781"/>
      <c r="W5" s="781"/>
      <c r="X5" s="781"/>
      <c r="Y5" s="781"/>
      <c r="Z5" s="781"/>
      <c r="AA5" s="781"/>
      <c r="AB5" s="781"/>
      <c r="AC5" s="781"/>
      <c r="AD5" s="781"/>
      <c r="AE5" s="781"/>
      <c r="AF5" s="781"/>
      <c r="AG5" s="781"/>
      <c r="AH5" s="781"/>
      <c r="AI5" s="781"/>
      <c r="AJ5" s="781"/>
      <c r="AK5" s="781"/>
      <c r="AL5" s="781"/>
      <c r="AM5" s="781"/>
      <c r="AN5" s="781"/>
      <c r="AO5" s="781"/>
      <c r="AP5" s="781"/>
      <c r="AQ5" s="781"/>
      <c r="AR5" s="781"/>
      <c r="AS5" s="781"/>
      <c r="AT5" s="781"/>
      <c r="AU5" s="781"/>
      <c r="AV5" s="781"/>
      <c r="AW5" s="781"/>
      <c r="AX5" s="781"/>
      <c r="AY5" s="781"/>
      <c r="AZ5" s="781"/>
      <c r="BA5" s="781"/>
      <c r="BB5" s="781"/>
      <c r="BC5" s="781"/>
      <c r="BD5" s="781"/>
      <c r="BE5" s="781"/>
      <c r="BF5" s="781"/>
      <c r="BG5" s="781"/>
      <c r="BH5" s="781"/>
      <c r="BI5" s="781"/>
      <c r="BJ5" s="781"/>
      <c r="BK5" s="781"/>
      <c r="BL5" s="781"/>
      <c r="BM5" s="781"/>
      <c r="BN5" s="781"/>
      <c r="BO5" s="781"/>
      <c r="BP5" s="781"/>
      <c r="BQ5" s="781"/>
      <c r="BR5" s="781"/>
      <c r="BS5" s="781"/>
      <c r="BT5" s="781"/>
      <c r="BU5" s="781"/>
      <c r="BV5" s="781"/>
      <c r="BW5" s="781"/>
      <c r="BX5" s="781"/>
      <c r="BY5" s="781"/>
      <c r="BZ5" s="781"/>
      <c r="CA5" s="781"/>
      <c r="CB5" s="781"/>
      <c r="CC5" s="781"/>
      <c r="CD5" s="781"/>
      <c r="CE5" s="781"/>
      <c r="CF5" s="781"/>
      <c r="CG5" s="781"/>
      <c r="CH5" s="781"/>
      <c r="CI5" s="781"/>
      <c r="CJ5" s="781"/>
      <c r="CK5" s="781"/>
      <c r="CL5" s="781"/>
      <c r="CM5" s="781"/>
      <c r="CN5" s="781"/>
      <c r="CO5" s="781"/>
      <c r="CP5" s="781"/>
      <c r="CQ5" s="781"/>
      <c r="CR5" s="781"/>
      <c r="CS5" s="781"/>
      <c r="CT5" s="781"/>
      <c r="CU5" s="781"/>
      <c r="CV5" s="781"/>
      <c r="CW5" s="781"/>
      <c r="CX5" s="781"/>
      <c r="CY5" s="781"/>
      <c r="CZ5" s="781"/>
      <c r="DA5" s="781"/>
      <c r="DB5" s="781"/>
      <c r="DC5" s="781"/>
      <c r="DD5" s="781"/>
      <c r="DE5" s="781"/>
      <c r="DF5" s="781"/>
      <c r="DG5" s="781"/>
      <c r="DH5" s="781"/>
      <c r="DI5" s="781"/>
      <c r="DJ5" s="773"/>
      <c r="DK5" s="773"/>
      <c r="DL5" s="773"/>
      <c r="DM5" s="773"/>
      <c r="DN5" s="773"/>
      <c r="DO5" s="773"/>
      <c r="DP5" s="773"/>
      <c r="DQ5" s="773"/>
      <c r="DR5" s="773"/>
      <c r="DS5" s="773"/>
      <c r="DT5" s="773"/>
      <c r="DU5" s="773"/>
      <c r="DV5" s="773"/>
      <c r="DW5" s="773"/>
      <c r="DX5" s="773"/>
    </row>
    <row r="6" spans="1:128" s="441" customFormat="1" x14ac:dyDescent="0.25">
      <c r="A6" s="781"/>
      <c r="B6" s="454"/>
      <c r="C6" s="934"/>
      <c r="D6" s="462">
        <v>0</v>
      </c>
      <c r="E6" s="463">
        <v>0.02</v>
      </c>
      <c r="F6" s="462">
        <v>0.04</v>
      </c>
      <c r="G6" s="463">
        <v>0.1</v>
      </c>
      <c r="H6" s="463">
        <v>0.2</v>
      </c>
      <c r="I6" s="463">
        <v>0.35</v>
      </c>
      <c r="J6" s="463">
        <v>0.5</v>
      </c>
      <c r="K6" s="463">
        <v>0.7</v>
      </c>
      <c r="L6" s="463">
        <v>0.75</v>
      </c>
      <c r="M6" s="464">
        <v>1</v>
      </c>
      <c r="N6" s="464">
        <v>1.5</v>
      </c>
      <c r="O6" s="464">
        <v>2.5</v>
      </c>
      <c r="P6" s="464">
        <v>3.7</v>
      </c>
      <c r="Q6" s="464">
        <v>12.5</v>
      </c>
      <c r="R6" s="464" t="s">
        <v>732</v>
      </c>
      <c r="S6" s="940"/>
      <c r="T6" s="940"/>
      <c r="U6" s="781"/>
      <c r="V6" s="781"/>
      <c r="W6" s="781"/>
      <c r="X6" s="781"/>
      <c r="Y6" s="781"/>
      <c r="Z6" s="781"/>
      <c r="AA6" s="781"/>
      <c r="AB6" s="781"/>
      <c r="AC6" s="781"/>
      <c r="AD6" s="781"/>
      <c r="AE6" s="781"/>
      <c r="AF6" s="781"/>
      <c r="AG6" s="781"/>
      <c r="AH6" s="781"/>
      <c r="AI6" s="781"/>
      <c r="AJ6" s="781"/>
      <c r="AK6" s="781"/>
      <c r="AL6" s="781"/>
      <c r="AM6" s="781"/>
      <c r="AN6" s="781"/>
      <c r="AO6" s="781"/>
      <c r="AP6" s="781"/>
      <c r="AQ6" s="781"/>
      <c r="AR6" s="781"/>
      <c r="AS6" s="781"/>
      <c r="AT6" s="781"/>
      <c r="AU6" s="781"/>
      <c r="AV6" s="781"/>
      <c r="AW6" s="781"/>
      <c r="AX6" s="781"/>
      <c r="AY6" s="781"/>
      <c r="AZ6" s="781"/>
      <c r="BA6" s="781"/>
      <c r="BB6" s="781"/>
      <c r="BC6" s="781"/>
      <c r="BD6" s="781"/>
      <c r="BE6" s="781"/>
      <c r="BF6" s="781"/>
      <c r="BG6" s="781"/>
      <c r="BH6" s="781"/>
      <c r="BI6" s="781"/>
      <c r="BJ6" s="781"/>
      <c r="BK6" s="781"/>
      <c r="BL6" s="781"/>
      <c r="BM6" s="781"/>
      <c r="BN6" s="781"/>
      <c r="BO6" s="781"/>
      <c r="BP6" s="781"/>
      <c r="BQ6" s="781"/>
      <c r="BR6" s="781"/>
      <c r="BS6" s="781"/>
      <c r="BT6" s="781"/>
      <c r="BU6" s="781"/>
      <c r="BV6" s="781"/>
      <c r="BW6" s="781"/>
      <c r="BX6" s="781"/>
      <c r="BY6" s="781"/>
      <c r="BZ6" s="781"/>
      <c r="CA6" s="781"/>
      <c r="CB6" s="781"/>
      <c r="CC6" s="781"/>
      <c r="CD6" s="781"/>
      <c r="CE6" s="781"/>
      <c r="CF6" s="781"/>
      <c r="CG6" s="781"/>
      <c r="CH6" s="781"/>
      <c r="CI6" s="781"/>
      <c r="CJ6" s="781"/>
      <c r="CK6" s="781"/>
      <c r="CL6" s="781"/>
      <c r="CM6" s="781"/>
      <c r="CN6" s="781"/>
      <c r="CO6" s="781"/>
      <c r="CP6" s="781"/>
      <c r="CQ6" s="781"/>
      <c r="CR6" s="781"/>
      <c r="CS6" s="781"/>
      <c r="CT6" s="781"/>
      <c r="CU6" s="781"/>
      <c r="CV6" s="781"/>
      <c r="CW6" s="781"/>
      <c r="CX6" s="781"/>
      <c r="CY6" s="781"/>
      <c r="CZ6" s="781"/>
      <c r="DA6" s="781"/>
      <c r="DB6" s="781"/>
      <c r="DC6" s="781"/>
      <c r="DD6" s="781"/>
      <c r="DE6" s="781"/>
      <c r="DF6" s="781"/>
      <c r="DG6" s="781"/>
      <c r="DH6" s="781"/>
      <c r="DI6" s="781"/>
      <c r="DJ6" s="773"/>
      <c r="DK6" s="773"/>
      <c r="DL6" s="773"/>
      <c r="DM6" s="773"/>
      <c r="DN6" s="773"/>
      <c r="DO6" s="773"/>
      <c r="DP6" s="773"/>
      <c r="DQ6" s="773"/>
      <c r="DR6" s="773"/>
      <c r="DS6" s="773"/>
      <c r="DT6" s="773"/>
      <c r="DU6" s="773"/>
      <c r="DV6" s="773"/>
      <c r="DW6" s="773"/>
      <c r="DX6" s="773"/>
    </row>
    <row r="7" spans="1:128" s="425" customFormat="1" x14ac:dyDescent="0.25">
      <c r="A7" s="747"/>
      <c r="B7" s="454"/>
      <c r="C7" s="934"/>
      <c r="D7" s="782" t="s">
        <v>67</v>
      </c>
      <c r="E7" s="782" t="s">
        <v>68</v>
      </c>
      <c r="F7" s="782" t="s">
        <v>69</v>
      </c>
      <c r="G7" s="782" t="s">
        <v>70</v>
      </c>
      <c r="H7" s="782" t="s">
        <v>71</v>
      </c>
      <c r="I7" s="782" t="s">
        <v>466</v>
      </c>
      <c r="J7" s="782" t="s">
        <v>467</v>
      </c>
      <c r="K7" s="782" t="s">
        <v>510</v>
      </c>
      <c r="L7" s="782" t="s">
        <v>618</v>
      </c>
      <c r="M7" s="782" t="s">
        <v>619</v>
      </c>
      <c r="N7" s="782" t="s">
        <v>620</v>
      </c>
      <c r="O7" s="782" t="s">
        <v>621</v>
      </c>
      <c r="P7" s="782" t="s">
        <v>672</v>
      </c>
      <c r="Q7" s="782" t="s">
        <v>673</v>
      </c>
      <c r="R7" s="782" t="s">
        <v>674</v>
      </c>
      <c r="S7" s="782" t="s">
        <v>733</v>
      </c>
      <c r="T7" s="782" t="s">
        <v>734</v>
      </c>
      <c r="U7" s="747"/>
      <c r="V7" s="747"/>
      <c r="W7" s="747"/>
      <c r="X7" s="747"/>
      <c r="Y7" s="747"/>
      <c r="Z7" s="747"/>
      <c r="AA7" s="747"/>
      <c r="AB7" s="747"/>
      <c r="AC7" s="747"/>
      <c r="AD7" s="747"/>
      <c r="AE7" s="747"/>
      <c r="AF7" s="747"/>
      <c r="AG7" s="747"/>
      <c r="AH7" s="747"/>
      <c r="AI7" s="747"/>
      <c r="AJ7" s="747"/>
      <c r="AK7" s="747"/>
      <c r="AL7" s="747"/>
      <c r="AM7" s="747"/>
      <c r="AN7" s="747"/>
      <c r="AO7" s="747"/>
      <c r="AP7" s="747"/>
      <c r="AQ7" s="747"/>
      <c r="AR7" s="747"/>
      <c r="AS7" s="747"/>
      <c r="AT7" s="747"/>
      <c r="AU7" s="747"/>
      <c r="AV7" s="747"/>
      <c r="AW7" s="747"/>
      <c r="AX7" s="747"/>
      <c r="AY7" s="747"/>
      <c r="AZ7" s="747"/>
      <c r="BA7" s="747"/>
      <c r="BB7" s="747"/>
      <c r="BC7" s="747"/>
      <c r="BD7" s="747"/>
      <c r="BE7" s="747"/>
      <c r="BF7" s="747"/>
      <c r="BG7" s="747"/>
      <c r="BH7" s="747"/>
      <c r="BI7" s="747"/>
      <c r="BJ7" s="747"/>
      <c r="BK7" s="747"/>
      <c r="BL7" s="747"/>
      <c r="BM7" s="747"/>
      <c r="BN7" s="747"/>
      <c r="BO7" s="747"/>
      <c r="BP7" s="747"/>
      <c r="BQ7" s="747"/>
      <c r="BR7" s="747"/>
      <c r="BS7" s="747"/>
      <c r="BT7" s="747"/>
      <c r="BU7" s="747"/>
      <c r="BV7" s="747"/>
      <c r="BW7" s="747"/>
      <c r="BX7" s="747"/>
      <c r="BY7" s="747"/>
      <c r="BZ7" s="747"/>
      <c r="CA7" s="747"/>
      <c r="CB7" s="747"/>
      <c r="CC7" s="747"/>
      <c r="CD7" s="747"/>
      <c r="CE7" s="747"/>
      <c r="CF7" s="747"/>
      <c r="CG7" s="747"/>
      <c r="CH7" s="747"/>
      <c r="CI7" s="747"/>
      <c r="CJ7" s="747"/>
      <c r="CK7" s="747"/>
      <c r="CL7" s="747"/>
      <c r="CM7" s="747"/>
      <c r="CN7" s="747"/>
      <c r="CO7" s="747"/>
      <c r="CP7" s="747"/>
      <c r="CQ7" s="747"/>
      <c r="CR7" s="747"/>
      <c r="CS7" s="747"/>
      <c r="CT7" s="747"/>
      <c r="CU7" s="747"/>
      <c r="CV7" s="747"/>
      <c r="CW7" s="747"/>
      <c r="CX7" s="747"/>
      <c r="CY7" s="747"/>
      <c r="CZ7" s="747"/>
      <c r="DA7" s="747"/>
      <c r="DB7" s="747"/>
      <c r="DC7" s="747"/>
      <c r="DD7" s="747"/>
      <c r="DE7" s="747"/>
      <c r="DF7" s="747"/>
      <c r="DG7" s="747"/>
      <c r="DH7" s="747"/>
      <c r="DI7" s="747"/>
      <c r="DJ7" s="746"/>
      <c r="DK7" s="746"/>
      <c r="DL7" s="746"/>
      <c r="DM7" s="746"/>
      <c r="DN7" s="746"/>
      <c r="DO7" s="746"/>
      <c r="DP7" s="746"/>
      <c r="DQ7" s="746"/>
      <c r="DR7" s="746"/>
      <c r="DS7" s="746"/>
      <c r="DT7" s="746"/>
      <c r="DU7" s="746"/>
      <c r="DV7" s="746"/>
      <c r="DW7" s="746"/>
      <c r="DX7" s="746"/>
    </row>
    <row r="8" spans="1:128" s="459" customFormat="1" x14ac:dyDescent="0.25">
      <c r="A8" s="784"/>
      <c r="B8" s="458">
        <v>1</v>
      </c>
      <c r="C8" s="785" t="s">
        <v>713</v>
      </c>
      <c r="D8" s="787">
        <v>58353125867.489998</v>
      </c>
      <c r="E8" s="787">
        <v>0</v>
      </c>
      <c r="F8" s="787">
        <v>0</v>
      </c>
      <c r="G8" s="787">
        <v>0</v>
      </c>
      <c r="H8" s="787">
        <v>0</v>
      </c>
      <c r="I8" s="787">
        <v>0</v>
      </c>
      <c r="J8" s="787">
        <v>3538662.35</v>
      </c>
      <c r="K8" s="790">
        <v>0</v>
      </c>
      <c r="L8" s="790">
        <v>0</v>
      </c>
      <c r="M8" s="790">
        <v>0</v>
      </c>
      <c r="N8" s="790">
        <v>0</v>
      </c>
      <c r="O8" s="790">
        <v>0</v>
      </c>
      <c r="P8" s="790">
        <v>0</v>
      </c>
      <c r="Q8" s="790">
        <v>0</v>
      </c>
      <c r="R8" s="790">
        <v>0</v>
      </c>
      <c r="S8" s="790">
        <v>58356664529.839996</v>
      </c>
      <c r="T8" s="790">
        <v>0</v>
      </c>
      <c r="U8" s="784"/>
      <c r="V8" s="784"/>
      <c r="W8" s="784"/>
      <c r="X8" s="784"/>
      <c r="Y8" s="784"/>
      <c r="Z8" s="784"/>
      <c r="AA8" s="784"/>
      <c r="AB8" s="784"/>
      <c r="AC8" s="784"/>
      <c r="AD8" s="784"/>
      <c r="AE8" s="784"/>
      <c r="AF8" s="784"/>
      <c r="AG8" s="784"/>
      <c r="AH8" s="784"/>
      <c r="AI8" s="784"/>
      <c r="AJ8" s="784"/>
      <c r="AK8" s="784"/>
      <c r="AL8" s="784"/>
      <c r="AM8" s="784"/>
      <c r="AN8" s="784"/>
      <c r="AO8" s="784"/>
      <c r="AP8" s="784"/>
      <c r="AQ8" s="784"/>
      <c r="AR8" s="784"/>
      <c r="AS8" s="784"/>
      <c r="AT8" s="784"/>
      <c r="AU8" s="784"/>
      <c r="AV8" s="784"/>
      <c r="AW8" s="784"/>
      <c r="AX8" s="784"/>
      <c r="AY8" s="784"/>
      <c r="AZ8" s="784"/>
      <c r="BA8" s="784"/>
      <c r="BB8" s="784"/>
      <c r="BC8" s="784"/>
      <c r="BD8" s="784"/>
      <c r="BE8" s="784"/>
      <c r="BF8" s="784"/>
      <c r="BG8" s="784"/>
      <c r="BH8" s="784"/>
      <c r="BI8" s="784"/>
      <c r="BJ8" s="784"/>
      <c r="BK8" s="784"/>
      <c r="BL8" s="784"/>
      <c r="BM8" s="784"/>
      <c r="BN8" s="784"/>
      <c r="BO8" s="784"/>
      <c r="BP8" s="784"/>
      <c r="BQ8" s="784"/>
      <c r="BR8" s="784"/>
      <c r="BS8" s="784"/>
      <c r="BT8" s="784"/>
      <c r="BU8" s="784"/>
      <c r="BV8" s="784"/>
      <c r="BW8" s="784"/>
      <c r="BX8" s="784"/>
      <c r="BY8" s="784"/>
      <c r="BZ8" s="784"/>
      <c r="CA8" s="784"/>
      <c r="CB8" s="784"/>
      <c r="CC8" s="784"/>
      <c r="CD8" s="784"/>
      <c r="CE8" s="784"/>
      <c r="CF8" s="784"/>
      <c r="CG8" s="784"/>
      <c r="CH8" s="784"/>
      <c r="CI8" s="784"/>
      <c r="CJ8" s="784"/>
      <c r="CK8" s="784"/>
      <c r="CL8" s="784"/>
      <c r="CM8" s="784"/>
      <c r="CN8" s="784"/>
      <c r="CO8" s="784"/>
      <c r="CP8" s="784"/>
      <c r="CQ8" s="784"/>
      <c r="CR8" s="784"/>
      <c r="CS8" s="784"/>
      <c r="CT8" s="784"/>
      <c r="CU8" s="784"/>
      <c r="CV8" s="784"/>
      <c r="CW8" s="784"/>
      <c r="CX8" s="784"/>
      <c r="CY8" s="784"/>
      <c r="CZ8" s="784"/>
      <c r="DA8" s="784"/>
      <c r="DB8" s="784"/>
      <c r="DC8" s="784"/>
      <c r="DD8" s="784"/>
      <c r="DE8" s="784"/>
      <c r="DF8" s="784"/>
      <c r="DG8" s="784"/>
      <c r="DH8" s="784"/>
      <c r="DI8" s="784"/>
      <c r="DJ8" s="789"/>
      <c r="DK8" s="789"/>
      <c r="DL8" s="789"/>
      <c r="DM8" s="789"/>
      <c r="DN8" s="789"/>
      <c r="DO8" s="789"/>
      <c r="DP8" s="789"/>
      <c r="DQ8" s="789"/>
      <c r="DR8" s="789"/>
      <c r="DS8" s="789"/>
      <c r="DT8" s="789"/>
      <c r="DU8" s="789"/>
      <c r="DV8" s="789"/>
      <c r="DW8" s="789"/>
      <c r="DX8" s="789"/>
    </row>
    <row r="9" spans="1:128" s="459" customFormat="1" x14ac:dyDescent="0.25">
      <c r="A9" s="784"/>
      <c r="B9" s="458">
        <v>2</v>
      </c>
      <c r="C9" s="460" t="s">
        <v>714</v>
      </c>
      <c r="D9" s="787">
        <v>12291600299.09</v>
      </c>
      <c r="E9" s="787">
        <v>0</v>
      </c>
      <c r="F9" s="787">
        <v>0</v>
      </c>
      <c r="G9" s="787">
        <v>0</v>
      </c>
      <c r="H9" s="787">
        <v>0</v>
      </c>
      <c r="I9" s="787">
        <v>0</v>
      </c>
      <c r="J9" s="787">
        <v>0</v>
      </c>
      <c r="K9" s="790">
        <v>0</v>
      </c>
      <c r="L9" s="790">
        <v>0</v>
      </c>
      <c r="M9" s="790">
        <v>0</v>
      </c>
      <c r="N9" s="790">
        <v>0</v>
      </c>
      <c r="O9" s="790">
        <v>0</v>
      </c>
      <c r="P9" s="790">
        <v>0</v>
      </c>
      <c r="Q9" s="790">
        <v>0</v>
      </c>
      <c r="R9" s="790">
        <v>0</v>
      </c>
      <c r="S9" s="790">
        <v>12291600299.09</v>
      </c>
      <c r="T9" s="790">
        <v>0</v>
      </c>
      <c r="U9" s="784"/>
      <c r="V9" s="784"/>
      <c r="W9" s="784"/>
      <c r="X9" s="784"/>
      <c r="Y9" s="784"/>
      <c r="Z9" s="784"/>
      <c r="AA9" s="784"/>
      <c r="AB9" s="784"/>
      <c r="AC9" s="784"/>
      <c r="AD9" s="784"/>
      <c r="AE9" s="784"/>
      <c r="AF9" s="784"/>
      <c r="AG9" s="784"/>
      <c r="AH9" s="784"/>
      <c r="AI9" s="784"/>
      <c r="AJ9" s="784"/>
      <c r="AK9" s="784"/>
      <c r="AL9" s="784"/>
      <c r="AM9" s="784"/>
      <c r="AN9" s="784"/>
      <c r="AO9" s="784"/>
      <c r="AP9" s="784"/>
      <c r="AQ9" s="784"/>
      <c r="AR9" s="784"/>
      <c r="AS9" s="784"/>
      <c r="AT9" s="784"/>
      <c r="AU9" s="784"/>
      <c r="AV9" s="784"/>
      <c r="AW9" s="784"/>
      <c r="AX9" s="784"/>
      <c r="AY9" s="784"/>
      <c r="AZ9" s="784"/>
      <c r="BA9" s="784"/>
      <c r="BB9" s="784"/>
      <c r="BC9" s="784"/>
      <c r="BD9" s="784"/>
      <c r="BE9" s="784"/>
      <c r="BF9" s="784"/>
      <c r="BG9" s="784"/>
      <c r="BH9" s="784"/>
      <c r="BI9" s="784"/>
      <c r="BJ9" s="784"/>
      <c r="BK9" s="784"/>
      <c r="BL9" s="784"/>
      <c r="BM9" s="784"/>
      <c r="BN9" s="784"/>
      <c r="BO9" s="784"/>
      <c r="BP9" s="784"/>
      <c r="BQ9" s="784"/>
      <c r="BR9" s="784"/>
      <c r="BS9" s="784"/>
      <c r="BT9" s="784"/>
      <c r="BU9" s="784"/>
      <c r="BV9" s="784"/>
      <c r="BW9" s="784"/>
      <c r="BX9" s="784"/>
      <c r="BY9" s="784"/>
      <c r="BZ9" s="784"/>
      <c r="CA9" s="784"/>
      <c r="CB9" s="784"/>
      <c r="CC9" s="784"/>
      <c r="CD9" s="784"/>
      <c r="CE9" s="784"/>
      <c r="CF9" s="784"/>
      <c r="CG9" s="784"/>
      <c r="CH9" s="784"/>
      <c r="CI9" s="784"/>
      <c r="CJ9" s="784"/>
      <c r="CK9" s="784"/>
      <c r="CL9" s="784"/>
      <c r="CM9" s="784"/>
      <c r="CN9" s="784"/>
      <c r="CO9" s="784"/>
      <c r="CP9" s="784"/>
      <c r="CQ9" s="784"/>
      <c r="CR9" s="784"/>
      <c r="CS9" s="784"/>
      <c r="CT9" s="784"/>
      <c r="CU9" s="784"/>
      <c r="CV9" s="784"/>
      <c r="CW9" s="784"/>
      <c r="CX9" s="784"/>
      <c r="CY9" s="784"/>
      <c r="CZ9" s="784"/>
      <c r="DA9" s="784"/>
      <c r="DB9" s="784"/>
      <c r="DC9" s="784"/>
      <c r="DD9" s="784"/>
      <c r="DE9" s="784"/>
      <c r="DF9" s="784"/>
      <c r="DG9" s="784"/>
      <c r="DH9" s="784"/>
      <c r="DI9" s="784"/>
      <c r="DJ9" s="789"/>
      <c r="DK9" s="789"/>
      <c r="DL9" s="789"/>
      <c r="DM9" s="789"/>
      <c r="DN9" s="789"/>
      <c r="DO9" s="789"/>
      <c r="DP9" s="789"/>
      <c r="DQ9" s="789"/>
      <c r="DR9" s="789"/>
      <c r="DS9" s="789"/>
      <c r="DT9" s="789"/>
      <c r="DU9" s="789"/>
      <c r="DV9" s="789"/>
      <c r="DW9" s="789"/>
      <c r="DX9" s="789"/>
    </row>
    <row r="10" spans="1:128" s="459" customFormat="1" x14ac:dyDescent="0.25">
      <c r="A10" s="784"/>
      <c r="B10" s="458">
        <v>3</v>
      </c>
      <c r="C10" s="460" t="s">
        <v>715</v>
      </c>
      <c r="D10" s="787">
        <v>0</v>
      </c>
      <c r="E10" s="787">
        <v>0</v>
      </c>
      <c r="F10" s="787">
        <v>0</v>
      </c>
      <c r="G10" s="787">
        <v>0</v>
      </c>
      <c r="H10" s="787">
        <v>14813396.720000001</v>
      </c>
      <c r="I10" s="787">
        <v>0</v>
      </c>
      <c r="J10" s="787">
        <v>0</v>
      </c>
      <c r="K10" s="790">
        <v>0</v>
      </c>
      <c r="L10" s="790">
        <v>0</v>
      </c>
      <c r="M10" s="790">
        <v>0</v>
      </c>
      <c r="N10" s="790">
        <v>0</v>
      </c>
      <c r="O10" s="790">
        <v>0</v>
      </c>
      <c r="P10" s="790">
        <v>0</v>
      </c>
      <c r="Q10" s="790">
        <v>0</v>
      </c>
      <c r="R10" s="790">
        <v>0</v>
      </c>
      <c r="S10" s="790">
        <v>14813396.720000001</v>
      </c>
      <c r="T10" s="790">
        <v>0</v>
      </c>
      <c r="U10" s="784"/>
      <c r="V10" s="784"/>
      <c r="W10" s="784"/>
      <c r="X10" s="784"/>
      <c r="Y10" s="784"/>
      <c r="Z10" s="784"/>
      <c r="AA10" s="784"/>
      <c r="AB10" s="784"/>
      <c r="AC10" s="784"/>
      <c r="AD10" s="784"/>
      <c r="AE10" s="784"/>
      <c r="AF10" s="784"/>
      <c r="AG10" s="784"/>
      <c r="AH10" s="784"/>
      <c r="AI10" s="784"/>
      <c r="AJ10" s="784"/>
      <c r="AK10" s="784"/>
      <c r="AL10" s="784"/>
      <c r="AM10" s="784"/>
      <c r="AN10" s="784"/>
      <c r="AO10" s="784"/>
      <c r="AP10" s="784"/>
      <c r="AQ10" s="784"/>
      <c r="AR10" s="784"/>
      <c r="AS10" s="784"/>
      <c r="AT10" s="784"/>
      <c r="AU10" s="784"/>
      <c r="AV10" s="784"/>
      <c r="AW10" s="784"/>
      <c r="AX10" s="784"/>
      <c r="AY10" s="784"/>
      <c r="AZ10" s="784"/>
      <c r="BA10" s="784"/>
      <c r="BB10" s="784"/>
      <c r="BC10" s="784"/>
      <c r="BD10" s="784"/>
      <c r="BE10" s="784"/>
      <c r="BF10" s="784"/>
      <c r="BG10" s="784"/>
      <c r="BH10" s="784"/>
      <c r="BI10" s="784"/>
      <c r="BJ10" s="784"/>
      <c r="BK10" s="784"/>
      <c r="BL10" s="784"/>
      <c r="BM10" s="784"/>
      <c r="BN10" s="784"/>
      <c r="BO10" s="784"/>
      <c r="BP10" s="784"/>
      <c r="BQ10" s="784"/>
      <c r="BR10" s="784"/>
      <c r="BS10" s="784"/>
      <c r="BT10" s="784"/>
      <c r="BU10" s="784"/>
      <c r="BV10" s="784"/>
      <c r="BW10" s="784"/>
      <c r="BX10" s="784"/>
      <c r="BY10" s="784"/>
      <c r="BZ10" s="784"/>
      <c r="CA10" s="784"/>
      <c r="CB10" s="784"/>
      <c r="CC10" s="784"/>
      <c r="CD10" s="784"/>
      <c r="CE10" s="784"/>
      <c r="CF10" s="784"/>
      <c r="CG10" s="784"/>
      <c r="CH10" s="784"/>
      <c r="CI10" s="784"/>
      <c r="CJ10" s="784"/>
      <c r="CK10" s="784"/>
      <c r="CL10" s="784"/>
      <c r="CM10" s="784"/>
      <c r="CN10" s="784"/>
      <c r="CO10" s="784"/>
      <c r="CP10" s="784"/>
      <c r="CQ10" s="784"/>
      <c r="CR10" s="784"/>
      <c r="CS10" s="784"/>
      <c r="CT10" s="784"/>
      <c r="CU10" s="784"/>
      <c r="CV10" s="784"/>
      <c r="CW10" s="784"/>
      <c r="CX10" s="784"/>
      <c r="CY10" s="784"/>
      <c r="CZ10" s="784"/>
      <c r="DA10" s="784"/>
      <c r="DB10" s="784"/>
      <c r="DC10" s="784"/>
      <c r="DD10" s="784"/>
      <c r="DE10" s="784"/>
      <c r="DF10" s="784"/>
      <c r="DG10" s="784"/>
      <c r="DH10" s="784"/>
      <c r="DI10" s="784"/>
      <c r="DJ10" s="789"/>
      <c r="DK10" s="789"/>
      <c r="DL10" s="789"/>
      <c r="DM10" s="789"/>
      <c r="DN10" s="789"/>
      <c r="DO10" s="789"/>
      <c r="DP10" s="789"/>
      <c r="DQ10" s="789"/>
      <c r="DR10" s="789"/>
      <c r="DS10" s="789"/>
      <c r="DT10" s="789"/>
      <c r="DU10" s="789"/>
      <c r="DV10" s="789"/>
      <c r="DW10" s="789"/>
      <c r="DX10" s="789"/>
    </row>
    <row r="11" spans="1:128" s="459" customFormat="1" x14ac:dyDescent="0.25">
      <c r="A11" s="784"/>
      <c r="B11" s="458">
        <v>4</v>
      </c>
      <c r="C11" s="460" t="s">
        <v>716</v>
      </c>
      <c r="D11" s="787">
        <v>480942164.72000003</v>
      </c>
      <c r="E11" s="787">
        <v>0</v>
      </c>
      <c r="F11" s="787">
        <v>0</v>
      </c>
      <c r="G11" s="787">
        <v>0</v>
      </c>
      <c r="H11" s="787">
        <v>0</v>
      </c>
      <c r="I11" s="787">
        <v>0</v>
      </c>
      <c r="J11" s="787">
        <v>0</v>
      </c>
      <c r="K11" s="790">
        <v>0</v>
      </c>
      <c r="L11" s="790">
        <v>0</v>
      </c>
      <c r="M11" s="790">
        <v>0</v>
      </c>
      <c r="N11" s="790">
        <v>0</v>
      </c>
      <c r="O11" s="790">
        <v>0</v>
      </c>
      <c r="P11" s="790">
        <v>0</v>
      </c>
      <c r="Q11" s="790">
        <v>0</v>
      </c>
      <c r="R11" s="790">
        <v>0</v>
      </c>
      <c r="S11" s="790">
        <v>480942164.72000003</v>
      </c>
      <c r="T11" s="790">
        <v>0</v>
      </c>
      <c r="U11" s="784"/>
      <c r="V11" s="784"/>
      <c r="W11" s="784"/>
      <c r="X11" s="784"/>
      <c r="Y11" s="784"/>
      <c r="Z11" s="784"/>
      <c r="AA11" s="784"/>
      <c r="AB11" s="784"/>
      <c r="AC11" s="784"/>
      <c r="AD11" s="784"/>
      <c r="AE11" s="784"/>
      <c r="AF11" s="784"/>
      <c r="AG11" s="784"/>
      <c r="AH11" s="784"/>
      <c r="AI11" s="784"/>
      <c r="AJ11" s="784"/>
      <c r="AK11" s="784"/>
      <c r="AL11" s="784"/>
      <c r="AM11" s="784"/>
      <c r="AN11" s="784"/>
      <c r="AO11" s="784"/>
      <c r="AP11" s="784"/>
      <c r="AQ11" s="784"/>
      <c r="AR11" s="784"/>
      <c r="AS11" s="784"/>
      <c r="AT11" s="784"/>
      <c r="AU11" s="784"/>
      <c r="AV11" s="784"/>
      <c r="AW11" s="784"/>
      <c r="AX11" s="784"/>
      <c r="AY11" s="784"/>
      <c r="AZ11" s="784"/>
      <c r="BA11" s="784"/>
      <c r="BB11" s="784"/>
      <c r="BC11" s="784"/>
      <c r="BD11" s="784"/>
      <c r="BE11" s="784"/>
      <c r="BF11" s="784"/>
      <c r="BG11" s="784"/>
      <c r="BH11" s="784"/>
      <c r="BI11" s="784"/>
      <c r="BJ11" s="784"/>
      <c r="BK11" s="784"/>
      <c r="BL11" s="784"/>
      <c r="BM11" s="784"/>
      <c r="BN11" s="784"/>
      <c r="BO11" s="784"/>
      <c r="BP11" s="784"/>
      <c r="BQ11" s="784"/>
      <c r="BR11" s="784"/>
      <c r="BS11" s="784"/>
      <c r="BT11" s="784"/>
      <c r="BU11" s="784"/>
      <c r="BV11" s="784"/>
      <c r="BW11" s="784"/>
      <c r="BX11" s="784"/>
      <c r="BY11" s="784"/>
      <c r="BZ11" s="784"/>
      <c r="CA11" s="784"/>
      <c r="CB11" s="784"/>
      <c r="CC11" s="784"/>
      <c r="CD11" s="784"/>
      <c r="CE11" s="784"/>
      <c r="CF11" s="784"/>
      <c r="CG11" s="784"/>
      <c r="CH11" s="784"/>
      <c r="CI11" s="784"/>
      <c r="CJ11" s="784"/>
      <c r="CK11" s="784"/>
      <c r="CL11" s="784"/>
      <c r="CM11" s="784"/>
      <c r="CN11" s="784"/>
      <c r="CO11" s="784"/>
      <c r="CP11" s="784"/>
      <c r="CQ11" s="784"/>
      <c r="CR11" s="784"/>
      <c r="CS11" s="784"/>
      <c r="CT11" s="784"/>
      <c r="CU11" s="784"/>
      <c r="CV11" s="784"/>
      <c r="CW11" s="784"/>
      <c r="CX11" s="784"/>
      <c r="CY11" s="784"/>
      <c r="CZ11" s="784"/>
      <c r="DA11" s="784"/>
      <c r="DB11" s="784"/>
      <c r="DC11" s="784"/>
      <c r="DD11" s="784"/>
      <c r="DE11" s="784"/>
      <c r="DF11" s="784"/>
      <c r="DG11" s="784"/>
      <c r="DH11" s="784"/>
      <c r="DI11" s="784"/>
      <c r="DJ11" s="789"/>
      <c r="DK11" s="789"/>
      <c r="DL11" s="789"/>
      <c r="DM11" s="789"/>
      <c r="DN11" s="789"/>
      <c r="DO11" s="789"/>
      <c r="DP11" s="789"/>
      <c r="DQ11" s="789"/>
      <c r="DR11" s="789"/>
      <c r="DS11" s="789"/>
      <c r="DT11" s="789"/>
      <c r="DU11" s="789"/>
      <c r="DV11" s="789"/>
      <c r="DW11" s="789"/>
      <c r="DX11" s="789"/>
    </row>
    <row r="12" spans="1:128" s="459" customFormat="1" x14ac:dyDescent="0.25">
      <c r="A12" s="784"/>
      <c r="B12" s="458">
        <v>5</v>
      </c>
      <c r="C12" s="460" t="s">
        <v>717</v>
      </c>
      <c r="D12" s="787"/>
      <c r="E12" s="787"/>
      <c r="F12" s="787"/>
      <c r="G12" s="787"/>
      <c r="H12" s="787"/>
      <c r="I12" s="787"/>
      <c r="J12" s="787"/>
      <c r="K12" s="790"/>
      <c r="L12" s="790"/>
      <c r="M12" s="790"/>
      <c r="N12" s="790"/>
      <c r="O12" s="790"/>
      <c r="P12" s="790"/>
      <c r="Q12" s="790"/>
      <c r="R12" s="790"/>
      <c r="S12" s="790"/>
      <c r="T12" s="790">
        <v>0</v>
      </c>
      <c r="U12" s="784"/>
      <c r="V12" s="784"/>
      <c r="W12" s="784"/>
      <c r="X12" s="784"/>
      <c r="Y12" s="784"/>
      <c r="Z12" s="784"/>
      <c r="AA12" s="784"/>
      <c r="AB12" s="784"/>
      <c r="AC12" s="784"/>
      <c r="AD12" s="784"/>
      <c r="AE12" s="784"/>
      <c r="AF12" s="784"/>
      <c r="AG12" s="784"/>
      <c r="AH12" s="784"/>
      <c r="AI12" s="784"/>
      <c r="AJ12" s="784"/>
      <c r="AK12" s="784"/>
      <c r="AL12" s="784"/>
      <c r="AM12" s="784"/>
      <c r="AN12" s="784"/>
      <c r="AO12" s="784"/>
      <c r="AP12" s="784"/>
      <c r="AQ12" s="784"/>
      <c r="AR12" s="784"/>
      <c r="AS12" s="784"/>
      <c r="AT12" s="784"/>
      <c r="AU12" s="784"/>
      <c r="AV12" s="784"/>
      <c r="AW12" s="784"/>
      <c r="AX12" s="784"/>
      <c r="AY12" s="784"/>
      <c r="AZ12" s="784"/>
      <c r="BA12" s="784"/>
      <c r="BB12" s="784"/>
      <c r="BC12" s="784"/>
      <c r="BD12" s="784"/>
      <c r="BE12" s="784"/>
      <c r="BF12" s="784"/>
      <c r="BG12" s="784"/>
      <c r="BH12" s="784"/>
      <c r="BI12" s="784"/>
      <c r="BJ12" s="784"/>
      <c r="BK12" s="784"/>
      <c r="BL12" s="784"/>
      <c r="BM12" s="784"/>
      <c r="BN12" s="784"/>
      <c r="BO12" s="784"/>
      <c r="BP12" s="784"/>
      <c r="BQ12" s="784"/>
      <c r="BR12" s="784"/>
      <c r="BS12" s="784"/>
      <c r="BT12" s="784"/>
      <c r="BU12" s="784"/>
      <c r="BV12" s="784"/>
      <c r="BW12" s="784"/>
      <c r="BX12" s="784"/>
      <c r="BY12" s="784"/>
      <c r="BZ12" s="784"/>
      <c r="CA12" s="784"/>
      <c r="CB12" s="784"/>
      <c r="CC12" s="784"/>
      <c r="CD12" s="784"/>
      <c r="CE12" s="784"/>
      <c r="CF12" s="784"/>
      <c r="CG12" s="784"/>
      <c r="CH12" s="784"/>
      <c r="CI12" s="784"/>
      <c r="CJ12" s="784"/>
      <c r="CK12" s="784"/>
      <c r="CL12" s="784"/>
      <c r="CM12" s="784"/>
      <c r="CN12" s="784"/>
      <c r="CO12" s="784"/>
      <c r="CP12" s="784"/>
      <c r="CQ12" s="784"/>
      <c r="CR12" s="784"/>
      <c r="CS12" s="784"/>
      <c r="CT12" s="784"/>
      <c r="CU12" s="784"/>
      <c r="CV12" s="784"/>
      <c r="CW12" s="784"/>
      <c r="CX12" s="784"/>
      <c r="CY12" s="784"/>
      <c r="CZ12" s="784"/>
      <c r="DA12" s="784"/>
      <c r="DB12" s="784"/>
      <c r="DC12" s="784"/>
      <c r="DD12" s="784"/>
      <c r="DE12" s="784"/>
      <c r="DF12" s="784"/>
      <c r="DG12" s="784"/>
      <c r="DH12" s="784"/>
      <c r="DI12" s="784"/>
      <c r="DJ12" s="789"/>
      <c r="DK12" s="789"/>
      <c r="DL12" s="789"/>
      <c r="DM12" s="789"/>
      <c r="DN12" s="789"/>
      <c r="DO12" s="789"/>
      <c r="DP12" s="789"/>
      <c r="DQ12" s="789"/>
      <c r="DR12" s="789"/>
      <c r="DS12" s="789"/>
      <c r="DT12" s="789"/>
      <c r="DU12" s="789"/>
      <c r="DV12" s="789"/>
      <c r="DW12" s="789"/>
      <c r="DX12" s="789"/>
    </row>
    <row r="13" spans="1:128" s="459" customFormat="1" x14ac:dyDescent="0.25">
      <c r="A13" s="784"/>
      <c r="B13" s="458">
        <v>6</v>
      </c>
      <c r="C13" s="460" t="s">
        <v>718</v>
      </c>
      <c r="D13" s="787">
        <v>0</v>
      </c>
      <c r="E13" s="787">
        <v>0</v>
      </c>
      <c r="F13" s="787">
        <v>0</v>
      </c>
      <c r="G13" s="787">
        <v>0</v>
      </c>
      <c r="H13" s="787">
        <v>1979608206.21</v>
      </c>
      <c r="I13" s="787">
        <v>0</v>
      </c>
      <c r="J13" s="787">
        <v>155703993.61999989</v>
      </c>
      <c r="K13" s="790">
        <v>0</v>
      </c>
      <c r="L13" s="790">
        <v>0</v>
      </c>
      <c r="M13" s="790">
        <v>72009571.24000001</v>
      </c>
      <c r="N13" s="790">
        <v>5493743.6399999997</v>
      </c>
      <c r="O13" s="790">
        <v>0</v>
      </c>
      <c r="P13" s="790">
        <v>0</v>
      </c>
      <c r="Q13" s="790">
        <v>0</v>
      </c>
      <c r="R13" s="790">
        <v>0</v>
      </c>
      <c r="S13" s="790">
        <v>2212815514.7099996</v>
      </c>
      <c r="T13" s="790">
        <v>0</v>
      </c>
      <c r="U13" s="784"/>
      <c r="V13" s="784"/>
      <c r="W13" s="784"/>
      <c r="X13" s="784"/>
      <c r="Y13" s="784"/>
      <c r="Z13" s="784"/>
      <c r="AA13" s="784"/>
      <c r="AB13" s="784"/>
      <c r="AC13" s="784"/>
      <c r="AD13" s="784"/>
      <c r="AE13" s="784"/>
      <c r="AF13" s="784"/>
      <c r="AG13" s="784"/>
      <c r="AH13" s="784"/>
      <c r="AI13" s="784"/>
      <c r="AJ13" s="784"/>
      <c r="AK13" s="784"/>
      <c r="AL13" s="784"/>
      <c r="AM13" s="784"/>
      <c r="AN13" s="784"/>
      <c r="AO13" s="784"/>
      <c r="AP13" s="784"/>
      <c r="AQ13" s="784"/>
      <c r="AR13" s="784"/>
      <c r="AS13" s="784"/>
      <c r="AT13" s="784"/>
      <c r="AU13" s="784"/>
      <c r="AV13" s="784"/>
      <c r="AW13" s="784"/>
      <c r="AX13" s="784"/>
      <c r="AY13" s="784"/>
      <c r="AZ13" s="784"/>
      <c r="BA13" s="784"/>
      <c r="BB13" s="784"/>
      <c r="BC13" s="784"/>
      <c r="BD13" s="784"/>
      <c r="BE13" s="784"/>
      <c r="BF13" s="784"/>
      <c r="BG13" s="784"/>
      <c r="BH13" s="784"/>
      <c r="BI13" s="784"/>
      <c r="BJ13" s="784"/>
      <c r="BK13" s="784"/>
      <c r="BL13" s="784"/>
      <c r="BM13" s="784"/>
      <c r="BN13" s="784"/>
      <c r="BO13" s="784"/>
      <c r="BP13" s="784"/>
      <c r="BQ13" s="784"/>
      <c r="BR13" s="784"/>
      <c r="BS13" s="784"/>
      <c r="BT13" s="784"/>
      <c r="BU13" s="784"/>
      <c r="BV13" s="784"/>
      <c r="BW13" s="784"/>
      <c r="BX13" s="784"/>
      <c r="BY13" s="784"/>
      <c r="BZ13" s="784"/>
      <c r="CA13" s="784"/>
      <c r="CB13" s="784"/>
      <c r="CC13" s="784"/>
      <c r="CD13" s="784"/>
      <c r="CE13" s="784"/>
      <c r="CF13" s="784"/>
      <c r="CG13" s="784"/>
      <c r="CH13" s="784"/>
      <c r="CI13" s="784"/>
      <c r="CJ13" s="784"/>
      <c r="CK13" s="784"/>
      <c r="CL13" s="784"/>
      <c r="CM13" s="784"/>
      <c r="CN13" s="784"/>
      <c r="CO13" s="784"/>
      <c r="CP13" s="784"/>
      <c r="CQ13" s="784"/>
      <c r="CR13" s="784"/>
      <c r="CS13" s="784"/>
      <c r="CT13" s="784"/>
      <c r="CU13" s="784"/>
      <c r="CV13" s="784"/>
      <c r="CW13" s="784"/>
      <c r="CX13" s="784"/>
      <c r="CY13" s="784"/>
      <c r="CZ13" s="784"/>
      <c r="DA13" s="784"/>
      <c r="DB13" s="784"/>
      <c r="DC13" s="784"/>
      <c r="DD13" s="784"/>
      <c r="DE13" s="784"/>
      <c r="DF13" s="784"/>
      <c r="DG13" s="784"/>
      <c r="DH13" s="784"/>
      <c r="DI13" s="784"/>
      <c r="DJ13" s="789"/>
      <c r="DK13" s="789"/>
      <c r="DL13" s="789"/>
      <c r="DM13" s="789"/>
      <c r="DN13" s="789"/>
      <c r="DO13" s="789"/>
      <c r="DP13" s="789"/>
      <c r="DQ13" s="789"/>
      <c r="DR13" s="789"/>
      <c r="DS13" s="789"/>
      <c r="DT13" s="789"/>
      <c r="DU13" s="789"/>
      <c r="DV13" s="789"/>
      <c r="DW13" s="789"/>
      <c r="DX13" s="789"/>
    </row>
    <row r="14" spans="1:128" s="459" customFormat="1" x14ac:dyDescent="0.25">
      <c r="A14" s="784"/>
      <c r="B14" s="458">
        <v>7</v>
      </c>
      <c r="C14" s="460" t="s">
        <v>719</v>
      </c>
      <c r="D14" s="787">
        <v>0</v>
      </c>
      <c r="E14" s="787">
        <v>0</v>
      </c>
      <c r="F14" s="787">
        <v>0</v>
      </c>
      <c r="G14" s="787">
        <v>0</v>
      </c>
      <c r="H14" s="787">
        <v>14650208.15</v>
      </c>
      <c r="I14" s="787">
        <v>0</v>
      </c>
      <c r="J14" s="787">
        <v>1136653.9099999999</v>
      </c>
      <c r="K14" s="790">
        <v>0</v>
      </c>
      <c r="L14" s="790">
        <v>0</v>
      </c>
      <c r="M14" s="790">
        <v>836753843.83999991</v>
      </c>
      <c r="N14" s="790">
        <v>54440344.759999998</v>
      </c>
      <c r="O14" s="790">
        <v>0</v>
      </c>
      <c r="P14" s="790">
        <v>0</v>
      </c>
      <c r="Q14" s="790">
        <v>0</v>
      </c>
      <c r="R14" s="790">
        <v>0</v>
      </c>
      <c r="S14" s="790">
        <v>906981050.65999985</v>
      </c>
      <c r="T14" s="790">
        <v>788074527.03508508</v>
      </c>
      <c r="U14" s="784"/>
      <c r="V14" s="784"/>
      <c r="W14" s="784"/>
      <c r="X14" s="784"/>
      <c r="Y14" s="784"/>
      <c r="Z14" s="784"/>
      <c r="AA14" s="784"/>
      <c r="AB14" s="784"/>
      <c r="AC14" s="784"/>
      <c r="AD14" s="784"/>
      <c r="AE14" s="784"/>
      <c r="AF14" s="784"/>
      <c r="AG14" s="784"/>
      <c r="AH14" s="784"/>
      <c r="AI14" s="784"/>
      <c r="AJ14" s="784"/>
      <c r="AK14" s="784"/>
      <c r="AL14" s="784"/>
      <c r="AM14" s="784"/>
      <c r="AN14" s="784"/>
      <c r="AO14" s="784"/>
      <c r="AP14" s="784"/>
      <c r="AQ14" s="784"/>
      <c r="AR14" s="784"/>
      <c r="AS14" s="784"/>
      <c r="AT14" s="784"/>
      <c r="AU14" s="784"/>
      <c r="AV14" s="784"/>
      <c r="AW14" s="784"/>
      <c r="AX14" s="784"/>
      <c r="AY14" s="784"/>
      <c r="AZ14" s="784"/>
      <c r="BA14" s="784"/>
      <c r="BB14" s="784"/>
      <c r="BC14" s="784"/>
      <c r="BD14" s="784"/>
      <c r="BE14" s="784"/>
      <c r="BF14" s="784"/>
      <c r="BG14" s="784"/>
      <c r="BH14" s="784"/>
      <c r="BI14" s="784"/>
      <c r="BJ14" s="784"/>
      <c r="BK14" s="784"/>
      <c r="BL14" s="784"/>
      <c r="BM14" s="784"/>
      <c r="BN14" s="784"/>
      <c r="BO14" s="784"/>
      <c r="BP14" s="784"/>
      <c r="BQ14" s="784"/>
      <c r="BR14" s="784"/>
      <c r="BS14" s="784"/>
      <c r="BT14" s="784"/>
      <c r="BU14" s="784"/>
      <c r="BV14" s="784"/>
      <c r="BW14" s="784"/>
      <c r="BX14" s="784"/>
      <c r="BY14" s="784"/>
      <c r="BZ14" s="784"/>
      <c r="CA14" s="784"/>
      <c r="CB14" s="784"/>
      <c r="CC14" s="784"/>
      <c r="CD14" s="784"/>
      <c r="CE14" s="784"/>
      <c r="CF14" s="784"/>
      <c r="CG14" s="784"/>
      <c r="CH14" s="784"/>
      <c r="CI14" s="784"/>
      <c r="CJ14" s="784"/>
      <c r="CK14" s="784"/>
      <c r="CL14" s="784"/>
      <c r="CM14" s="784"/>
      <c r="CN14" s="784"/>
      <c r="CO14" s="784"/>
      <c r="CP14" s="784"/>
      <c r="CQ14" s="784"/>
      <c r="CR14" s="784"/>
      <c r="CS14" s="784"/>
      <c r="CT14" s="784"/>
      <c r="CU14" s="784"/>
      <c r="CV14" s="784"/>
      <c r="CW14" s="784"/>
      <c r="CX14" s="784"/>
      <c r="CY14" s="784"/>
      <c r="CZ14" s="784"/>
      <c r="DA14" s="784"/>
      <c r="DB14" s="784"/>
      <c r="DC14" s="784"/>
      <c r="DD14" s="784"/>
      <c r="DE14" s="784"/>
      <c r="DF14" s="784"/>
      <c r="DG14" s="784"/>
      <c r="DH14" s="784"/>
      <c r="DI14" s="784"/>
      <c r="DJ14" s="789"/>
      <c r="DK14" s="789"/>
      <c r="DL14" s="789"/>
      <c r="DM14" s="789"/>
      <c r="DN14" s="789"/>
      <c r="DO14" s="789"/>
      <c r="DP14" s="789"/>
      <c r="DQ14" s="789"/>
      <c r="DR14" s="789"/>
      <c r="DS14" s="789"/>
      <c r="DT14" s="789"/>
      <c r="DU14" s="789"/>
      <c r="DV14" s="789"/>
      <c r="DW14" s="789"/>
      <c r="DX14" s="789"/>
    </row>
    <row r="15" spans="1:128" s="459" customFormat="1" x14ac:dyDescent="0.25">
      <c r="A15" s="784"/>
      <c r="B15" s="458">
        <v>8</v>
      </c>
      <c r="C15" s="460" t="s">
        <v>720</v>
      </c>
      <c r="D15" s="787">
        <v>0</v>
      </c>
      <c r="E15" s="787">
        <v>0</v>
      </c>
      <c r="F15" s="787">
        <v>0</v>
      </c>
      <c r="G15" s="787">
        <v>0</v>
      </c>
      <c r="H15" s="787">
        <v>0</v>
      </c>
      <c r="I15" s="787">
        <v>0</v>
      </c>
      <c r="J15" s="787">
        <v>0</v>
      </c>
      <c r="K15" s="790">
        <v>0</v>
      </c>
      <c r="L15" s="790">
        <v>272257659.57000005</v>
      </c>
      <c r="M15" s="790">
        <v>0</v>
      </c>
      <c r="N15" s="790">
        <v>0</v>
      </c>
      <c r="O15" s="790">
        <v>0</v>
      </c>
      <c r="P15" s="790">
        <v>0</v>
      </c>
      <c r="Q15" s="790">
        <v>0</v>
      </c>
      <c r="R15" s="790">
        <v>0</v>
      </c>
      <c r="S15" s="790">
        <v>272257659.57000005</v>
      </c>
      <c r="T15" s="790">
        <v>272257659.57000005</v>
      </c>
      <c r="U15" s="784"/>
      <c r="V15" s="784"/>
      <c r="W15" s="784"/>
      <c r="X15" s="784"/>
      <c r="Y15" s="784"/>
      <c r="Z15" s="784"/>
      <c r="AA15" s="784"/>
      <c r="AB15" s="784"/>
      <c r="AC15" s="784"/>
      <c r="AD15" s="784"/>
      <c r="AE15" s="784"/>
      <c r="AF15" s="784"/>
      <c r="AG15" s="784"/>
      <c r="AH15" s="784"/>
      <c r="AI15" s="784"/>
      <c r="AJ15" s="784"/>
      <c r="AK15" s="784"/>
      <c r="AL15" s="784"/>
      <c r="AM15" s="784"/>
      <c r="AN15" s="784"/>
      <c r="AO15" s="784"/>
      <c r="AP15" s="784"/>
      <c r="AQ15" s="784"/>
      <c r="AR15" s="784"/>
      <c r="AS15" s="784"/>
      <c r="AT15" s="784"/>
      <c r="AU15" s="784"/>
      <c r="AV15" s="784"/>
      <c r="AW15" s="784"/>
      <c r="AX15" s="784"/>
      <c r="AY15" s="784"/>
      <c r="AZ15" s="784"/>
      <c r="BA15" s="784"/>
      <c r="BB15" s="784"/>
      <c r="BC15" s="784"/>
      <c r="BD15" s="784"/>
      <c r="BE15" s="784"/>
      <c r="BF15" s="784"/>
      <c r="BG15" s="784"/>
      <c r="BH15" s="784"/>
      <c r="BI15" s="784"/>
      <c r="BJ15" s="784"/>
      <c r="BK15" s="784"/>
      <c r="BL15" s="784"/>
      <c r="BM15" s="784"/>
      <c r="BN15" s="784"/>
      <c r="BO15" s="784"/>
      <c r="BP15" s="784"/>
      <c r="BQ15" s="784"/>
      <c r="BR15" s="784"/>
      <c r="BS15" s="784"/>
      <c r="BT15" s="784"/>
      <c r="BU15" s="784"/>
      <c r="BV15" s="784"/>
      <c r="BW15" s="784"/>
      <c r="BX15" s="784"/>
      <c r="BY15" s="784"/>
      <c r="BZ15" s="784"/>
      <c r="CA15" s="784"/>
      <c r="CB15" s="784"/>
      <c r="CC15" s="784"/>
      <c r="CD15" s="784"/>
      <c r="CE15" s="784"/>
      <c r="CF15" s="784"/>
      <c r="CG15" s="784"/>
      <c r="CH15" s="784"/>
      <c r="CI15" s="784"/>
      <c r="CJ15" s="784"/>
      <c r="CK15" s="784"/>
      <c r="CL15" s="784"/>
      <c r="CM15" s="784"/>
      <c r="CN15" s="784"/>
      <c r="CO15" s="784"/>
      <c r="CP15" s="784"/>
      <c r="CQ15" s="784"/>
      <c r="CR15" s="784"/>
      <c r="CS15" s="784"/>
      <c r="CT15" s="784"/>
      <c r="CU15" s="784"/>
      <c r="CV15" s="784"/>
      <c r="CW15" s="784"/>
      <c r="CX15" s="784"/>
      <c r="CY15" s="784"/>
      <c r="CZ15" s="784"/>
      <c r="DA15" s="784"/>
      <c r="DB15" s="784"/>
      <c r="DC15" s="784"/>
      <c r="DD15" s="784"/>
      <c r="DE15" s="784"/>
      <c r="DF15" s="784"/>
      <c r="DG15" s="784"/>
      <c r="DH15" s="784"/>
      <c r="DI15" s="784"/>
      <c r="DJ15" s="789"/>
      <c r="DK15" s="789"/>
      <c r="DL15" s="789"/>
      <c r="DM15" s="789"/>
      <c r="DN15" s="789"/>
      <c r="DO15" s="789"/>
      <c r="DP15" s="789"/>
      <c r="DQ15" s="789"/>
      <c r="DR15" s="789"/>
      <c r="DS15" s="789"/>
      <c r="DT15" s="789"/>
      <c r="DU15" s="789"/>
      <c r="DV15" s="789"/>
      <c r="DW15" s="789"/>
      <c r="DX15" s="789"/>
    </row>
    <row r="16" spans="1:128" s="459" customFormat="1" ht="30" x14ac:dyDescent="0.25">
      <c r="A16" s="784"/>
      <c r="B16" s="458">
        <v>9</v>
      </c>
      <c r="C16" s="460" t="s">
        <v>721</v>
      </c>
      <c r="D16" s="787">
        <v>0</v>
      </c>
      <c r="E16" s="787">
        <v>0</v>
      </c>
      <c r="F16" s="787">
        <v>0</v>
      </c>
      <c r="G16" s="787">
        <v>0</v>
      </c>
      <c r="H16" s="787">
        <v>0</v>
      </c>
      <c r="I16" s="787">
        <v>393734788.33999997</v>
      </c>
      <c r="J16" s="787">
        <v>30272709.470000003</v>
      </c>
      <c r="K16" s="790">
        <v>0</v>
      </c>
      <c r="L16" s="790">
        <v>0</v>
      </c>
      <c r="M16" s="790">
        <v>0</v>
      </c>
      <c r="N16" s="790">
        <v>0</v>
      </c>
      <c r="O16" s="790">
        <v>0</v>
      </c>
      <c r="P16" s="790">
        <v>0</v>
      </c>
      <c r="Q16" s="790">
        <v>0</v>
      </c>
      <c r="R16" s="790">
        <v>0</v>
      </c>
      <c r="S16" s="790">
        <v>424007497.81</v>
      </c>
      <c r="T16" s="790">
        <v>464657826.69203836</v>
      </c>
      <c r="U16" s="784"/>
      <c r="V16" s="784"/>
      <c r="W16" s="784"/>
      <c r="X16" s="784"/>
      <c r="Y16" s="784"/>
      <c r="Z16" s="784"/>
      <c r="AA16" s="784"/>
      <c r="AB16" s="784"/>
      <c r="AC16" s="784"/>
      <c r="AD16" s="784"/>
      <c r="AE16" s="784"/>
      <c r="AF16" s="784"/>
      <c r="AG16" s="784"/>
      <c r="AH16" s="784"/>
      <c r="AI16" s="784"/>
      <c r="AJ16" s="784"/>
      <c r="AK16" s="784"/>
      <c r="AL16" s="784"/>
      <c r="AM16" s="784"/>
      <c r="AN16" s="784"/>
      <c r="AO16" s="784"/>
      <c r="AP16" s="784"/>
      <c r="AQ16" s="784"/>
      <c r="AR16" s="784"/>
      <c r="AS16" s="784"/>
      <c r="AT16" s="784"/>
      <c r="AU16" s="784"/>
      <c r="AV16" s="784"/>
      <c r="AW16" s="784"/>
      <c r="AX16" s="784"/>
      <c r="AY16" s="784"/>
      <c r="AZ16" s="784"/>
      <c r="BA16" s="784"/>
      <c r="BB16" s="784"/>
      <c r="BC16" s="784"/>
      <c r="BD16" s="784"/>
      <c r="BE16" s="784"/>
      <c r="BF16" s="784"/>
      <c r="BG16" s="784"/>
      <c r="BH16" s="784"/>
      <c r="BI16" s="784"/>
      <c r="BJ16" s="784"/>
      <c r="BK16" s="784"/>
      <c r="BL16" s="784"/>
      <c r="BM16" s="784"/>
      <c r="BN16" s="784"/>
      <c r="BO16" s="784"/>
      <c r="BP16" s="784"/>
      <c r="BQ16" s="784"/>
      <c r="BR16" s="784"/>
      <c r="BS16" s="784"/>
      <c r="BT16" s="784"/>
      <c r="BU16" s="784"/>
      <c r="BV16" s="784"/>
      <c r="BW16" s="784"/>
      <c r="BX16" s="784"/>
      <c r="BY16" s="784"/>
      <c r="BZ16" s="784"/>
      <c r="CA16" s="784"/>
      <c r="CB16" s="784"/>
      <c r="CC16" s="784"/>
      <c r="CD16" s="784"/>
      <c r="CE16" s="784"/>
      <c r="CF16" s="784"/>
      <c r="CG16" s="784"/>
      <c r="CH16" s="784"/>
      <c r="CI16" s="784"/>
      <c r="CJ16" s="784"/>
      <c r="CK16" s="784"/>
      <c r="CL16" s="784"/>
      <c r="CM16" s="784"/>
      <c r="CN16" s="784"/>
      <c r="CO16" s="784"/>
      <c r="CP16" s="784"/>
      <c r="CQ16" s="784"/>
      <c r="CR16" s="784"/>
      <c r="CS16" s="784"/>
      <c r="CT16" s="784"/>
      <c r="CU16" s="784"/>
      <c r="CV16" s="784"/>
      <c r="CW16" s="784"/>
      <c r="CX16" s="784"/>
      <c r="CY16" s="784"/>
      <c r="CZ16" s="784"/>
      <c r="DA16" s="784"/>
      <c r="DB16" s="784"/>
      <c r="DC16" s="784"/>
      <c r="DD16" s="784"/>
      <c r="DE16" s="784"/>
      <c r="DF16" s="784"/>
      <c r="DG16" s="784"/>
      <c r="DH16" s="784"/>
      <c r="DI16" s="784"/>
      <c r="DJ16" s="789"/>
      <c r="DK16" s="789"/>
      <c r="DL16" s="789"/>
      <c r="DM16" s="789"/>
      <c r="DN16" s="789"/>
      <c r="DO16" s="789"/>
      <c r="DP16" s="789"/>
      <c r="DQ16" s="789"/>
      <c r="DR16" s="789"/>
      <c r="DS16" s="789"/>
      <c r="DT16" s="789"/>
      <c r="DU16" s="789"/>
      <c r="DV16" s="789"/>
      <c r="DW16" s="789"/>
      <c r="DX16" s="789"/>
    </row>
    <row r="17" spans="1:128" s="459" customFormat="1" x14ac:dyDescent="0.25">
      <c r="A17" s="784"/>
      <c r="B17" s="458">
        <v>10</v>
      </c>
      <c r="C17" s="460" t="s">
        <v>722</v>
      </c>
      <c r="D17" s="787">
        <v>0</v>
      </c>
      <c r="E17" s="787">
        <v>0</v>
      </c>
      <c r="F17" s="787">
        <v>0</v>
      </c>
      <c r="G17" s="787">
        <v>0</v>
      </c>
      <c r="H17" s="787">
        <v>0</v>
      </c>
      <c r="I17" s="787">
        <v>0</v>
      </c>
      <c r="J17" s="787">
        <v>0</v>
      </c>
      <c r="K17" s="790">
        <v>0</v>
      </c>
      <c r="L17" s="790">
        <v>0</v>
      </c>
      <c r="M17" s="790">
        <v>654133016.00999999</v>
      </c>
      <c r="N17" s="790">
        <v>3785728.05</v>
      </c>
      <c r="O17" s="790">
        <v>0</v>
      </c>
      <c r="P17" s="790">
        <v>0</v>
      </c>
      <c r="Q17" s="790">
        <v>0</v>
      </c>
      <c r="R17" s="790">
        <v>0</v>
      </c>
      <c r="S17" s="790">
        <v>657918744.05999994</v>
      </c>
      <c r="T17" s="790">
        <v>657918744.05999994</v>
      </c>
      <c r="U17" s="784"/>
      <c r="V17" s="784"/>
      <c r="W17" s="784"/>
      <c r="X17" s="784"/>
      <c r="Y17" s="784"/>
      <c r="Z17" s="784"/>
      <c r="AA17" s="784"/>
      <c r="AB17" s="784"/>
      <c r="AC17" s="784"/>
      <c r="AD17" s="784"/>
      <c r="AE17" s="784"/>
      <c r="AF17" s="784"/>
      <c r="AG17" s="784"/>
      <c r="AH17" s="784"/>
      <c r="AI17" s="784"/>
      <c r="AJ17" s="784"/>
      <c r="AK17" s="784"/>
      <c r="AL17" s="784"/>
      <c r="AM17" s="784"/>
      <c r="AN17" s="784"/>
      <c r="AO17" s="784"/>
      <c r="AP17" s="784"/>
      <c r="AQ17" s="784"/>
      <c r="AR17" s="784"/>
      <c r="AS17" s="784"/>
      <c r="AT17" s="784"/>
      <c r="AU17" s="784"/>
      <c r="AV17" s="784"/>
      <c r="AW17" s="784"/>
      <c r="AX17" s="784"/>
      <c r="AY17" s="784"/>
      <c r="AZ17" s="784"/>
      <c r="BA17" s="784"/>
      <c r="BB17" s="784"/>
      <c r="BC17" s="784"/>
      <c r="BD17" s="784"/>
      <c r="BE17" s="784"/>
      <c r="BF17" s="784"/>
      <c r="BG17" s="784"/>
      <c r="BH17" s="784"/>
      <c r="BI17" s="784"/>
      <c r="BJ17" s="784"/>
      <c r="BK17" s="784"/>
      <c r="BL17" s="784"/>
      <c r="BM17" s="784"/>
      <c r="BN17" s="784"/>
      <c r="BO17" s="784"/>
      <c r="BP17" s="784"/>
      <c r="BQ17" s="784"/>
      <c r="BR17" s="784"/>
      <c r="BS17" s="784"/>
      <c r="BT17" s="784"/>
      <c r="BU17" s="784"/>
      <c r="BV17" s="784"/>
      <c r="BW17" s="784"/>
      <c r="BX17" s="784"/>
      <c r="BY17" s="784"/>
      <c r="BZ17" s="784"/>
      <c r="CA17" s="784"/>
      <c r="CB17" s="784"/>
      <c r="CC17" s="784"/>
      <c r="CD17" s="784"/>
      <c r="CE17" s="784"/>
      <c r="CF17" s="784"/>
      <c r="CG17" s="784"/>
      <c r="CH17" s="784"/>
      <c r="CI17" s="784"/>
      <c r="CJ17" s="784"/>
      <c r="CK17" s="784"/>
      <c r="CL17" s="784"/>
      <c r="CM17" s="784"/>
      <c r="CN17" s="784"/>
      <c r="CO17" s="784"/>
      <c r="CP17" s="784"/>
      <c r="CQ17" s="784"/>
      <c r="CR17" s="784"/>
      <c r="CS17" s="784"/>
      <c r="CT17" s="784"/>
      <c r="CU17" s="784"/>
      <c r="CV17" s="784"/>
      <c r="CW17" s="784"/>
      <c r="CX17" s="784"/>
      <c r="CY17" s="784"/>
      <c r="CZ17" s="784"/>
      <c r="DA17" s="784"/>
      <c r="DB17" s="784"/>
      <c r="DC17" s="784"/>
      <c r="DD17" s="784"/>
      <c r="DE17" s="784"/>
      <c r="DF17" s="784"/>
      <c r="DG17" s="784"/>
      <c r="DH17" s="784"/>
      <c r="DI17" s="784"/>
      <c r="DJ17" s="789"/>
      <c r="DK17" s="789"/>
      <c r="DL17" s="789"/>
      <c r="DM17" s="789"/>
      <c r="DN17" s="789"/>
      <c r="DO17" s="789"/>
      <c r="DP17" s="789"/>
      <c r="DQ17" s="789"/>
      <c r="DR17" s="789"/>
      <c r="DS17" s="789"/>
      <c r="DT17" s="789"/>
      <c r="DU17" s="789"/>
      <c r="DV17" s="789"/>
      <c r="DW17" s="789"/>
      <c r="DX17" s="789"/>
    </row>
    <row r="18" spans="1:128" s="459" customFormat="1" ht="30" x14ac:dyDescent="0.25">
      <c r="A18" s="784"/>
      <c r="B18" s="458">
        <v>11</v>
      </c>
      <c r="C18" s="460" t="s">
        <v>723</v>
      </c>
      <c r="D18" s="787">
        <v>0</v>
      </c>
      <c r="E18" s="787">
        <v>0</v>
      </c>
      <c r="F18" s="787">
        <v>0</v>
      </c>
      <c r="G18" s="787">
        <v>0</v>
      </c>
      <c r="H18" s="787">
        <v>0</v>
      </c>
      <c r="I18" s="787">
        <v>0</v>
      </c>
      <c r="J18" s="787">
        <v>0</v>
      </c>
      <c r="K18" s="790">
        <v>0</v>
      </c>
      <c r="L18" s="790">
        <v>0</v>
      </c>
      <c r="M18" s="790">
        <v>0</v>
      </c>
      <c r="N18" s="790">
        <v>126027279.36</v>
      </c>
      <c r="O18" s="790">
        <v>0</v>
      </c>
      <c r="P18" s="790">
        <v>0</v>
      </c>
      <c r="Q18" s="790">
        <v>0</v>
      </c>
      <c r="R18" s="790">
        <v>0</v>
      </c>
      <c r="S18" s="790">
        <v>126027279.36</v>
      </c>
      <c r="T18" s="790">
        <v>122557265.92</v>
      </c>
      <c r="U18" s="784"/>
      <c r="V18" s="784"/>
      <c r="W18" s="784"/>
      <c r="X18" s="784"/>
      <c r="Y18" s="784"/>
      <c r="Z18" s="784"/>
      <c r="AA18" s="784"/>
      <c r="AB18" s="784"/>
      <c r="AC18" s="784"/>
      <c r="AD18" s="784"/>
      <c r="AE18" s="784"/>
      <c r="AF18" s="784"/>
      <c r="AG18" s="784"/>
      <c r="AH18" s="784"/>
      <c r="AI18" s="784"/>
      <c r="AJ18" s="784"/>
      <c r="AK18" s="784"/>
      <c r="AL18" s="784"/>
      <c r="AM18" s="784"/>
      <c r="AN18" s="784"/>
      <c r="AO18" s="784"/>
      <c r="AP18" s="784"/>
      <c r="AQ18" s="784"/>
      <c r="AR18" s="784"/>
      <c r="AS18" s="784"/>
      <c r="AT18" s="784"/>
      <c r="AU18" s="784"/>
      <c r="AV18" s="784"/>
      <c r="AW18" s="784"/>
      <c r="AX18" s="784"/>
      <c r="AY18" s="784"/>
      <c r="AZ18" s="784"/>
      <c r="BA18" s="784"/>
      <c r="BB18" s="784"/>
      <c r="BC18" s="784"/>
      <c r="BD18" s="784"/>
      <c r="BE18" s="784"/>
      <c r="BF18" s="784"/>
      <c r="BG18" s="784"/>
      <c r="BH18" s="784"/>
      <c r="BI18" s="784"/>
      <c r="BJ18" s="784"/>
      <c r="BK18" s="784"/>
      <c r="BL18" s="784"/>
      <c r="BM18" s="784"/>
      <c r="BN18" s="784"/>
      <c r="BO18" s="784"/>
      <c r="BP18" s="784"/>
      <c r="BQ18" s="784"/>
      <c r="BR18" s="784"/>
      <c r="BS18" s="784"/>
      <c r="BT18" s="784"/>
      <c r="BU18" s="784"/>
      <c r="BV18" s="784"/>
      <c r="BW18" s="784"/>
      <c r="BX18" s="784"/>
      <c r="BY18" s="784"/>
      <c r="BZ18" s="784"/>
      <c r="CA18" s="784"/>
      <c r="CB18" s="784"/>
      <c r="CC18" s="784"/>
      <c r="CD18" s="784"/>
      <c r="CE18" s="784"/>
      <c r="CF18" s="784"/>
      <c r="CG18" s="784"/>
      <c r="CH18" s="784"/>
      <c r="CI18" s="784"/>
      <c r="CJ18" s="784"/>
      <c r="CK18" s="784"/>
      <c r="CL18" s="784"/>
      <c r="CM18" s="784"/>
      <c r="CN18" s="784"/>
      <c r="CO18" s="784"/>
      <c r="CP18" s="784"/>
      <c r="CQ18" s="784"/>
      <c r="CR18" s="784"/>
      <c r="CS18" s="784"/>
      <c r="CT18" s="784"/>
      <c r="CU18" s="784"/>
      <c r="CV18" s="784"/>
      <c r="CW18" s="784"/>
      <c r="CX18" s="784"/>
      <c r="CY18" s="784"/>
      <c r="CZ18" s="784"/>
      <c r="DA18" s="784"/>
      <c r="DB18" s="784"/>
      <c r="DC18" s="784"/>
      <c r="DD18" s="784"/>
      <c r="DE18" s="784"/>
      <c r="DF18" s="784"/>
      <c r="DG18" s="784"/>
      <c r="DH18" s="784"/>
      <c r="DI18" s="784"/>
      <c r="DJ18" s="789"/>
      <c r="DK18" s="789"/>
      <c r="DL18" s="789"/>
      <c r="DM18" s="789"/>
      <c r="DN18" s="789"/>
      <c r="DO18" s="789"/>
      <c r="DP18" s="789"/>
      <c r="DQ18" s="789"/>
      <c r="DR18" s="789"/>
      <c r="DS18" s="789"/>
      <c r="DT18" s="789"/>
      <c r="DU18" s="789"/>
      <c r="DV18" s="789"/>
      <c r="DW18" s="789"/>
      <c r="DX18" s="789"/>
    </row>
    <row r="19" spans="1:128" s="459" customFormat="1" x14ac:dyDescent="0.25">
      <c r="A19" s="784"/>
      <c r="B19" s="458">
        <v>12</v>
      </c>
      <c r="C19" s="460" t="s">
        <v>724</v>
      </c>
      <c r="D19" s="787">
        <v>0</v>
      </c>
      <c r="E19" s="787">
        <v>0</v>
      </c>
      <c r="F19" s="787">
        <v>0</v>
      </c>
      <c r="G19" s="787">
        <v>57214082132.080002</v>
      </c>
      <c r="H19" s="787">
        <v>0</v>
      </c>
      <c r="I19" s="787">
        <v>0</v>
      </c>
      <c r="J19" s="787">
        <v>0</v>
      </c>
      <c r="K19" s="790">
        <v>0</v>
      </c>
      <c r="L19" s="790">
        <v>0</v>
      </c>
      <c r="M19" s="790">
        <v>0</v>
      </c>
      <c r="N19" s="790">
        <v>0</v>
      </c>
      <c r="O19" s="790">
        <v>0</v>
      </c>
      <c r="P19" s="790">
        <v>0</v>
      </c>
      <c r="Q19" s="790">
        <v>0</v>
      </c>
      <c r="R19" s="790">
        <v>0</v>
      </c>
      <c r="S19" s="790">
        <v>57214082132.080002</v>
      </c>
      <c r="T19" s="790">
        <v>0</v>
      </c>
      <c r="U19" s="784"/>
      <c r="V19" s="784"/>
      <c r="W19" s="784"/>
      <c r="X19" s="784"/>
      <c r="Y19" s="784"/>
      <c r="Z19" s="784"/>
      <c r="AA19" s="784"/>
      <c r="AB19" s="784"/>
      <c r="AC19" s="784"/>
      <c r="AD19" s="784"/>
      <c r="AE19" s="784"/>
      <c r="AF19" s="784"/>
      <c r="AG19" s="784"/>
      <c r="AH19" s="784"/>
      <c r="AI19" s="784"/>
      <c r="AJ19" s="784"/>
      <c r="AK19" s="784"/>
      <c r="AL19" s="784"/>
      <c r="AM19" s="784"/>
      <c r="AN19" s="784"/>
      <c r="AO19" s="784"/>
      <c r="AP19" s="784"/>
      <c r="AQ19" s="784"/>
      <c r="AR19" s="784"/>
      <c r="AS19" s="784"/>
      <c r="AT19" s="784"/>
      <c r="AU19" s="784"/>
      <c r="AV19" s="784"/>
      <c r="AW19" s="784"/>
      <c r="AX19" s="784"/>
      <c r="AY19" s="784"/>
      <c r="AZ19" s="784"/>
      <c r="BA19" s="784"/>
      <c r="BB19" s="784"/>
      <c r="BC19" s="784"/>
      <c r="BD19" s="784"/>
      <c r="BE19" s="784"/>
      <c r="BF19" s="784"/>
      <c r="BG19" s="784"/>
      <c r="BH19" s="784"/>
      <c r="BI19" s="784"/>
      <c r="BJ19" s="784"/>
      <c r="BK19" s="784"/>
      <c r="BL19" s="784"/>
      <c r="BM19" s="784"/>
      <c r="BN19" s="784"/>
      <c r="BO19" s="784"/>
      <c r="BP19" s="784"/>
      <c r="BQ19" s="784"/>
      <c r="BR19" s="784"/>
      <c r="BS19" s="784"/>
      <c r="BT19" s="784"/>
      <c r="BU19" s="784"/>
      <c r="BV19" s="784"/>
      <c r="BW19" s="784"/>
      <c r="BX19" s="784"/>
      <c r="BY19" s="784"/>
      <c r="BZ19" s="784"/>
      <c r="CA19" s="784"/>
      <c r="CB19" s="784"/>
      <c r="CC19" s="784"/>
      <c r="CD19" s="784"/>
      <c r="CE19" s="784"/>
      <c r="CF19" s="784"/>
      <c r="CG19" s="784"/>
      <c r="CH19" s="784"/>
      <c r="CI19" s="784"/>
      <c r="CJ19" s="784"/>
      <c r="CK19" s="784"/>
      <c r="CL19" s="784"/>
      <c r="CM19" s="784"/>
      <c r="CN19" s="784"/>
      <c r="CO19" s="784"/>
      <c r="CP19" s="784"/>
      <c r="CQ19" s="784"/>
      <c r="CR19" s="784"/>
      <c r="CS19" s="784"/>
      <c r="CT19" s="784"/>
      <c r="CU19" s="784"/>
      <c r="CV19" s="784"/>
      <c r="CW19" s="784"/>
      <c r="CX19" s="784"/>
      <c r="CY19" s="784"/>
      <c r="CZ19" s="784"/>
      <c r="DA19" s="784"/>
      <c r="DB19" s="784"/>
      <c r="DC19" s="784"/>
      <c r="DD19" s="784"/>
      <c r="DE19" s="784"/>
      <c r="DF19" s="784"/>
      <c r="DG19" s="784"/>
      <c r="DH19" s="784"/>
      <c r="DI19" s="784"/>
      <c r="DJ19" s="789"/>
      <c r="DK19" s="789"/>
      <c r="DL19" s="789"/>
      <c r="DM19" s="789"/>
      <c r="DN19" s="789"/>
      <c r="DO19" s="789"/>
      <c r="DP19" s="789"/>
      <c r="DQ19" s="789"/>
      <c r="DR19" s="789"/>
      <c r="DS19" s="789"/>
      <c r="DT19" s="789"/>
      <c r="DU19" s="789"/>
      <c r="DV19" s="789"/>
      <c r="DW19" s="789"/>
      <c r="DX19" s="789"/>
    </row>
    <row r="20" spans="1:128" s="459" customFormat="1" ht="30" x14ac:dyDescent="0.25">
      <c r="A20" s="784"/>
      <c r="B20" s="458">
        <v>13</v>
      </c>
      <c r="C20" s="460" t="s">
        <v>725</v>
      </c>
      <c r="D20" s="787"/>
      <c r="E20" s="787"/>
      <c r="F20" s="787"/>
      <c r="G20" s="787"/>
      <c r="H20" s="787"/>
      <c r="I20" s="787"/>
      <c r="J20" s="787"/>
      <c r="K20" s="790"/>
      <c r="L20" s="790"/>
      <c r="M20" s="790"/>
      <c r="N20" s="790"/>
      <c r="O20" s="790"/>
      <c r="P20" s="790"/>
      <c r="Q20" s="790"/>
      <c r="R20" s="790"/>
      <c r="S20" s="790"/>
      <c r="T20" s="790"/>
      <c r="U20" s="784"/>
      <c r="V20" s="784"/>
      <c r="W20" s="784"/>
      <c r="X20" s="784"/>
      <c r="Y20" s="784"/>
      <c r="Z20" s="784"/>
      <c r="AA20" s="784"/>
      <c r="AB20" s="784"/>
      <c r="AC20" s="784"/>
      <c r="AD20" s="784"/>
      <c r="AE20" s="784"/>
      <c r="AF20" s="784"/>
      <c r="AG20" s="784"/>
      <c r="AH20" s="784"/>
      <c r="AI20" s="784"/>
      <c r="AJ20" s="784"/>
      <c r="AK20" s="784"/>
      <c r="AL20" s="784"/>
      <c r="AM20" s="784"/>
      <c r="AN20" s="784"/>
      <c r="AO20" s="784"/>
      <c r="AP20" s="784"/>
      <c r="AQ20" s="784"/>
      <c r="AR20" s="784"/>
      <c r="AS20" s="784"/>
      <c r="AT20" s="784"/>
      <c r="AU20" s="784"/>
      <c r="AV20" s="784"/>
      <c r="AW20" s="784"/>
      <c r="AX20" s="784"/>
      <c r="AY20" s="784"/>
      <c r="AZ20" s="784"/>
      <c r="BA20" s="784"/>
      <c r="BB20" s="784"/>
      <c r="BC20" s="784"/>
      <c r="BD20" s="784"/>
      <c r="BE20" s="784"/>
      <c r="BF20" s="784"/>
      <c r="BG20" s="784"/>
      <c r="BH20" s="784"/>
      <c r="BI20" s="784"/>
      <c r="BJ20" s="784"/>
      <c r="BK20" s="784"/>
      <c r="BL20" s="784"/>
      <c r="BM20" s="784"/>
      <c r="BN20" s="784"/>
      <c r="BO20" s="784"/>
      <c r="BP20" s="784"/>
      <c r="BQ20" s="784"/>
      <c r="BR20" s="784"/>
      <c r="BS20" s="784"/>
      <c r="BT20" s="784"/>
      <c r="BU20" s="784"/>
      <c r="BV20" s="784"/>
      <c r="BW20" s="784"/>
      <c r="BX20" s="784"/>
      <c r="BY20" s="784"/>
      <c r="BZ20" s="784"/>
      <c r="CA20" s="784"/>
      <c r="CB20" s="784"/>
      <c r="CC20" s="784"/>
      <c r="CD20" s="784"/>
      <c r="CE20" s="784"/>
      <c r="CF20" s="784"/>
      <c r="CG20" s="784"/>
      <c r="CH20" s="784"/>
      <c r="CI20" s="784"/>
      <c r="CJ20" s="784"/>
      <c r="CK20" s="784"/>
      <c r="CL20" s="784"/>
      <c r="CM20" s="784"/>
      <c r="CN20" s="784"/>
      <c r="CO20" s="784"/>
      <c r="CP20" s="784"/>
      <c r="CQ20" s="784"/>
      <c r="CR20" s="784"/>
      <c r="CS20" s="784"/>
      <c r="CT20" s="784"/>
      <c r="CU20" s="784"/>
      <c r="CV20" s="784"/>
      <c r="CW20" s="784"/>
      <c r="CX20" s="784"/>
      <c r="CY20" s="784"/>
      <c r="CZ20" s="784"/>
      <c r="DA20" s="784"/>
      <c r="DB20" s="784"/>
      <c r="DC20" s="784"/>
      <c r="DD20" s="784"/>
      <c r="DE20" s="784"/>
      <c r="DF20" s="784"/>
      <c r="DG20" s="784"/>
      <c r="DH20" s="784"/>
      <c r="DI20" s="784"/>
      <c r="DJ20" s="789"/>
      <c r="DK20" s="789"/>
      <c r="DL20" s="789"/>
      <c r="DM20" s="789"/>
      <c r="DN20" s="789"/>
      <c r="DO20" s="789"/>
      <c r="DP20" s="789"/>
      <c r="DQ20" s="789"/>
      <c r="DR20" s="789"/>
      <c r="DS20" s="789"/>
      <c r="DT20" s="789"/>
      <c r="DU20" s="789"/>
      <c r="DV20" s="789"/>
      <c r="DW20" s="789"/>
      <c r="DX20" s="789"/>
    </row>
    <row r="21" spans="1:128" s="459" customFormat="1" ht="30" x14ac:dyDescent="0.25">
      <c r="A21" s="784"/>
      <c r="B21" s="458">
        <v>14</v>
      </c>
      <c r="C21" s="460" t="s">
        <v>735</v>
      </c>
      <c r="D21" s="787"/>
      <c r="E21" s="787"/>
      <c r="F21" s="787"/>
      <c r="G21" s="787"/>
      <c r="H21" s="787"/>
      <c r="I21" s="787"/>
      <c r="J21" s="787"/>
      <c r="K21" s="790"/>
      <c r="L21" s="790"/>
      <c r="M21" s="790"/>
      <c r="N21" s="790"/>
      <c r="O21" s="790"/>
      <c r="P21" s="790"/>
      <c r="Q21" s="790"/>
      <c r="R21" s="790"/>
      <c r="S21" s="790"/>
      <c r="T21" s="790"/>
      <c r="U21" s="784"/>
      <c r="V21" s="784"/>
      <c r="W21" s="784"/>
      <c r="X21" s="784"/>
      <c r="Y21" s="784"/>
      <c r="Z21" s="784"/>
      <c r="AA21" s="784"/>
      <c r="AB21" s="784"/>
      <c r="AC21" s="784"/>
      <c r="AD21" s="784"/>
      <c r="AE21" s="784"/>
      <c r="AF21" s="784"/>
      <c r="AG21" s="784"/>
      <c r="AH21" s="784"/>
      <c r="AI21" s="784"/>
      <c r="AJ21" s="784"/>
      <c r="AK21" s="784"/>
      <c r="AL21" s="784"/>
      <c r="AM21" s="784"/>
      <c r="AN21" s="784"/>
      <c r="AO21" s="784"/>
      <c r="AP21" s="784"/>
      <c r="AQ21" s="784"/>
      <c r="AR21" s="784"/>
      <c r="AS21" s="784"/>
      <c r="AT21" s="784"/>
      <c r="AU21" s="784"/>
      <c r="AV21" s="784"/>
      <c r="AW21" s="784"/>
      <c r="AX21" s="784"/>
      <c r="AY21" s="784"/>
      <c r="AZ21" s="784"/>
      <c r="BA21" s="784"/>
      <c r="BB21" s="784"/>
      <c r="BC21" s="784"/>
      <c r="BD21" s="784"/>
      <c r="BE21" s="784"/>
      <c r="BF21" s="784"/>
      <c r="BG21" s="784"/>
      <c r="BH21" s="784"/>
      <c r="BI21" s="784"/>
      <c r="BJ21" s="784"/>
      <c r="BK21" s="784"/>
      <c r="BL21" s="784"/>
      <c r="BM21" s="784"/>
      <c r="BN21" s="784"/>
      <c r="BO21" s="784"/>
      <c r="BP21" s="784"/>
      <c r="BQ21" s="784"/>
      <c r="BR21" s="784"/>
      <c r="BS21" s="784"/>
      <c r="BT21" s="784"/>
      <c r="BU21" s="784"/>
      <c r="BV21" s="784"/>
      <c r="BW21" s="784"/>
      <c r="BX21" s="784"/>
      <c r="BY21" s="784"/>
      <c r="BZ21" s="784"/>
      <c r="CA21" s="784"/>
      <c r="CB21" s="784"/>
      <c r="CC21" s="784"/>
      <c r="CD21" s="784"/>
      <c r="CE21" s="784"/>
      <c r="CF21" s="784"/>
      <c r="CG21" s="784"/>
      <c r="CH21" s="784"/>
      <c r="CI21" s="784"/>
      <c r="CJ21" s="784"/>
      <c r="CK21" s="784"/>
      <c r="CL21" s="784"/>
      <c r="CM21" s="784"/>
      <c r="CN21" s="784"/>
      <c r="CO21" s="784"/>
      <c r="CP21" s="784"/>
      <c r="CQ21" s="784"/>
      <c r="CR21" s="784"/>
      <c r="CS21" s="784"/>
      <c r="CT21" s="784"/>
      <c r="CU21" s="784"/>
      <c r="CV21" s="784"/>
      <c r="CW21" s="784"/>
      <c r="CX21" s="784"/>
      <c r="CY21" s="784"/>
      <c r="CZ21" s="784"/>
      <c r="DA21" s="784"/>
      <c r="DB21" s="784"/>
      <c r="DC21" s="784"/>
      <c r="DD21" s="784"/>
      <c r="DE21" s="784"/>
      <c r="DF21" s="784"/>
      <c r="DG21" s="784"/>
      <c r="DH21" s="784"/>
      <c r="DI21" s="784"/>
      <c r="DJ21" s="789"/>
      <c r="DK21" s="789"/>
      <c r="DL21" s="789"/>
      <c r="DM21" s="789"/>
      <c r="DN21" s="789"/>
      <c r="DO21" s="789"/>
      <c r="DP21" s="789"/>
      <c r="DQ21" s="789"/>
      <c r="DR21" s="789"/>
      <c r="DS21" s="789"/>
      <c r="DT21" s="789"/>
      <c r="DU21" s="789"/>
      <c r="DV21" s="789"/>
      <c r="DW21" s="789"/>
      <c r="DX21" s="789"/>
    </row>
    <row r="22" spans="1:128" s="459" customFormat="1" x14ac:dyDescent="0.25">
      <c r="A22" s="784"/>
      <c r="B22" s="458">
        <v>15</v>
      </c>
      <c r="C22" s="460" t="s">
        <v>493</v>
      </c>
      <c r="D22" s="787">
        <v>0</v>
      </c>
      <c r="E22" s="787">
        <v>0</v>
      </c>
      <c r="F22" s="787">
        <v>0</v>
      </c>
      <c r="G22" s="787">
        <v>0</v>
      </c>
      <c r="H22" s="787">
        <v>0</v>
      </c>
      <c r="I22" s="787">
        <v>0</v>
      </c>
      <c r="J22" s="787">
        <v>0</v>
      </c>
      <c r="K22" s="790">
        <v>0</v>
      </c>
      <c r="L22" s="790">
        <v>0</v>
      </c>
      <c r="M22" s="790">
        <v>1432718774.29</v>
      </c>
      <c r="N22" s="790">
        <v>0</v>
      </c>
      <c r="O22" s="790">
        <v>118219701.05</v>
      </c>
      <c r="P22" s="790">
        <v>0</v>
      </c>
      <c r="Q22" s="790">
        <v>0</v>
      </c>
      <c r="R22" s="790">
        <v>0</v>
      </c>
      <c r="S22" s="790">
        <v>1550938475.3399999</v>
      </c>
      <c r="T22" s="790">
        <v>1522895070.0799997</v>
      </c>
      <c r="U22" s="784"/>
      <c r="V22" s="784"/>
      <c r="W22" s="784"/>
      <c r="X22" s="784"/>
      <c r="Y22" s="784"/>
      <c r="Z22" s="784"/>
      <c r="AA22" s="784"/>
      <c r="AB22" s="784"/>
      <c r="AC22" s="784"/>
      <c r="AD22" s="784"/>
      <c r="AE22" s="784"/>
      <c r="AF22" s="784"/>
      <c r="AG22" s="784"/>
      <c r="AH22" s="784"/>
      <c r="AI22" s="784"/>
      <c r="AJ22" s="784"/>
      <c r="AK22" s="784"/>
      <c r="AL22" s="784"/>
      <c r="AM22" s="784"/>
      <c r="AN22" s="784"/>
      <c r="AO22" s="784"/>
      <c r="AP22" s="784"/>
      <c r="AQ22" s="784"/>
      <c r="AR22" s="784"/>
      <c r="AS22" s="784"/>
      <c r="AT22" s="784"/>
      <c r="AU22" s="784"/>
      <c r="AV22" s="784"/>
      <c r="AW22" s="784"/>
      <c r="AX22" s="784"/>
      <c r="AY22" s="784"/>
      <c r="AZ22" s="784"/>
      <c r="BA22" s="784"/>
      <c r="BB22" s="784"/>
      <c r="BC22" s="784"/>
      <c r="BD22" s="784"/>
      <c r="BE22" s="784"/>
      <c r="BF22" s="784"/>
      <c r="BG22" s="784"/>
      <c r="BH22" s="784"/>
      <c r="BI22" s="784"/>
      <c r="BJ22" s="784"/>
      <c r="BK22" s="784"/>
      <c r="BL22" s="784"/>
      <c r="BM22" s="784"/>
      <c r="BN22" s="784"/>
      <c r="BO22" s="784"/>
      <c r="BP22" s="784"/>
      <c r="BQ22" s="784"/>
      <c r="BR22" s="784"/>
      <c r="BS22" s="784"/>
      <c r="BT22" s="784"/>
      <c r="BU22" s="784"/>
      <c r="BV22" s="784"/>
      <c r="BW22" s="784"/>
      <c r="BX22" s="784"/>
      <c r="BY22" s="784"/>
      <c r="BZ22" s="784"/>
      <c r="CA22" s="784"/>
      <c r="CB22" s="784"/>
      <c r="CC22" s="784"/>
      <c r="CD22" s="784"/>
      <c r="CE22" s="784"/>
      <c r="CF22" s="784"/>
      <c r="CG22" s="784"/>
      <c r="CH22" s="784"/>
      <c r="CI22" s="784"/>
      <c r="CJ22" s="784"/>
      <c r="CK22" s="784"/>
      <c r="CL22" s="784"/>
      <c r="CM22" s="784"/>
      <c r="CN22" s="784"/>
      <c r="CO22" s="784"/>
      <c r="CP22" s="784"/>
      <c r="CQ22" s="784"/>
      <c r="CR22" s="784"/>
      <c r="CS22" s="784"/>
      <c r="CT22" s="784"/>
      <c r="CU22" s="784"/>
      <c r="CV22" s="784"/>
      <c r="CW22" s="784"/>
      <c r="CX22" s="784"/>
      <c r="CY22" s="784"/>
      <c r="CZ22" s="784"/>
      <c r="DA22" s="784"/>
      <c r="DB22" s="784"/>
      <c r="DC22" s="784"/>
      <c r="DD22" s="784"/>
      <c r="DE22" s="784"/>
      <c r="DF22" s="784"/>
      <c r="DG22" s="784"/>
      <c r="DH22" s="784"/>
      <c r="DI22" s="784"/>
      <c r="DJ22" s="789"/>
      <c r="DK22" s="789"/>
      <c r="DL22" s="789"/>
      <c r="DM22" s="789"/>
      <c r="DN22" s="789"/>
      <c r="DO22" s="789"/>
      <c r="DP22" s="789"/>
      <c r="DQ22" s="789"/>
      <c r="DR22" s="789"/>
      <c r="DS22" s="789"/>
      <c r="DT22" s="789"/>
      <c r="DU22" s="789"/>
      <c r="DV22" s="789"/>
      <c r="DW22" s="789"/>
      <c r="DX22" s="789"/>
    </row>
    <row r="23" spans="1:128" s="459" customFormat="1" x14ac:dyDescent="0.25">
      <c r="A23" s="784"/>
      <c r="B23" s="458">
        <v>16</v>
      </c>
      <c r="C23" s="460" t="s">
        <v>727</v>
      </c>
      <c r="D23" s="787"/>
      <c r="E23" s="787"/>
      <c r="F23" s="787"/>
      <c r="G23" s="787"/>
      <c r="H23" s="787"/>
      <c r="I23" s="787"/>
      <c r="J23" s="787"/>
      <c r="K23" s="790"/>
      <c r="L23" s="790"/>
      <c r="M23" s="790"/>
      <c r="N23" s="790"/>
      <c r="O23" s="790"/>
      <c r="P23" s="790"/>
      <c r="Q23" s="790"/>
      <c r="R23" s="790"/>
      <c r="S23" s="790"/>
      <c r="T23" s="790"/>
      <c r="U23" s="784"/>
      <c r="V23" s="784"/>
      <c r="W23" s="784"/>
      <c r="X23" s="784"/>
      <c r="Y23" s="784"/>
      <c r="Z23" s="784"/>
      <c r="AA23" s="784"/>
      <c r="AB23" s="784"/>
      <c r="AC23" s="784"/>
      <c r="AD23" s="784"/>
      <c r="AE23" s="784"/>
      <c r="AF23" s="784"/>
      <c r="AG23" s="784"/>
      <c r="AH23" s="784"/>
      <c r="AI23" s="784"/>
      <c r="AJ23" s="784"/>
      <c r="AK23" s="784"/>
      <c r="AL23" s="784"/>
      <c r="AM23" s="784"/>
      <c r="AN23" s="784"/>
      <c r="AO23" s="784"/>
      <c r="AP23" s="784"/>
      <c r="AQ23" s="784"/>
      <c r="AR23" s="784"/>
      <c r="AS23" s="784"/>
      <c r="AT23" s="784"/>
      <c r="AU23" s="784"/>
      <c r="AV23" s="784"/>
      <c r="AW23" s="784"/>
      <c r="AX23" s="784"/>
      <c r="AY23" s="784"/>
      <c r="AZ23" s="784"/>
      <c r="BA23" s="784"/>
      <c r="BB23" s="784"/>
      <c r="BC23" s="784"/>
      <c r="BD23" s="784"/>
      <c r="BE23" s="784"/>
      <c r="BF23" s="784"/>
      <c r="BG23" s="784"/>
      <c r="BH23" s="784"/>
      <c r="BI23" s="784"/>
      <c r="BJ23" s="784"/>
      <c r="BK23" s="784"/>
      <c r="BL23" s="784"/>
      <c r="BM23" s="784"/>
      <c r="BN23" s="784"/>
      <c r="BO23" s="784"/>
      <c r="BP23" s="784"/>
      <c r="BQ23" s="784"/>
      <c r="BR23" s="784"/>
      <c r="BS23" s="784"/>
      <c r="BT23" s="784"/>
      <c r="BU23" s="784"/>
      <c r="BV23" s="784"/>
      <c r="BW23" s="784"/>
      <c r="BX23" s="784"/>
      <c r="BY23" s="784"/>
      <c r="BZ23" s="784"/>
      <c r="CA23" s="784"/>
      <c r="CB23" s="784"/>
      <c r="CC23" s="784"/>
      <c r="CD23" s="784"/>
      <c r="CE23" s="784"/>
      <c r="CF23" s="784"/>
      <c r="CG23" s="784"/>
      <c r="CH23" s="784"/>
      <c r="CI23" s="784"/>
      <c r="CJ23" s="784"/>
      <c r="CK23" s="784"/>
      <c r="CL23" s="784"/>
      <c r="CM23" s="784"/>
      <c r="CN23" s="784"/>
      <c r="CO23" s="784"/>
      <c r="CP23" s="784"/>
      <c r="CQ23" s="784"/>
      <c r="CR23" s="784"/>
      <c r="CS23" s="784"/>
      <c r="CT23" s="784"/>
      <c r="CU23" s="784"/>
      <c r="CV23" s="784"/>
      <c r="CW23" s="784"/>
      <c r="CX23" s="784"/>
      <c r="CY23" s="784"/>
      <c r="CZ23" s="784"/>
      <c r="DA23" s="784"/>
      <c r="DB23" s="784"/>
      <c r="DC23" s="784"/>
      <c r="DD23" s="784"/>
      <c r="DE23" s="784"/>
      <c r="DF23" s="784"/>
      <c r="DG23" s="784"/>
      <c r="DH23" s="784"/>
      <c r="DI23" s="784"/>
      <c r="DJ23" s="789"/>
      <c r="DK23" s="789"/>
      <c r="DL23" s="789"/>
      <c r="DM23" s="789"/>
      <c r="DN23" s="789"/>
      <c r="DO23" s="789"/>
      <c r="DP23" s="789"/>
      <c r="DQ23" s="789"/>
      <c r="DR23" s="789"/>
      <c r="DS23" s="789"/>
      <c r="DT23" s="789"/>
      <c r="DU23" s="789"/>
      <c r="DV23" s="789"/>
      <c r="DW23" s="789"/>
      <c r="DX23" s="789"/>
    </row>
    <row r="24" spans="1:128" s="459" customFormat="1" x14ac:dyDescent="0.25">
      <c r="A24" s="784"/>
      <c r="B24" s="461">
        <v>17</v>
      </c>
      <c r="C24" s="461" t="s">
        <v>728</v>
      </c>
      <c r="D24" s="787">
        <v>71125668331.290009</v>
      </c>
      <c r="E24" s="787">
        <v>0</v>
      </c>
      <c r="F24" s="787">
        <v>0</v>
      </c>
      <c r="G24" s="787">
        <v>57214082132.080002</v>
      </c>
      <c r="H24" s="787">
        <v>2009071811.0799999</v>
      </c>
      <c r="I24" s="787">
        <v>393734788.33999997</v>
      </c>
      <c r="J24" s="787">
        <v>190652019.3599999</v>
      </c>
      <c r="K24" s="790">
        <v>0</v>
      </c>
      <c r="L24" s="790">
        <v>272257659.57000005</v>
      </c>
      <c r="M24" s="790">
        <v>2995615205.3699999</v>
      </c>
      <c r="N24" s="790">
        <v>189747095.81</v>
      </c>
      <c r="O24" s="790">
        <v>118219701.05</v>
      </c>
      <c r="P24" s="790">
        <v>0</v>
      </c>
      <c r="Q24" s="790">
        <v>0</v>
      </c>
      <c r="R24" s="790">
        <v>0</v>
      </c>
      <c r="S24" s="790">
        <v>134509048743.95001</v>
      </c>
      <c r="T24" s="790">
        <v>3828361093.3571234</v>
      </c>
      <c r="U24" s="784"/>
      <c r="V24" s="784"/>
      <c r="W24" s="784"/>
      <c r="X24" s="784"/>
      <c r="Y24" s="784"/>
      <c r="Z24" s="784"/>
      <c r="AA24" s="784"/>
      <c r="AB24" s="784"/>
      <c r="AC24" s="784"/>
      <c r="AD24" s="784"/>
      <c r="AE24" s="784"/>
      <c r="AF24" s="784"/>
      <c r="AG24" s="784"/>
      <c r="AH24" s="784"/>
      <c r="AI24" s="784"/>
      <c r="AJ24" s="784"/>
      <c r="AK24" s="784"/>
      <c r="AL24" s="784"/>
      <c r="AM24" s="784"/>
      <c r="AN24" s="784"/>
      <c r="AO24" s="784"/>
      <c r="AP24" s="784"/>
      <c r="AQ24" s="784"/>
      <c r="AR24" s="784"/>
      <c r="AS24" s="784"/>
      <c r="AT24" s="784"/>
      <c r="AU24" s="784"/>
      <c r="AV24" s="784"/>
      <c r="AW24" s="784"/>
      <c r="AX24" s="784"/>
      <c r="AY24" s="784"/>
      <c r="AZ24" s="784"/>
      <c r="BA24" s="784"/>
      <c r="BB24" s="784"/>
      <c r="BC24" s="784"/>
      <c r="BD24" s="784"/>
      <c r="BE24" s="784"/>
      <c r="BF24" s="784"/>
      <c r="BG24" s="784"/>
      <c r="BH24" s="784"/>
      <c r="BI24" s="784"/>
      <c r="BJ24" s="784"/>
      <c r="BK24" s="784"/>
      <c r="BL24" s="784"/>
      <c r="BM24" s="784"/>
      <c r="BN24" s="784"/>
      <c r="BO24" s="784"/>
      <c r="BP24" s="784"/>
      <c r="BQ24" s="784"/>
      <c r="BR24" s="784"/>
      <c r="BS24" s="784"/>
      <c r="BT24" s="784"/>
      <c r="BU24" s="784"/>
      <c r="BV24" s="784"/>
      <c r="BW24" s="784"/>
      <c r="BX24" s="784"/>
      <c r="BY24" s="784"/>
      <c r="BZ24" s="784"/>
      <c r="CA24" s="784"/>
      <c r="CB24" s="784"/>
      <c r="CC24" s="784"/>
      <c r="CD24" s="784"/>
      <c r="CE24" s="784"/>
      <c r="CF24" s="784"/>
      <c r="CG24" s="784"/>
      <c r="CH24" s="784"/>
      <c r="CI24" s="784"/>
      <c r="CJ24" s="784"/>
      <c r="CK24" s="784"/>
      <c r="CL24" s="784"/>
      <c r="CM24" s="784"/>
      <c r="CN24" s="784"/>
      <c r="CO24" s="784"/>
      <c r="CP24" s="784"/>
      <c r="CQ24" s="784"/>
      <c r="CR24" s="784"/>
      <c r="CS24" s="784"/>
      <c r="CT24" s="784"/>
      <c r="CU24" s="784"/>
      <c r="CV24" s="784"/>
      <c r="CW24" s="784"/>
      <c r="CX24" s="784"/>
      <c r="CY24" s="784"/>
      <c r="CZ24" s="784"/>
      <c r="DA24" s="784"/>
      <c r="DB24" s="784"/>
      <c r="DC24" s="784"/>
      <c r="DD24" s="784"/>
      <c r="DE24" s="784"/>
      <c r="DF24" s="784"/>
      <c r="DG24" s="784"/>
      <c r="DH24" s="784"/>
      <c r="DI24" s="784"/>
      <c r="DJ24" s="789"/>
      <c r="DK24" s="789"/>
      <c r="DL24" s="789"/>
      <c r="DM24" s="789"/>
      <c r="DN24" s="789"/>
      <c r="DO24" s="789"/>
      <c r="DP24" s="789"/>
      <c r="DQ24" s="789"/>
      <c r="DR24" s="789"/>
      <c r="DS24" s="789"/>
      <c r="DT24" s="789"/>
      <c r="DU24" s="789"/>
      <c r="DV24" s="789"/>
      <c r="DW24" s="789"/>
      <c r="DX24" s="789"/>
    </row>
    <row r="25" spans="1:128" s="459" customFormat="1" x14ac:dyDescent="0.25">
      <c r="A25" s="784"/>
      <c r="B25" s="784"/>
      <c r="C25" s="784"/>
      <c r="D25" s="784"/>
      <c r="E25" s="784"/>
      <c r="F25" s="784"/>
      <c r="G25" s="784"/>
      <c r="H25" s="784"/>
      <c r="I25" s="784"/>
      <c r="J25" s="784"/>
      <c r="K25" s="784"/>
      <c r="L25" s="784"/>
      <c r="M25" s="784"/>
      <c r="N25" s="784"/>
      <c r="O25" s="784"/>
      <c r="P25" s="784"/>
      <c r="Q25" s="784"/>
      <c r="R25" s="784"/>
      <c r="S25" s="784"/>
      <c r="T25" s="784"/>
      <c r="U25" s="784"/>
      <c r="V25" s="784"/>
      <c r="W25" s="784"/>
      <c r="X25" s="784"/>
      <c r="Y25" s="784"/>
      <c r="Z25" s="784"/>
      <c r="AA25" s="784"/>
      <c r="AB25" s="784"/>
      <c r="AC25" s="784"/>
      <c r="AD25" s="784"/>
      <c r="AE25" s="784"/>
      <c r="AF25" s="784"/>
      <c r="AG25" s="784"/>
      <c r="AH25" s="784"/>
      <c r="AI25" s="784"/>
      <c r="AJ25" s="784"/>
      <c r="AK25" s="784"/>
      <c r="AL25" s="784"/>
      <c r="AM25" s="784"/>
      <c r="AN25" s="784"/>
      <c r="AO25" s="784"/>
      <c r="AP25" s="784"/>
      <c r="AQ25" s="784"/>
      <c r="AR25" s="784"/>
      <c r="AS25" s="784"/>
      <c r="AT25" s="784"/>
      <c r="AU25" s="784"/>
      <c r="AV25" s="784"/>
      <c r="AW25" s="784"/>
      <c r="AX25" s="784"/>
      <c r="AY25" s="784"/>
      <c r="AZ25" s="784"/>
      <c r="BA25" s="784"/>
      <c r="BB25" s="784"/>
      <c r="BC25" s="784"/>
      <c r="BD25" s="784"/>
      <c r="BE25" s="784"/>
      <c r="BF25" s="784"/>
      <c r="BG25" s="784"/>
      <c r="BH25" s="784"/>
      <c r="BI25" s="784"/>
      <c r="BJ25" s="784"/>
      <c r="BK25" s="784"/>
      <c r="BL25" s="784"/>
      <c r="BM25" s="784"/>
      <c r="BN25" s="784"/>
      <c r="BO25" s="784"/>
      <c r="BP25" s="784"/>
      <c r="BQ25" s="784"/>
      <c r="BR25" s="784"/>
      <c r="BS25" s="784"/>
      <c r="BT25" s="784"/>
      <c r="BU25" s="784"/>
      <c r="BV25" s="784"/>
      <c r="BW25" s="784"/>
      <c r="BX25" s="784"/>
      <c r="BY25" s="784"/>
      <c r="BZ25" s="784"/>
      <c r="CA25" s="784"/>
      <c r="CB25" s="784"/>
      <c r="CC25" s="784"/>
      <c r="CD25" s="784"/>
      <c r="CE25" s="784"/>
      <c r="CF25" s="784"/>
      <c r="CG25" s="784"/>
      <c r="CH25" s="784"/>
      <c r="CI25" s="784"/>
      <c r="CJ25" s="784"/>
      <c r="CK25" s="784"/>
      <c r="CL25" s="784"/>
      <c r="CM25" s="784"/>
      <c r="CN25" s="784"/>
      <c r="CO25" s="784"/>
      <c r="CP25" s="784"/>
      <c r="CQ25" s="784"/>
      <c r="CR25" s="784"/>
      <c r="CS25" s="784"/>
      <c r="CT25" s="784"/>
      <c r="CU25" s="784"/>
      <c r="CV25" s="784"/>
      <c r="CW25" s="784"/>
      <c r="CX25" s="784"/>
      <c r="CY25" s="784"/>
      <c r="CZ25" s="784"/>
      <c r="DA25" s="784"/>
      <c r="DB25" s="784"/>
      <c r="DC25" s="784"/>
      <c r="DD25" s="784"/>
      <c r="DE25" s="784"/>
      <c r="DF25" s="784"/>
      <c r="DG25" s="784"/>
      <c r="DH25" s="784"/>
      <c r="DI25" s="784"/>
      <c r="DJ25" s="789"/>
      <c r="DK25" s="789"/>
      <c r="DL25" s="789"/>
      <c r="DM25" s="789"/>
      <c r="DN25" s="789"/>
      <c r="DO25" s="789"/>
      <c r="DP25" s="789"/>
      <c r="DQ25" s="789"/>
      <c r="DR25" s="789"/>
      <c r="DS25" s="789"/>
      <c r="DT25" s="789"/>
      <c r="DU25" s="789"/>
      <c r="DV25" s="789"/>
      <c r="DW25" s="789"/>
      <c r="DX25" s="789"/>
    </row>
    <row r="26" spans="1:128" s="459" customFormat="1" x14ac:dyDescent="0.25">
      <c r="A26" s="784"/>
      <c r="B26" s="714" t="s">
        <v>736</v>
      </c>
      <c r="C26" s="784"/>
      <c r="D26" s="784"/>
      <c r="E26" s="784"/>
      <c r="F26" s="784"/>
      <c r="G26" s="784"/>
      <c r="H26" s="784"/>
      <c r="I26" s="784"/>
      <c r="J26" s="784"/>
      <c r="K26" s="784"/>
      <c r="L26" s="784"/>
      <c r="M26" s="784"/>
      <c r="N26" s="784"/>
      <c r="O26" s="784"/>
      <c r="P26" s="784"/>
      <c r="Q26" s="784"/>
      <c r="R26" s="784"/>
      <c r="S26" s="784"/>
      <c r="T26" s="784"/>
      <c r="U26" s="784"/>
      <c r="V26" s="784"/>
      <c r="W26" s="784"/>
      <c r="X26" s="784"/>
      <c r="Y26" s="784"/>
      <c r="Z26" s="784"/>
      <c r="AA26" s="784"/>
      <c r="AB26" s="784"/>
      <c r="AC26" s="784"/>
      <c r="AD26" s="784"/>
      <c r="AE26" s="784"/>
      <c r="AF26" s="784"/>
      <c r="AG26" s="784"/>
      <c r="AH26" s="784"/>
      <c r="AI26" s="784"/>
      <c r="AJ26" s="784"/>
      <c r="AK26" s="784"/>
      <c r="AL26" s="784"/>
      <c r="AM26" s="784"/>
      <c r="AN26" s="784"/>
      <c r="AO26" s="784"/>
      <c r="AP26" s="784"/>
      <c r="AQ26" s="784"/>
      <c r="AR26" s="784"/>
      <c r="AS26" s="784"/>
      <c r="AT26" s="784"/>
      <c r="AU26" s="784"/>
      <c r="AV26" s="784"/>
      <c r="AW26" s="784"/>
      <c r="AX26" s="784"/>
      <c r="AY26" s="784"/>
      <c r="AZ26" s="784"/>
      <c r="BA26" s="784"/>
      <c r="BB26" s="784"/>
      <c r="BC26" s="784"/>
      <c r="BD26" s="784"/>
      <c r="BE26" s="784"/>
      <c r="BF26" s="784"/>
      <c r="BG26" s="784"/>
      <c r="BH26" s="784"/>
      <c r="BI26" s="784"/>
      <c r="BJ26" s="784"/>
      <c r="BK26" s="784"/>
      <c r="BL26" s="784"/>
      <c r="BM26" s="784"/>
      <c r="BN26" s="784"/>
      <c r="BO26" s="784"/>
      <c r="BP26" s="784"/>
      <c r="BQ26" s="784"/>
      <c r="BR26" s="784"/>
      <c r="BS26" s="784"/>
      <c r="BT26" s="784"/>
      <c r="BU26" s="784"/>
      <c r="BV26" s="784"/>
      <c r="BW26" s="784"/>
      <c r="BX26" s="784"/>
      <c r="BY26" s="784"/>
      <c r="BZ26" s="784"/>
      <c r="CA26" s="784"/>
      <c r="CB26" s="784"/>
      <c r="CC26" s="784"/>
      <c r="CD26" s="784"/>
      <c r="CE26" s="784"/>
      <c r="CF26" s="784"/>
      <c r="CG26" s="784"/>
      <c r="CH26" s="784"/>
      <c r="CI26" s="784"/>
      <c r="CJ26" s="784"/>
      <c r="CK26" s="784"/>
      <c r="CL26" s="784"/>
      <c r="CM26" s="784"/>
      <c r="CN26" s="784"/>
      <c r="CO26" s="784"/>
      <c r="CP26" s="784"/>
      <c r="CQ26" s="784"/>
      <c r="CR26" s="784"/>
      <c r="CS26" s="784"/>
      <c r="CT26" s="784"/>
      <c r="CU26" s="784"/>
      <c r="CV26" s="784"/>
      <c r="CW26" s="784"/>
      <c r="CX26" s="784"/>
      <c r="CY26" s="784"/>
      <c r="CZ26" s="784"/>
      <c r="DA26" s="784"/>
      <c r="DB26" s="784"/>
      <c r="DC26" s="784"/>
      <c r="DD26" s="784"/>
      <c r="DE26" s="784"/>
      <c r="DF26" s="784"/>
      <c r="DG26" s="784"/>
      <c r="DH26" s="784"/>
      <c r="DI26" s="784"/>
      <c r="DJ26" s="789"/>
      <c r="DK26" s="789"/>
      <c r="DL26" s="789"/>
      <c r="DM26" s="789"/>
      <c r="DN26" s="789"/>
      <c r="DO26" s="789"/>
      <c r="DP26" s="789"/>
      <c r="DQ26" s="789"/>
      <c r="DR26" s="789"/>
      <c r="DS26" s="789"/>
      <c r="DT26" s="789"/>
      <c r="DU26" s="789"/>
      <c r="DV26" s="789"/>
      <c r="DW26" s="789"/>
      <c r="DX26" s="789"/>
    </row>
    <row r="27" spans="1:128" s="459" customFormat="1" x14ac:dyDescent="0.25">
      <c r="A27" s="784"/>
      <c r="B27" s="784"/>
      <c r="C27" s="784"/>
      <c r="D27" s="784"/>
      <c r="E27" s="784"/>
      <c r="F27" s="784"/>
      <c r="G27" s="784"/>
      <c r="H27" s="784"/>
      <c r="I27" s="784"/>
      <c r="J27" s="784"/>
      <c r="K27" s="784"/>
      <c r="L27" s="784"/>
      <c r="M27" s="784"/>
      <c r="N27" s="784"/>
      <c r="O27" s="784"/>
      <c r="P27" s="781"/>
      <c r="Q27" s="784"/>
      <c r="R27" s="784"/>
      <c r="S27" s="784"/>
      <c r="T27" s="784"/>
      <c r="U27" s="784"/>
      <c r="V27" s="784"/>
      <c r="W27" s="784"/>
      <c r="X27" s="784"/>
      <c r="Y27" s="784"/>
      <c r="Z27" s="784"/>
      <c r="AA27" s="784"/>
      <c r="AB27" s="784"/>
      <c r="AC27" s="784"/>
      <c r="AD27" s="784"/>
      <c r="AE27" s="784"/>
      <c r="AF27" s="784"/>
      <c r="AG27" s="784"/>
      <c r="AH27" s="784"/>
      <c r="AI27" s="784"/>
      <c r="AJ27" s="784"/>
      <c r="AK27" s="784"/>
      <c r="AL27" s="784"/>
      <c r="AM27" s="784"/>
      <c r="AN27" s="784"/>
      <c r="AO27" s="784"/>
      <c r="AP27" s="784"/>
      <c r="AQ27" s="784"/>
      <c r="AR27" s="784"/>
      <c r="AS27" s="784"/>
      <c r="AT27" s="784"/>
      <c r="AU27" s="784"/>
      <c r="AV27" s="784"/>
      <c r="AW27" s="784"/>
      <c r="AX27" s="784"/>
      <c r="AY27" s="784"/>
      <c r="AZ27" s="784"/>
      <c r="BA27" s="784"/>
      <c r="BB27" s="784"/>
      <c r="BC27" s="784"/>
      <c r="BD27" s="784"/>
      <c r="BE27" s="784"/>
      <c r="BF27" s="784"/>
      <c r="BG27" s="784"/>
      <c r="BH27" s="784"/>
      <c r="BI27" s="784"/>
      <c r="BJ27" s="784"/>
      <c r="BK27" s="784"/>
      <c r="BL27" s="784"/>
      <c r="BM27" s="784"/>
      <c r="BN27" s="784"/>
      <c r="BO27" s="784"/>
      <c r="BP27" s="784"/>
      <c r="BQ27" s="784"/>
      <c r="BR27" s="784"/>
      <c r="BS27" s="784"/>
      <c r="BT27" s="784"/>
      <c r="BU27" s="784"/>
      <c r="BV27" s="784"/>
      <c r="BW27" s="784"/>
      <c r="BX27" s="784"/>
      <c r="BY27" s="784"/>
      <c r="BZ27" s="784"/>
      <c r="CA27" s="784"/>
      <c r="CB27" s="784"/>
      <c r="CC27" s="784"/>
      <c r="CD27" s="784"/>
      <c r="CE27" s="784"/>
      <c r="CF27" s="784"/>
      <c r="CG27" s="784"/>
      <c r="CH27" s="784"/>
      <c r="CI27" s="784"/>
      <c r="CJ27" s="784"/>
      <c r="CK27" s="784"/>
      <c r="CL27" s="784"/>
      <c r="CM27" s="784"/>
      <c r="CN27" s="784"/>
      <c r="CO27" s="784"/>
      <c r="CP27" s="784"/>
      <c r="CQ27" s="784"/>
      <c r="CR27" s="784"/>
      <c r="CS27" s="784"/>
      <c r="CT27" s="784"/>
      <c r="CU27" s="784"/>
      <c r="CV27" s="784"/>
      <c r="CW27" s="784"/>
      <c r="CX27" s="784"/>
      <c r="CY27" s="784"/>
      <c r="CZ27" s="784"/>
      <c r="DA27" s="784"/>
      <c r="DB27" s="784"/>
      <c r="DC27" s="784"/>
      <c r="DD27" s="784"/>
      <c r="DE27" s="784"/>
      <c r="DF27" s="784"/>
      <c r="DG27" s="784"/>
      <c r="DH27" s="784"/>
      <c r="DI27" s="784"/>
      <c r="DJ27" s="789"/>
      <c r="DK27" s="789"/>
      <c r="DL27" s="789"/>
      <c r="DM27" s="789"/>
      <c r="DN27" s="789"/>
      <c r="DO27" s="789"/>
      <c r="DP27" s="789"/>
      <c r="DQ27" s="789"/>
      <c r="DR27" s="789"/>
      <c r="DS27" s="789"/>
      <c r="DT27" s="789"/>
      <c r="DU27" s="789"/>
      <c r="DV27" s="789"/>
      <c r="DW27" s="789"/>
      <c r="DX27" s="789"/>
    </row>
    <row r="28" spans="1:128" x14ac:dyDescent="0.25">
      <c r="A28" s="714"/>
      <c r="B28" s="714"/>
      <c r="C28" s="714"/>
      <c r="D28" s="714"/>
      <c r="E28" s="714"/>
      <c r="F28" s="714"/>
      <c r="G28" s="714"/>
      <c r="H28" s="714"/>
      <c r="I28" s="714"/>
      <c r="J28" s="714"/>
      <c r="K28" s="714"/>
      <c r="L28" s="714"/>
      <c r="M28" s="714"/>
      <c r="N28" s="714"/>
      <c r="O28" s="714"/>
      <c r="P28" s="714"/>
      <c r="Q28" s="714"/>
      <c r="R28" s="714"/>
      <c r="S28" s="714"/>
      <c r="T28" s="714"/>
      <c r="U28" s="714"/>
      <c r="V28" s="714"/>
      <c r="W28" s="714"/>
      <c r="X28" s="714"/>
      <c r="Y28" s="714"/>
      <c r="Z28" s="714"/>
      <c r="AA28" s="714"/>
      <c r="AB28" s="714"/>
      <c r="AC28" s="714"/>
      <c r="AD28" s="714"/>
      <c r="AE28" s="714"/>
      <c r="AF28" s="714"/>
      <c r="AG28" s="714"/>
      <c r="AH28" s="714"/>
      <c r="AI28" s="714"/>
      <c r="AJ28" s="714"/>
      <c r="AK28" s="714"/>
      <c r="AL28" s="714"/>
      <c r="AM28" s="714"/>
      <c r="AN28" s="714"/>
      <c r="AO28" s="714"/>
      <c r="AP28" s="714"/>
      <c r="AQ28" s="714"/>
      <c r="AR28" s="714"/>
      <c r="AS28" s="714"/>
      <c r="AT28" s="714"/>
      <c r="AU28" s="714"/>
      <c r="AV28" s="714"/>
      <c r="AW28" s="714"/>
      <c r="AX28" s="714"/>
      <c r="AY28" s="714"/>
      <c r="AZ28" s="714"/>
      <c r="BA28" s="714"/>
      <c r="BB28" s="714"/>
      <c r="BC28" s="714"/>
      <c r="BD28" s="714"/>
      <c r="BE28" s="714"/>
      <c r="BF28" s="714"/>
      <c r="BG28" s="714"/>
      <c r="BH28" s="714"/>
      <c r="BI28" s="714"/>
      <c r="BJ28" s="714"/>
      <c r="BK28" s="714"/>
      <c r="BL28" s="714"/>
      <c r="BM28" s="714"/>
      <c r="BN28" s="714"/>
      <c r="BO28" s="714"/>
      <c r="BP28" s="714"/>
      <c r="BQ28" s="714"/>
      <c r="BR28" s="714"/>
      <c r="BS28" s="714"/>
      <c r="BT28" s="714"/>
      <c r="BU28" s="714"/>
      <c r="BV28" s="714"/>
      <c r="BW28" s="714"/>
      <c r="BX28" s="714"/>
      <c r="BY28" s="714"/>
      <c r="BZ28" s="714"/>
      <c r="CA28" s="714"/>
      <c r="CB28" s="714"/>
      <c r="CC28" s="714"/>
      <c r="CD28" s="714"/>
      <c r="CE28" s="714"/>
      <c r="CF28" s="714"/>
      <c r="CG28" s="714"/>
      <c r="CH28" s="714"/>
      <c r="CI28" s="714"/>
      <c r="CJ28" s="714"/>
      <c r="CK28" s="714"/>
      <c r="CL28" s="714"/>
      <c r="CM28" s="714"/>
      <c r="CN28" s="714"/>
      <c r="CO28" s="714"/>
      <c r="CP28" s="714"/>
      <c r="CQ28" s="714"/>
      <c r="CR28" s="714"/>
      <c r="CS28" s="714"/>
      <c r="CT28" s="714"/>
      <c r="CU28" s="714"/>
      <c r="CV28" s="714"/>
      <c r="CW28" s="714"/>
      <c r="CX28" s="714"/>
      <c r="CY28" s="714"/>
      <c r="CZ28" s="714"/>
      <c r="DA28" s="714"/>
      <c r="DB28" s="714"/>
      <c r="DC28" s="714"/>
      <c r="DD28" s="714"/>
      <c r="DE28" s="714"/>
      <c r="DF28" s="714"/>
      <c r="DG28" s="714"/>
      <c r="DH28" s="714"/>
      <c r="DI28" s="714"/>
      <c r="DJ28" s="718"/>
      <c r="DK28" s="718"/>
      <c r="DL28" s="718"/>
      <c r="DM28" s="718"/>
      <c r="DN28" s="718"/>
      <c r="DO28" s="718"/>
      <c r="DP28" s="718"/>
      <c r="DQ28" s="718"/>
      <c r="DR28" s="718"/>
      <c r="DS28" s="718"/>
      <c r="DT28" s="718"/>
      <c r="DU28" s="718"/>
      <c r="DV28" s="718"/>
      <c r="DW28" s="718"/>
      <c r="DX28" s="718"/>
    </row>
    <row r="29" spans="1:128" x14ac:dyDescent="0.25">
      <c r="A29" s="714"/>
      <c r="B29" s="714"/>
      <c r="C29" s="714"/>
      <c r="D29" s="714"/>
      <c r="E29" s="714"/>
      <c r="F29" s="714"/>
      <c r="G29" s="714"/>
      <c r="H29" s="714"/>
      <c r="I29" s="714"/>
      <c r="J29" s="714"/>
      <c r="K29" s="714"/>
      <c r="L29" s="714"/>
      <c r="M29" s="714"/>
      <c r="N29" s="714"/>
      <c r="O29" s="714"/>
      <c r="P29" s="714"/>
      <c r="Q29" s="714"/>
      <c r="R29" s="714"/>
      <c r="S29" s="714"/>
      <c r="T29" s="714"/>
      <c r="U29" s="714"/>
      <c r="V29" s="714"/>
      <c r="W29" s="714"/>
      <c r="X29" s="714"/>
      <c r="Y29" s="714"/>
      <c r="Z29" s="714"/>
      <c r="AA29" s="714"/>
      <c r="AB29" s="714"/>
      <c r="AC29" s="714"/>
      <c r="AD29" s="714"/>
      <c r="AE29" s="714"/>
      <c r="AF29" s="714"/>
      <c r="AG29" s="714"/>
      <c r="AH29" s="714"/>
      <c r="AI29" s="714"/>
      <c r="AJ29" s="714"/>
      <c r="AK29" s="714"/>
      <c r="AL29" s="714"/>
      <c r="AM29" s="714"/>
      <c r="AN29" s="714"/>
      <c r="AO29" s="714"/>
      <c r="AP29" s="714"/>
      <c r="AQ29" s="714"/>
      <c r="AR29" s="714"/>
      <c r="AS29" s="714"/>
      <c r="AT29" s="714"/>
      <c r="AU29" s="714"/>
      <c r="AV29" s="714"/>
      <c r="AW29" s="714"/>
      <c r="AX29" s="714"/>
      <c r="AY29" s="714"/>
      <c r="AZ29" s="714"/>
      <c r="BA29" s="714"/>
      <c r="BB29" s="714"/>
      <c r="BC29" s="714"/>
      <c r="BD29" s="714"/>
      <c r="BE29" s="714"/>
      <c r="BF29" s="714"/>
      <c r="BG29" s="714"/>
      <c r="BH29" s="714"/>
      <c r="BI29" s="714"/>
      <c r="BJ29" s="714"/>
      <c r="BK29" s="714"/>
      <c r="BL29" s="714"/>
      <c r="BM29" s="714"/>
      <c r="BN29" s="714"/>
      <c r="BO29" s="714"/>
      <c r="BP29" s="714"/>
      <c r="BQ29" s="714"/>
      <c r="BR29" s="714"/>
      <c r="BS29" s="714"/>
      <c r="BT29" s="714"/>
      <c r="BU29" s="714"/>
      <c r="BV29" s="714"/>
      <c r="BW29" s="714"/>
      <c r="BX29" s="714"/>
      <c r="BY29" s="714"/>
      <c r="BZ29" s="714"/>
      <c r="CA29" s="714"/>
      <c r="CB29" s="714"/>
      <c r="CC29" s="714"/>
      <c r="CD29" s="714"/>
      <c r="CE29" s="714"/>
      <c r="CF29" s="714"/>
      <c r="CG29" s="714"/>
      <c r="CH29" s="714"/>
      <c r="CI29" s="714"/>
      <c r="CJ29" s="714"/>
      <c r="CK29" s="714"/>
      <c r="CL29" s="714"/>
      <c r="CM29" s="714"/>
      <c r="CN29" s="714"/>
      <c r="CO29" s="714"/>
      <c r="CP29" s="714"/>
      <c r="CQ29" s="714"/>
      <c r="CR29" s="714"/>
      <c r="CS29" s="714"/>
      <c r="CT29" s="714"/>
      <c r="CU29" s="714"/>
      <c r="CV29" s="714"/>
      <c r="CW29" s="714"/>
      <c r="CX29" s="714"/>
      <c r="CY29" s="714"/>
      <c r="CZ29" s="714"/>
      <c r="DA29" s="714"/>
      <c r="DB29" s="714"/>
      <c r="DC29" s="714"/>
      <c r="DD29" s="714"/>
      <c r="DE29" s="714"/>
      <c r="DF29" s="714"/>
      <c r="DG29" s="714"/>
      <c r="DH29" s="714"/>
      <c r="DI29" s="714"/>
      <c r="DJ29" s="718"/>
      <c r="DK29" s="718"/>
      <c r="DL29" s="718"/>
      <c r="DM29" s="718"/>
      <c r="DN29" s="718"/>
      <c r="DO29" s="718"/>
      <c r="DP29" s="718"/>
      <c r="DQ29" s="718"/>
      <c r="DR29" s="718"/>
      <c r="DS29" s="718"/>
      <c r="DT29" s="718"/>
      <c r="DU29" s="718"/>
      <c r="DV29" s="718"/>
      <c r="DW29" s="718"/>
      <c r="DX29" s="718"/>
    </row>
  </sheetData>
  <mergeCells count="4">
    <mergeCell ref="C5:C7"/>
    <mergeCell ref="D5:R5"/>
    <mergeCell ref="S5:S6"/>
    <mergeCell ref="T5:T6"/>
  </mergeCells>
  <hyperlinks>
    <hyperlink ref="V2" location="Index!A1" display="Return to index" xr:uid="{7D10087F-0477-445A-B0F0-881196A20039}"/>
  </hyperlinks>
  <pageMargins left="0.7" right="0.7" top="0.78740157499999996" bottom="0.78740157499999996" header="0.3" footer="0.3"/>
  <pageSetup paperSize="9" scale="1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D1EFE-52AC-4ED8-A70B-700E459BC763}">
  <sheetPr codeName="Ark18"/>
  <dimension ref="B1:Q168"/>
  <sheetViews>
    <sheetView showGridLines="0" zoomScale="70" zoomScaleNormal="70" workbookViewId="0">
      <selection activeCell="D167" sqref="D167"/>
    </sheetView>
  </sheetViews>
  <sheetFormatPr defaultColWidth="11.5703125" defaultRowHeight="15" x14ac:dyDescent="0.25"/>
  <cols>
    <col min="1" max="1" width="2.7109375" style="241" customWidth="1"/>
    <col min="2" max="2" width="18.28515625" style="241" customWidth="1"/>
    <col min="3" max="3" width="26.42578125" style="241" customWidth="1"/>
    <col min="4" max="4" width="19" style="241" customWidth="1"/>
    <col min="5" max="5" width="19.42578125" style="241" customWidth="1"/>
    <col min="6" max="6" width="13.5703125" style="241" customWidth="1"/>
    <col min="7" max="7" width="17.85546875" style="241" bestFit="1" customWidth="1"/>
    <col min="8" max="11" width="13.5703125" style="241" customWidth="1"/>
    <col min="12" max="12" width="18.5703125" style="241" bestFit="1" customWidth="1"/>
    <col min="13" max="13" width="13.5703125" style="241" customWidth="1"/>
    <col min="14" max="14" width="15.85546875" style="241" bestFit="1" customWidth="1"/>
    <col min="15" max="15" width="16.140625" style="241" customWidth="1"/>
    <col min="16" max="16" width="5.7109375" style="241" customWidth="1"/>
    <col min="17" max="17" width="17.28515625" style="241" bestFit="1" customWidth="1"/>
    <col min="18" max="18" width="32.7109375" style="241" customWidth="1"/>
    <col min="19" max="16384" width="11.5703125" style="241"/>
  </cols>
  <sheetData>
    <row r="1" spans="2:17" ht="12.95" customHeight="1" x14ac:dyDescent="0.25"/>
    <row r="2" spans="2:17" ht="20.25" x14ac:dyDescent="0.3">
      <c r="B2" s="634" t="s">
        <v>737</v>
      </c>
      <c r="C2" s="56"/>
      <c r="D2" s="56"/>
      <c r="E2" s="56"/>
      <c r="F2" s="56"/>
      <c r="G2" s="56"/>
      <c r="H2" s="56"/>
      <c r="I2" s="56"/>
      <c r="J2" s="56"/>
      <c r="K2" s="56"/>
      <c r="L2" s="56"/>
      <c r="M2" s="56"/>
      <c r="N2" s="465"/>
      <c r="O2" s="56"/>
      <c r="Q2" s="315" t="s">
        <v>66</v>
      </c>
    </row>
    <row r="4" spans="2:17" x14ac:dyDescent="0.25">
      <c r="B4" s="466"/>
    </row>
    <row r="5" spans="2:17" s="467" customFormat="1" ht="84" customHeight="1" x14ac:dyDescent="0.25">
      <c r="B5" s="941" t="s">
        <v>738</v>
      </c>
      <c r="C5" s="39" t="s">
        <v>739</v>
      </c>
      <c r="D5" s="39" t="s">
        <v>740</v>
      </c>
      <c r="E5" s="39" t="s">
        <v>741</v>
      </c>
      <c r="F5" s="39" t="s">
        <v>742</v>
      </c>
      <c r="G5" s="39" t="s">
        <v>743</v>
      </c>
      <c r="H5" s="39" t="s">
        <v>744</v>
      </c>
      <c r="I5" s="39" t="s">
        <v>745</v>
      </c>
      <c r="J5" s="39" t="s">
        <v>746</v>
      </c>
      <c r="K5" s="39" t="s">
        <v>747</v>
      </c>
      <c r="L5" s="39" t="s">
        <v>748</v>
      </c>
      <c r="M5" s="39" t="s">
        <v>749</v>
      </c>
      <c r="N5" s="39" t="s">
        <v>750</v>
      </c>
      <c r="O5" s="39" t="s">
        <v>751</v>
      </c>
    </row>
    <row r="6" spans="2:17" s="468" customFormat="1" x14ac:dyDescent="0.25">
      <c r="B6" s="942"/>
      <c r="C6" s="106" t="s">
        <v>67</v>
      </c>
      <c r="D6" s="106" t="s">
        <v>68</v>
      </c>
      <c r="E6" s="106" t="s">
        <v>69</v>
      </c>
      <c r="F6" s="106" t="s">
        <v>70</v>
      </c>
      <c r="G6" s="106" t="s">
        <v>71</v>
      </c>
      <c r="H6" s="106" t="s">
        <v>466</v>
      </c>
      <c r="I6" s="106" t="s">
        <v>467</v>
      </c>
      <c r="J6" s="106" t="s">
        <v>510</v>
      </c>
      <c r="K6" s="106" t="s">
        <v>618</v>
      </c>
      <c r="L6" s="106" t="s">
        <v>619</v>
      </c>
      <c r="M6" s="106" t="s">
        <v>620</v>
      </c>
      <c r="N6" s="106" t="s">
        <v>621</v>
      </c>
      <c r="O6" s="106" t="s">
        <v>672</v>
      </c>
    </row>
    <row r="7" spans="2:17" s="472" customFormat="1" ht="19.5" customHeight="1" x14ac:dyDescent="0.25">
      <c r="B7" s="469" t="s">
        <v>752</v>
      </c>
      <c r="C7" s="470"/>
      <c r="D7" s="471"/>
      <c r="E7" s="433"/>
      <c r="F7" s="433"/>
      <c r="G7" s="433"/>
      <c r="H7" s="433"/>
      <c r="I7" s="433"/>
      <c r="J7" s="433"/>
      <c r="K7" s="433"/>
      <c r="L7" s="433"/>
      <c r="M7" s="433"/>
      <c r="N7" s="433"/>
      <c r="O7" s="433"/>
    </row>
    <row r="8" spans="2:17" s="472" customFormat="1" x14ac:dyDescent="0.25">
      <c r="B8" s="473"/>
      <c r="C8" s="474" t="s">
        <v>753</v>
      </c>
      <c r="D8" s="475">
        <v>5879410206.8000002</v>
      </c>
      <c r="E8" s="44">
        <v>8502832518.7799997</v>
      </c>
      <c r="F8" s="476">
        <v>0.51</v>
      </c>
      <c r="G8" s="44">
        <v>10184475790.59</v>
      </c>
      <c r="H8" s="476">
        <v>9.4225581500000002E-4</v>
      </c>
      <c r="I8" s="44">
        <v>129</v>
      </c>
      <c r="J8" s="476">
        <v>0.48062923997000001</v>
      </c>
      <c r="K8" s="44">
        <v>2</v>
      </c>
      <c r="L8" s="44">
        <v>2522086629.73</v>
      </c>
      <c r="M8" s="791">
        <v>0.24764029897938342</v>
      </c>
      <c r="N8" s="44">
        <v>4604720.12</v>
      </c>
      <c r="O8" s="44">
        <v>-9367657.5999999996</v>
      </c>
    </row>
    <row r="9" spans="2:17" s="472" customFormat="1" x14ac:dyDescent="0.25">
      <c r="B9" s="477"/>
      <c r="C9" s="478" t="s">
        <v>754</v>
      </c>
      <c r="D9" s="44">
        <v>2627455244.2600002</v>
      </c>
      <c r="E9" s="44">
        <v>4428307247.1899996</v>
      </c>
      <c r="F9" s="476">
        <v>0.54</v>
      </c>
      <c r="G9" s="44">
        <v>5012151720.2600002</v>
      </c>
      <c r="H9" s="476">
        <v>6.2782538700000001E-4</v>
      </c>
      <c r="I9" s="44">
        <v>64</v>
      </c>
      <c r="J9" s="476">
        <v>0.45731021831500002</v>
      </c>
      <c r="K9" s="44">
        <v>2</v>
      </c>
      <c r="L9" s="44">
        <v>931483985.10000002</v>
      </c>
      <c r="M9" s="791">
        <v>0.18584512941513276</v>
      </c>
      <c r="N9" s="44">
        <v>1370497.79</v>
      </c>
      <c r="O9" s="44">
        <v>-5057733.3499999996</v>
      </c>
    </row>
    <row r="10" spans="2:17" s="472" customFormat="1" x14ac:dyDescent="0.25">
      <c r="B10" s="477"/>
      <c r="C10" s="478" t="s">
        <v>755</v>
      </c>
      <c r="D10" s="44">
        <v>3251954962.54</v>
      </c>
      <c r="E10" s="44">
        <v>4074525271.5900002</v>
      </c>
      <c r="F10" s="476">
        <v>0.47</v>
      </c>
      <c r="G10" s="44">
        <v>5172324070.3299999</v>
      </c>
      <c r="H10" s="476">
        <v>1.246949215E-3</v>
      </c>
      <c r="I10" s="44">
        <v>65</v>
      </c>
      <c r="J10" s="476">
        <v>0.50322613701499996</v>
      </c>
      <c r="K10" s="44">
        <v>2</v>
      </c>
      <c r="L10" s="44">
        <v>1590602644.6199999</v>
      </c>
      <c r="M10" s="791">
        <v>0.30752184569102564</v>
      </c>
      <c r="N10" s="44">
        <v>3234222.33</v>
      </c>
      <c r="O10" s="44">
        <v>-4309924.25</v>
      </c>
    </row>
    <row r="11" spans="2:17" s="472" customFormat="1" x14ac:dyDescent="0.25">
      <c r="B11" s="477"/>
      <c r="C11" s="474" t="s">
        <v>756</v>
      </c>
      <c r="D11" s="44">
        <v>38701579821.879997</v>
      </c>
      <c r="E11" s="44">
        <v>7265942946.3199997</v>
      </c>
      <c r="F11" s="476">
        <v>0.36</v>
      </c>
      <c r="G11" s="44">
        <v>41337284394.900002</v>
      </c>
      <c r="H11" s="476">
        <v>1.934546557E-3</v>
      </c>
      <c r="I11" s="44">
        <v>810</v>
      </c>
      <c r="J11" s="476">
        <v>0.162895157432</v>
      </c>
      <c r="K11" s="44">
        <v>4</v>
      </c>
      <c r="L11" s="44">
        <v>5763738019.96</v>
      </c>
      <c r="M11" s="791">
        <v>0.13943194634892617</v>
      </c>
      <c r="N11" s="44">
        <v>11996369.51</v>
      </c>
      <c r="O11" s="44">
        <v>-48318581.869999997</v>
      </c>
    </row>
    <row r="12" spans="2:17" s="472" customFormat="1" x14ac:dyDescent="0.25">
      <c r="B12" s="477"/>
      <c r="C12" s="474" t="s">
        <v>757</v>
      </c>
      <c r="D12" s="44">
        <v>28083099687.400002</v>
      </c>
      <c r="E12" s="44">
        <v>9680762516.0100002</v>
      </c>
      <c r="F12" s="476">
        <v>0.52</v>
      </c>
      <c r="G12" s="44">
        <v>32963249538.779999</v>
      </c>
      <c r="H12" s="476">
        <v>3.4104672349999999E-3</v>
      </c>
      <c r="I12" s="44">
        <v>744</v>
      </c>
      <c r="J12" s="476">
        <v>0.28294899036499999</v>
      </c>
      <c r="K12" s="44">
        <v>3</v>
      </c>
      <c r="L12" s="44">
        <v>11388032898.35</v>
      </c>
      <c r="M12" s="791">
        <v>0.34547664619510332</v>
      </c>
      <c r="N12" s="44">
        <v>29807659.890000001</v>
      </c>
      <c r="O12" s="44">
        <v>-93162100.400000006</v>
      </c>
    </row>
    <row r="13" spans="2:17" s="472" customFormat="1" x14ac:dyDescent="0.25">
      <c r="B13" s="477"/>
      <c r="C13" s="474" t="s">
        <v>758</v>
      </c>
      <c r="D13" s="44">
        <v>19226597331.119999</v>
      </c>
      <c r="E13" s="44">
        <v>4595850864.71</v>
      </c>
      <c r="F13" s="476">
        <v>0.72</v>
      </c>
      <c r="G13" s="44">
        <v>22495584435.310001</v>
      </c>
      <c r="H13" s="476">
        <v>5.9626332449999996E-3</v>
      </c>
      <c r="I13" s="44">
        <v>624</v>
      </c>
      <c r="J13" s="476">
        <v>0.28267105919199997</v>
      </c>
      <c r="K13" s="44">
        <v>3</v>
      </c>
      <c r="L13" s="44">
        <v>9865649580.4200001</v>
      </c>
      <c r="M13" s="791">
        <v>0.43855938078827894</v>
      </c>
      <c r="N13" s="44">
        <v>37493097.840000004</v>
      </c>
      <c r="O13" s="44">
        <v>-61109297.270000003</v>
      </c>
    </row>
    <row r="14" spans="2:17" s="472" customFormat="1" x14ac:dyDescent="0.25">
      <c r="B14" s="477"/>
      <c r="C14" s="474" t="s">
        <v>759</v>
      </c>
      <c r="D14" s="44">
        <v>57736728509.419998</v>
      </c>
      <c r="E14" s="44">
        <v>15557170154.540001</v>
      </c>
      <c r="F14" s="476">
        <v>0.47</v>
      </c>
      <c r="G14" s="44">
        <v>65018071455.5</v>
      </c>
      <c r="H14" s="476">
        <v>1.3165611109999999E-2</v>
      </c>
      <c r="I14" s="44">
        <v>2294</v>
      </c>
      <c r="J14" s="476">
        <v>0.14663265849000001</v>
      </c>
      <c r="K14" s="44">
        <v>4</v>
      </c>
      <c r="L14" s="44">
        <v>22524394407.34</v>
      </c>
      <c r="M14" s="791">
        <v>0.34643282864451402</v>
      </c>
      <c r="N14" s="44">
        <v>124380876.06</v>
      </c>
      <c r="O14" s="44">
        <v>-242233357.09</v>
      </c>
    </row>
    <row r="15" spans="2:17" s="472" customFormat="1" x14ac:dyDescent="0.25">
      <c r="B15" s="477"/>
      <c r="C15" s="478" t="s">
        <v>760</v>
      </c>
      <c r="D15" s="44">
        <v>44694988774.470001</v>
      </c>
      <c r="E15" s="44">
        <v>12816185968.43</v>
      </c>
      <c r="F15" s="476">
        <v>0.51</v>
      </c>
      <c r="G15" s="44">
        <v>51240591866.690002</v>
      </c>
      <c r="H15" s="476">
        <v>1.1216457835000001E-2</v>
      </c>
      <c r="I15" s="44">
        <v>1800</v>
      </c>
      <c r="J15" s="476">
        <v>0.14790951080100001</v>
      </c>
      <c r="K15" s="44">
        <v>4</v>
      </c>
      <c r="L15" s="44">
        <v>16694842210.91</v>
      </c>
      <c r="M15" s="791">
        <v>0.32581282929643179</v>
      </c>
      <c r="N15" s="44">
        <v>84322500.819999993</v>
      </c>
      <c r="O15" s="44">
        <v>-186860705.99000001</v>
      </c>
    </row>
    <row r="16" spans="2:17" s="472" customFormat="1" x14ac:dyDescent="0.25">
      <c r="B16" s="477"/>
      <c r="C16" s="478" t="s">
        <v>761</v>
      </c>
      <c r="D16" s="44">
        <v>13041739734.950001</v>
      </c>
      <c r="E16" s="44">
        <v>2740984186.1100001</v>
      </c>
      <c r="F16" s="476">
        <v>0.28999999999999998</v>
      </c>
      <c r="G16" s="44">
        <v>13777479588.809999</v>
      </c>
      <c r="H16" s="476">
        <v>2.0414815640999999E-2</v>
      </c>
      <c r="I16" s="44">
        <v>494</v>
      </c>
      <c r="J16" s="476">
        <v>0.14188384592799999</v>
      </c>
      <c r="K16" s="44">
        <v>4</v>
      </c>
      <c r="L16" s="44">
        <v>5829552196.4300003</v>
      </c>
      <c r="M16" s="791">
        <v>0.42312181693702045</v>
      </c>
      <c r="N16" s="44">
        <v>40058375.240000002</v>
      </c>
      <c r="O16" s="44">
        <v>-55372651.100000001</v>
      </c>
    </row>
    <row r="17" spans="2:15" s="472" customFormat="1" x14ac:dyDescent="0.25">
      <c r="B17" s="477"/>
      <c r="C17" s="474" t="s">
        <v>762</v>
      </c>
      <c r="D17" s="44">
        <v>15332375380.620001</v>
      </c>
      <c r="E17" s="44">
        <v>2074114977.6600001</v>
      </c>
      <c r="F17" s="476">
        <v>0.51</v>
      </c>
      <c r="G17" s="44">
        <v>16338699406.76</v>
      </c>
      <c r="H17" s="476">
        <v>4.2588041187999998E-2</v>
      </c>
      <c r="I17" s="44">
        <v>1771</v>
      </c>
      <c r="J17" s="476">
        <v>0.19541355780799999</v>
      </c>
      <c r="K17" s="44">
        <v>4</v>
      </c>
      <c r="L17" s="44">
        <v>10074803066.51</v>
      </c>
      <c r="M17" s="791">
        <v>0.61662209553482783</v>
      </c>
      <c r="N17" s="44">
        <v>139961254.24000001</v>
      </c>
      <c r="O17" s="44">
        <v>-203293303.81999999</v>
      </c>
    </row>
    <row r="18" spans="2:15" s="472" customFormat="1" x14ac:dyDescent="0.25">
      <c r="B18" s="477"/>
      <c r="C18" s="478" t="s">
        <v>763</v>
      </c>
      <c r="D18" s="44">
        <v>11482316254.360001</v>
      </c>
      <c r="E18" s="44">
        <v>1212209828.1199999</v>
      </c>
      <c r="F18" s="476">
        <v>0.48</v>
      </c>
      <c r="G18" s="44">
        <v>12057929346.34</v>
      </c>
      <c r="H18" s="476">
        <v>3.2506435993000002E-2</v>
      </c>
      <c r="I18" s="44">
        <v>936</v>
      </c>
      <c r="J18" s="476">
        <v>0.177663465056</v>
      </c>
      <c r="K18" s="44">
        <v>4</v>
      </c>
      <c r="L18" s="44">
        <v>6222379725.6599998</v>
      </c>
      <c r="M18" s="791">
        <v>0.51604048646616996</v>
      </c>
      <c r="N18" s="44">
        <v>66205935.049999997</v>
      </c>
      <c r="O18" s="44">
        <v>-114244121.62</v>
      </c>
    </row>
    <row r="19" spans="2:15" s="472" customFormat="1" x14ac:dyDescent="0.25">
      <c r="B19" s="477"/>
      <c r="C19" s="478" t="s">
        <v>764</v>
      </c>
      <c r="D19" s="44">
        <v>3850059126.2600002</v>
      </c>
      <c r="E19" s="44">
        <v>861905149.53999996</v>
      </c>
      <c r="F19" s="476">
        <v>0.55000000000000004</v>
      </c>
      <c r="G19" s="44">
        <v>4280770060.4200001</v>
      </c>
      <c r="H19" s="476">
        <v>7.0985568134999996E-2</v>
      </c>
      <c r="I19" s="44">
        <v>835</v>
      </c>
      <c r="J19" s="476">
        <v>0.245411422977</v>
      </c>
      <c r="K19" s="44">
        <v>3</v>
      </c>
      <c r="L19" s="44">
        <v>3852423340.8600001</v>
      </c>
      <c r="M19" s="791">
        <v>0.89993699415894968</v>
      </c>
      <c r="N19" s="44">
        <v>73755319.180000007</v>
      </c>
      <c r="O19" s="44">
        <v>-89049182.200000003</v>
      </c>
    </row>
    <row r="20" spans="2:15" s="472" customFormat="1" x14ac:dyDescent="0.25">
      <c r="B20" s="477"/>
      <c r="C20" s="474" t="s">
        <v>765</v>
      </c>
      <c r="D20" s="44">
        <v>3184369669.96</v>
      </c>
      <c r="E20" s="44">
        <v>241586990.81</v>
      </c>
      <c r="F20" s="476">
        <v>0.76</v>
      </c>
      <c r="G20" s="44">
        <v>3340483834.1799998</v>
      </c>
      <c r="H20" s="476">
        <v>0.24283282121200001</v>
      </c>
      <c r="I20" s="44">
        <v>348</v>
      </c>
      <c r="J20" s="476">
        <v>0.22109701068000001</v>
      </c>
      <c r="K20" s="44">
        <v>3</v>
      </c>
      <c r="L20" s="44">
        <v>3975745954.3000002</v>
      </c>
      <c r="M20" s="791">
        <v>1.1901706913291918</v>
      </c>
      <c r="N20" s="44">
        <v>178765933.27000001</v>
      </c>
      <c r="O20" s="44">
        <v>-420472549.62</v>
      </c>
    </row>
    <row r="21" spans="2:15" s="472" customFormat="1" x14ac:dyDescent="0.25">
      <c r="B21" s="477"/>
      <c r="C21" s="478" t="s">
        <v>766</v>
      </c>
      <c r="D21" s="44">
        <v>1210616278.3099999</v>
      </c>
      <c r="E21" s="44">
        <v>20263607.93</v>
      </c>
      <c r="F21" s="476">
        <v>0.44</v>
      </c>
      <c r="G21" s="44">
        <v>1218823586.23</v>
      </c>
      <c r="H21" s="476">
        <v>0.13512033471400001</v>
      </c>
      <c r="I21" s="44">
        <v>254</v>
      </c>
      <c r="J21" s="476">
        <v>9.6486314084000005E-2</v>
      </c>
      <c r="K21" s="44">
        <v>5</v>
      </c>
      <c r="L21" s="44">
        <v>591344671.38</v>
      </c>
      <c r="M21" s="791">
        <v>0.48517659000111391</v>
      </c>
      <c r="N21" s="44">
        <v>16246457.050000001</v>
      </c>
      <c r="O21" s="44">
        <v>-10199047.039999999</v>
      </c>
    </row>
    <row r="22" spans="2:15" s="472" customFormat="1" x14ac:dyDescent="0.25">
      <c r="B22" s="477"/>
      <c r="C22" s="478" t="s">
        <v>767</v>
      </c>
      <c r="D22" s="44">
        <v>1523718625.1400001</v>
      </c>
      <c r="E22" s="44">
        <v>221323382.88</v>
      </c>
      <c r="F22" s="476">
        <v>0.79</v>
      </c>
      <c r="G22" s="44">
        <v>1671625481.4400001</v>
      </c>
      <c r="H22" s="476">
        <v>0.232793621156</v>
      </c>
      <c r="I22" s="44">
        <v>53</v>
      </c>
      <c r="J22" s="476">
        <v>0.34364995132499998</v>
      </c>
      <c r="K22" s="44">
        <v>2</v>
      </c>
      <c r="L22" s="44">
        <v>3196703597.1300001</v>
      </c>
      <c r="M22" s="791">
        <v>1.9123324169336311</v>
      </c>
      <c r="N22" s="44">
        <v>135975013.81999999</v>
      </c>
      <c r="O22" s="44">
        <v>-408677088.48000002</v>
      </c>
    </row>
    <row r="23" spans="2:15" s="472" customFormat="1" x14ac:dyDescent="0.25">
      <c r="B23" s="477"/>
      <c r="C23" s="478" t="s">
        <v>768</v>
      </c>
      <c r="D23" s="44">
        <v>450034766.50999999</v>
      </c>
      <c r="E23" s="44">
        <v>0</v>
      </c>
      <c r="F23" s="476">
        <v>0</v>
      </c>
      <c r="G23" s="44">
        <v>450034766.50999999</v>
      </c>
      <c r="H23" s="476">
        <v>0.57183918410000001</v>
      </c>
      <c r="I23" s="44">
        <v>41</v>
      </c>
      <c r="J23" s="476">
        <v>0.103363523756</v>
      </c>
      <c r="K23" s="44">
        <v>5</v>
      </c>
      <c r="L23" s="44">
        <v>187697685.78</v>
      </c>
      <c r="M23" s="791">
        <v>0.41707374573655137</v>
      </c>
      <c r="N23" s="44">
        <v>26544462.399999999</v>
      </c>
      <c r="O23" s="44">
        <v>-1596414.1</v>
      </c>
    </row>
    <row r="24" spans="2:15" s="472" customFormat="1" x14ac:dyDescent="0.25">
      <c r="B24" s="479"/>
      <c r="C24" s="474" t="s">
        <v>769</v>
      </c>
      <c r="D24" s="44">
        <v>1789943020.29</v>
      </c>
      <c r="E24" s="44">
        <v>1029358426.59</v>
      </c>
      <c r="F24" s="476">
        <v>0.12</v>
      </c>
      <c r="G24" s="44">
        <v>1845996732.5699999</v>
      </c>
      <c r="H24" s="476">
        <v>1</v>
      </c>
      <c r="I24" s="44">
        <v>144</v>
      </c>
      <c r="J24" s="476">
        <v>0.32142086648000001</v>
      </c>
      <c r="K24" s="44">
        <v>3</v>
      </c>
      <c r="L24" s="44">
        <v>3502284678.52</v>
      </c>
      <c r="M24" s="791">
        <v>1.8972323280573271</v>
      </c>
      <c r="N24" s="44">
        <v>595835626.77999997</v>
      </c>
      <c r="O24" s="44">
        <v>-574909344.86000001</v>
      </c>
    </row>
    <row r="25" spans="2:15" s="472" customFormat="1" ht="21" customHeight="1" x14ac:dyDescent="0.25">
      <c r="B25" s="943" t="s">
        <v>770</v>
      </c>
      <c r="C25" s="944"/>
      <c r="D25" s="480">
        <v>169934103627.48999</v>
      </c>
      <c r="E25" s="480">
        <v>48947619395.419998</v>
      </c>
      <c r="F25" s="481">
        <v>0.49123007504960631</v>
      </c>
      <c r="G25" s="480">
        <v>193523845588.59003</v>
      </c>
      <c r="H25" s="481">
        <v>2.3486149546486951E-2</v>
      </c>
      <c r="I25" s="480">
        <v>6864</v>
      </c>
      <c r="J25" s="481">
        <v>0.21378687440576921</v>
      </c>
      <c r="K25" s="480">
        <v>3.5813732107502285</v>
      </c>
      <c r="L25" s="480">
        <v>69616735235.130005</v>
      </c>
      <c r="M25" s="481">
        <v>0.35973207861488743</v>
      </c>
      <c r="N25" s="480">
        <v>1122845537.71</v>
      </c>
      <c r="O25" s="480">
        <v>-1652866192.5300002</v>
      </c>
    </row>
    <row r="26" spans="2:15" s="472" customFormat="1" x14ac:dyDescent="0.25"/>
    <row r="27" spans="2:15" s="472" customFormat="1" x14ac:dyDescent="0.25">
      <c r="B27" s="469" t="s">
        <v>771</v>
      </c>
      <c r="C27" s="470"/>
      <c r="D27" s="482"/>
      <c r="E27" s="480"/>
      <c r="F27" s="481"/>
      <c r="G27" s="480"/>
      <c r="H27" s="481"/>
      <c r="I27" s="480"/>
      <c r="J27" s="481"/>
      <c r="K27" s="480"/>
      <c r="L27" s="480"/>
      <c r="M27" s="481"/>
      <c r="N27" s="480"/>
      <c r="O27" s="480"/>
    </row>
    <row r="28" spans="2:15" x14ac:dyDescent="0.25">
      <c r="B28" s="473"/>
      <c r="C28" s="474" t="s">
        <v>753</v>
      </c>
      <c r="D28" s="475">
        <v>0</v>
      </c>
      <c r="E28" s="475">
        <v>0</v>
      </c>
      <c r="F28" s="483">
        <v>0</v>
      </c>
      <c r="G28" s="475">
        <v>0</v>
      </c>
      <c r="H28" s="483">
        <v>0</v>
      </c>
      <c r="I28" s="475">
        <v>0</v>
      </c>
      <c r="J28" s="483">
        <v>0</v>
      </c>
      <c r="K28" s="475">
        <v>0</v>
      </c>
      <c r="L28" s="475">
        <v>0</v>
      </c>
      <c r="M28" s="791"/>
      <c r="N28" s="44">
        <v>0</v>
      </c>
      <c r="O28" s="44">
        <v>0</v>
      </c>
    </row>
    <row r="29" spans="2:15" x14ac:dyDescent="0.25">
      <c r="B29" s="477"/>
      <c r="C29" s="478" t="s">
        <v>754</v>
      </c>
      <c r="D29" s="475">
        <v>0</v>
      </c>
      <c r="E29" s="475">
        <v>0</v>
      </c>
      <c r="F29" s="483">
        <v>0</v>
      </c>
      <c r="G29" s="475">
        <v>0</v>
      </c>
      <c r="H29" s="483">
        <v>0</v>
      </c>
      <c r="I29" s="475">
        <v>0</v>
      </c>
      <c r="J29" s="483">
        <v>0</v>
      </c>
      <c r="K29" s="475">
        <v>0</v>
      </c>
      <c r="L29" s="475">
        <v>0</v>
      </c>
      <c r="M29" s="791"/>
      <c r="N29" s="44">
        <v>0</v>
      </c>
      <c r="O29" s="44">
        <v>0</v>
      </c>
    </row>
    <row r="30" spans="2:15" x14ac:dyDescent="0.25">
      <c r="B30" s="477"/>
      <c r="C30" s="478" t="s">
        <v>755</v>
      </c>
      <c r="D30" s="475">
        <v>0</v>
      </c>
      <c r="E30" s="475">
        <v>0</v>
      </c>
      <c r="F30" s="483">
        <v>0</v>
      </c>
      <c r="G30" s="475">
        <v>0</v>
      </c>
      <c r="H30" s="483">
        <v>0</v>
      </c>
      <c r="I30" s="475">
        <v>0</v>
      </c>
      <c r="J30" s="483">
        <v>0</v>
      </c>
      <c r="K30" s="475">
        <v>0</v>
      </c>
      <c r="L30" s="475">
        <v>0</v>
      </c>
      <c r="M30" s="791"/>
      <c r="N30" s="44">
        <v>0</v>
      </c>
      <c r="O30" s="44">
        <v>0</v>
      </c>
    </row>
    <row r="31" spans="2:15" x14ac:dyDescent="0.25">
      <c r="B31" s="477"/>
      <c r="C31" s="474" t="s">
        <v>756</v>
      </c>
      <c r="D31" s="475">
        <v>0</v>
      </c>
      <c r="E31" s="475">
        <v>150000</v>
      </c>
      <c r="F31" s="483">
        <v>0.62</v>
      </c>
      <c r="G31" s="475">
        <v>93000</v>
      </c>
      <c r="H31" s="483">
        <v>2.0252500000000001E-3</v>
      </c>
      <c r="I31" s="475">
        <v>1</v>
      </c>
      <c r="J31" s="483">
        <v>0</v>
      </c>
      <c r="K31" s="475">
        <v>0</v>
      </c>
      <c r="L31" s="475">
        <v>0</v>
      </c>
      <c r="M31" s="791">
        <v>0</v>
      </c>
      <c r="N31" s="44">
        <v>0</v>
      </c>
      <c r="O31" s="44">
        <v>0</v>
      </c>
    </row>
    <row r="32" spans="2:15" x14ac:dyDescent="0.25">
      <c r="B32" s="477"/>
      <c r="C32" s="474" t="s">
        <v>757</v>
      </c>
      <c r="D32" s="475">
        <v>49433588.18</v>
      </c>
      <c r="E32" s="475">
        <v>31036427.84</v>
      </c>
      <c r="F32" s="483">
        <v>0.87</v>
      </c>
      <c r="G32" s="475">
        <v>76291337.519999996</v>
      </c>
      <c r="H32" s="483">
        <v>4.2154439199999999E-3</v>
      </c>
      <c r="I32" s="475">
        <v>8</v>
      </c>
      <c r="J32" s="483">
        <v>0.219745441018</v>
      </c>
      <c r="K32" s="475">
        <v>0</v>
      </c>
      <c r="L32" s="475">
        <v>12103359.98</v>
      </c>
      <c r="M32" s="791">
        <v>0.15864658260614542</v>
      </c>
      <c r="N32" s="44">
        <v>68325.759999999995</v>
      </c>
      <c r="O32" s="44">
        <v>-173414.9</v>
      </c>
    </row>
    <row r="33" spans="2:15" x14ac:dyDescent="0.25">
      <c r="B33" s="477"/>
      <c r="C33" s="474" t="s">
        <v>758</v>
      </c>
      <c r="D33" s="475">
        <v>234486355.21000001</v>
      </c>
      <c r="E33" s="475">
        <v>86029590.629999995</v>
      </c>
      <c r="F33" s="483">
        <v>0.57999999999999996</v>
      </c>
      <c r="G33" s="475">
        <v>284471552.31999999</v>
      </c>
      <c r="H33" s="483">
        <v>5.8575583919999999E-3</v>
      </c>
      <c r="I33" s="475">
        <v>10</v>
      </c>
      <c r="J33" s="483">
        <v>0.52944032941899999</v>
      </c>
      <c r="K33" s="475">
        <v>1</v>
      </c>
      <c r="L33" s="475">
        <v>190404275.55000001</v>
      </c>
      <c r="M33" s="791">
        <v>0.66932624368645344</v>
      </c>
      <c r="N33" s="44">
        <v>883605.15</v>
      </c>
      <c r="O33" s="44">
        <v>-1496793</v>
      </c>
    </row>
    <row r="34" spans="2:15" x14ac:dyDescent="0.25">
      <c r="B34" s="477"/>
      <c r="C34" s="474" t="s">
        <v>759</v>
      </c>
      <c r="D34" s="475">
        <v>74858704.75</v>
      </c>
      <c r="E34" s="475">
        <v>16857967.829999998</v>
      </c>
      <c r="F34" s="483">
        <v>0.97</v>
      </c>
      <c r="G34" s="475">
        <v>91285578.579999998</v>
      </c>
      <c r="H34" s="483">
        <v>8.0587828089999994E-3</v>
      </c>
      <c r="I34" s="475">
        <v>5</v>
      </c>
      <c r="J34" s="483">
        <v>0.151216036538</v>
      </c>
      <c r="K34" s="475">
        <v>0</v>
      </c>
      <c r="L34" s="475">
        <v>16478682.59</v>
      </c>
      <c r="M34" s="791">
        <v>0.18051791801438347</v>
      </c>
      <c r="N34" s="44">
        <v>111087.58</v>
      </c>
      <c r="O34" s="44">
        <v>-140208.46</v>
      </c>
    </row>
    <row r="35" spans="2:15" x14ac:dyDescent="0.25">
      <c r="B35" s="477"/>
      <c r="C35" s="478" t="s">
        <v>760</v>
      </c>
      <c r="D35" s="475">
        <v>74858704.75</v>
      </c>
      <c r="E35" s="475">
        <v>16857967.829999998</v>
      </c>
      <c r="F35" s="483">
        <v>0.97</v>
      </c>
      <c r="G35" s="475">
        <v>91285578.579999998</v>
      </c>
      <c r="H35" s="483">
        <v>8.0587828089999994E-3</v>
      </c>
      <c r="I35" s="475">
        <v>5</v>
      </c>
      <c r="J35" s="483">
        <v>0.151216036538</v>
      </c>
      <c r="K35" s="475">
        <v>0</v>
      </c>
      <c r="L35" s="475">
        <v>16478682.59</v>
      </c>
      <c r="M35" s="791">
        <v>0.18051791801438347</v>
      </c>
      <c r="N35" s="44">
        <v>111087.58</v>
      </c>
      <c r="O35" s="44">
        <v>-140208.46</v>
      </c>
    </row>
    <row r="36" spans="2:15" x14ac:dyDescent="0.25">
      <c r="B36" s="477"/>
      <c r="C36" s="478" t="s">
        <v>761</v>
      </c>
      <c r="D36" s="475">
        <v>0</v>
      </c>
      <c r="E36" s="475">
        <v>0</v>
      </c>
      <c r="F36" s="483">
        <v>0</v>
      </c>
      <c r="G36" s="475">
        <v>0</v>
      </c>
      <c r="H36" s="483">
        <v>0</v>
      </c>
      <c r="I36" s="475">
        <v>0</v>
      </c>
      <c r="J36" s="483">
        <v>0</v>
      </c>
      <c r="K36" s="475">
        <v>0</v>
      </c>
      <c r="L36" s="475">
        <v>0</v>
      </c>
      <c r="M36" s="791"/>
      <c r="N36" s="44">
        <v>0</v>
      </c>
      <c r="O36" s="44">
        <v>0</v>
      </c>
    </row>
    <row r="37" spans="2:15" x14ac:dyDescent="0.25">
      <c r="B37" s="477"/>
      <c r="C37" s="474" t="s">
        <v>762</v>
      </c>
      <c r="D37" s="475">
        <v>19.16</v>
      </c>
      <c r="E37" s="475">
        <v>1340000</v>
      </c>
      <c r="F37" s="483">
        <v>0.84</v>
      </c>
      <c r="G37" s="475">
        <v>1125619.1599999999</v>
      </c>
      <c r="H37" s="483">
        <v>3.160818E-2</v>
      </c>
      <c r="I37" s="475">
        <v>1</v>
      </c>
      <c r="J37" s="483">
        <v>0</v>
      </c>
      <c r="K37" s="475">
        <v>0</v>
      </c>
      <c r="L37" s="475">
        <v>0</v>
      </c>
      <c r="M37" s="791">
        <v>0</v>
      </c>
      <c r="N37" s="44">
        <v>0</v>
      </c>
      <c r="O37" s="44">
        <v>0</v>
      </c>
    </row>
    <row r="38" spans="2:15" x14ac:dyDescent="0.25">
      <c r="B38" s="477"/>
      <c r="C38" s="478" t="s">
        <v>763</v>
      </c>
      <c r="D38" s="475">
        <v>19.16</v>
      </c>
      <c r="E38" s="475">
        <v>1340000</v>
      </c>
      <c r="F38" s="483">
        <v>0.84</v>
      </c>
      <c r="G38" s="475">
        <v>1125619.1599999999</v>
      </c>
      <c r="H38" s="483">
        <v>3.160818E-2</v>
      </c>
      <c r="I38" s="475">
        <v>1</v>
      </c>
      <c r="J38" s="483">
        <v>0</v>
      </c>
      <c r="K38" s="475">
        <v>0</v>
      </c>
      <c r="L38" s="475">
        <v>0</v>
      </c>
      <c r="M38" s="791">
        <v>0</v>
      </c>
      <c r="N38" s="44">
        <v>0</v>
      </c>
      <c r="O38" s="44">
        <v>0</v>
      </c>
    </row>
    <row r="39" spans="2:15" x14ac:dyDescent="0.25">
      <c r="B39" s="477"/>
      <c r="C39" s="478" t="s">
        <v>764</v>
      </c>
      <c r="D39" s="475">
        <v>0</v>
      </c>
      <c r="E39" s="475">
        <v>0</v>
      </c>
      <c r="F39" s="483">
        <v>0</v>
      </c>
      <c r="G39" s="475">
        <v>0</v>
      </c>
      <c r="H39" s="483">
        <v>0</v>
      </c>
      <c r="I39" s="475">
        <v>0</v>
      </c>
      <c r="J39" s="483">
        <v>0</v>
      </c>
      <c r="K39" s="475">
        <v>0</v>
      </c>
      <c r="L39" s="475">
        <v>0</v>
      </c>
      <c r="M39" s="791"/>
      <c r="N39" s="44">
        <v>0</v>
      </c>
      <c r="O39" s="44">
        <v>0</v>
      </c>
    </row>
    <row r="40" spans="2:15" x14ac:dyDescent="0.25">
      <c r="B40" s="477"/>
      <c r="C40" s="474" t="s">
        <v>765</v>
      </c>
      <c r="D40" s="475">
        <v>0</v>
      </c>
      <c r="E40" s="475">
        <v>0</v>
      </c>
      <c r="F40" s="483">
        <v>0</v>
      </c>
      <c r="G40" s="475">
        <v>0</v>
      </c>
      <c r="H40" s="483">
        <v>0</v>
      </c>
      <c r="I40" s="475">
        <v>0</v>
      </c>
      <c r="J40" s="483">
        <v>0</v>
      </c>
      <c r="K40" s="475">
        <v>0</v>
      </c>
      <c r="L40" s="475">
        <v>0</v>
      </c>
      <c r="M40" s="791"/>
      <c r="N40" s="44">
        <v>0</v>
      </c>
      <c r="O40" s="44">
        <v>0</v>
      </c>
    </row>
    <row r="41" spans="2:15" x14ac:dyDescent="0.25">
      <c r="B41" s="477"/>
      <c r="C41" s="478" t="s">
        <v>766</v>
      </c>
      <c r="D41" s="475">
        <v>0</v>
      </c>
      <c r="E41" s="475">
        <v>0</v>
      </c>
      <c r="F41" s="483">
        <v>0</v>
      </c>
      <c r="G41" s="475">
        <v>0</v>
      </c>
      <c r="H41" s="483">
        <v>0</v>
      </c>
      <c r="I41" s="475">
        <v>0</v>
      </c>
      <c r="J41" s="483">
        <v>0</v>
      </c>
      <c r="K41" s="475">
        <v>0</v>
      </c>
      <c r="L41" s="475">
        <v>0</v>
      </c>
      <c r="M41" s="791"/>
      <c r="N41" s="44">
        <v>0</v>
      </c>
      <c r="O41" s="44">
        <v>0</v>
      </c>
    </row>
    <row r="42" spans="2:15" x14ac:dyDescent="0.25">
      <c r="B42" s="477"/>
      <c r="C42" s="478" t="s">
        <v>767</v>
      </c>
      <c r="D42" s="475">
        <v>0</v>
      </c>
      <c r="E42" s="475">
        <v>0</v>
      </c>
      <c r="F42" s="483">
        <v>0</v>
      </c>
      <c r="G42" s="475">
        <v>0</v>
      </c>
      <c r="H42" s="483">
        <v>0</v>
      </c>
      <c r="I42" s="475">
        <v>0</v>
      </c>
      <c r="J42" s="483">
        <v>0</v>
      </c>
      <c r="K42" s="475">
        <v>0</v>
      </c>
      <c r="L42" s="475">
        <v>0</v>
      </c>
      <c r="M42" s="791"/>
      <c r="N42" s="44">
        <v>0</v>
      </c>
      <c r="O42" s="44">
        <v>0</v>
      </c>
    </row>
    <row r="43" spans="2:15" x14ac:dyDescent="0.25">
      <c r="B43" s="477"/>
      <c r="C43" s="478" t="s">
        <v>768</v>
      </c>
      <c r="D43" s="475">
        <v>0</v>
      </c>
      <c r="E43" s="475">
        <v>0</v>
      </c>
      <c r="F43" s="483">
        <v>0</v>
      </c>
      <c r="G43" s="475">
        <v>0</v>
      </c>
      <c r="H43" s="483">
        <v>0</v>
      </c>
      <c r="I43" s="475">
        <v>0</v>
      </c>
      <c r="J43" s="483">
        <v>0</v>
      </c>
      <c r="K43" s="475">
        <v>0</v>
      </c>
      <c r="L43" s="475">
        <v>0</v>
      </c>
      <c r="M43" s="791"/>
      <c r="N43" s="44">
        <v>0</v>
      </c>
      <c r="O43" s="44">
        <v>0</v>
      </c>
    </row>
    <row r="44" spans="2:15" x14ac:dyDescent="0.25">
      <c r="B44" s="479"/>
      <c r="C44" s="474" t="s">
        <v>769</v>
      </c>
      <c r="D44" s="475">
        <v>133871.45000000001</v>
      </c>
      <c r="E44" s="475">
        <v>191792.63</v>
      </c>
      <c r="F44" s="483">
        <v>0</v>
      </c>
      <c r="G44" s="475">
        <v>133871.45000000001</v>
      </c>
      <c r="H44" s="483">
        <v>1</v>
      </c>
      <c r="I44" s="475">
        <v>1</v>
      </c>
      <c r="J44" s="483">
        <v>0.55000000000000004</v>
      </c>
      <c r="K44" s="475">
        <v>0</v>
      </c>
      <c r="L44" s="475">
        <v>0</v>
      </c>
      <c r="M44" s="791">
        <v>0</v>
      </c>
      <c r="N44" s="44">
        <v>127184.95</v>
      </c>
      <c r="O44" s="44">
        <v>-127168.38</v>
      </c>
    </row>
    <row r="45" spans="2:15" x14ac:dyDescent="0.25">
      <c r="B45" s="943" t="s">
        <v>770</v>
      </c>
      <c r="C45" s="944"/>
      <c r="D45" s="480">
        <v>358912538.75</v>
      </c>
      <c r="E45" s="480">
        <v>135605778.93000001</v>
      </c>
      <c r="F45" s="481">
        <v>0.70779990406629456</v>
      </c>
      <c r="G45" s="480">
        <v>453400959.02999997</v>
      </c>
      <c r="H45" s="481">
        <v>6.3811064985507754E-3</v>
      </c>
      <c r="I45" s="480">
        <v>26</v>
      </c>
      <c r="J45" s="481">
        <v>0.39976284799007994</v>
      </c>
      <c r="K45" s="480">
        <v>0.62741718263806645</v>
      </c>
      <c r="L45" s="480">
        <v>218986318.12</v>
      </c>
      <c r="M45" s="481">
        <v>0.48298600556226534</v>
      </c>
      <c r="N45" s="480">
        <v>1190203.44</v>
      </c>
      <c r="O45" s="480">
        <v>-1937584.7399999998</v>
      </c>
    </row>
    <row r="47" spans="2:15" x14ac:dyDescent="0.25">
      <c r="B47" s="469" t="s">
        <v>772</v>
      </c>
      <c r="C47" s="470"/>
      <c r="D47" s="482"/>
      <c r="E47" s="480"/>
      <c r="F47" s="481"/>
      <c r="G47" s="480"/>
      <c r="H47" s="481"/>
      <c r="I47" s="480"/>
      <c r="J47" s="481"/>
      <c r="K47" s="480"/>
      <c r="L47" s="480"/>
      <c r="M47" s="481"/>
      <c r="N47" s="480"/>
      <c r="O47" s="480"/>
    </row>
    <row r="48" spans="2:15" x14ac:dyDescent="0.25">
      <c r="B48" s="473"/>
      <c r="C48" s="474" t="s">
        <v>753</v>
      </c>
      <c r="D48" s="475">
        <v>4687948245.4499998</v>
      </c>
      <c r="E48" s="44">
        <v>2485036037.0900002</v>
      </c>
      <c r="F48" s="476">
        <v>0.37</v>
      </c>
      <c r="G48" s="44">
        <v>5594407344.7700005</v>
      </c>
      <c r="H48" s="476">
        <v>9.8486963500000004E-4</v>
      </c>
      <c r="I48" s="44">
        <v>75</v>
      </c>
      <c r="J48" s="476">
        <v>0.44970655727699999</v>
      </c>
      <c r="K48" s="44">
        <v>0</v>
      </c>
      <c r="L48" s="44">
        <v>1096565223.1400001</v>
      </c>
      <c r="M48" s="791">
        <v>0.19601097230882505</v>
      </c>
      <c r="N48" s="44">
        <v>2330953.16</v>
      </c>
      <c r="O48" s="44">
        <v>-3780405.59</v>
      </c>
    </row>
    <row r="49" spans="2:15" x14ac:dyDescent="0.25">
      <c r="B49" s="477"/>
      <c r="C49" s="478" t="s">
        <v>754</v>
      </c>
      <c r="D49" s="475">
        <v>1375196647.22</v>
      </c>
      <c r="E49" s="44">
        <v>1132300741.3800001</v>
      </c>
      <c r="F49" s="476">
        <v>0.63</v>
      </c>
      <c r="G49" s="44">
        <v>2084843272.8599999</v>
      </c>
      <c r="H49" s="476">
        <v>5.6425852900000005E-4</v>
      </c>
      <c r="I49" s="44">
        <v>35</v>
      </c>
      <c r="J49" s="476">
        <v>0.53245360102399997</v>
      </c>
      <c r="K49" s="44">
        <v>0</v>
      </c>
      <c r="L49" s="44">
        <v>285729462.82999998</v>
      </c>
      <c r="M49" s="791">
        <v>0.13705081170827516</v>
      </c>
      <c r="N49" s="44">
        <v>595268.13</v>
      </c>
      <c r="O49" s="44">
        <v>-1519559.58</v>
      </c>
    </row>
    <row r="50" spans="2:15" x14ac:dyDescent="0.25">
      <c r="B50" s="477"/>
      <c r="C50" s="478" t="s">
        <v>755</v>
      </c>
      <c r="D50" s="475">
        <v>3312751598.23</v>
      </c>
      <c r="E50" s="44">
        <v>1352735295.71</v>
      </c>
      <c r="F50" s="476">
        <v>0.16</v>
      </c>
      <c r="G50" s="44">
        <v>3509564071.9099998</v>
      </c>
      <c r="H50" s="476">
        <v>1.234732073E-3</v>
      </c>
      <c r="I50" s="44">
        <v>40</v>
      </c>
      <c r="J50" s="476">
        <v>0.40055098867400002</v>
      </c>
      <c r="K50" s="44">
        <v>0</v>
      </c>
      <c r="L50" s="44">
        <v>810835760.30999994</v>
      </c>
      <c r="M50" s="791">
        <v>0.23103603287935448</v>
      </c>
      <c r="N50" s="44">
        <v>1735685.04</v>
      </c>
      <c r="O50" s="44">
        <v>-2260846</v>
      </c>
    </row>
    <row r="51" spans="2:15" x14ac:dyDescent="0.25">
      <c r="B51" s="477"/>
      <c r="C51" s="474" t="s">
        <v>756</v>
      </c>
      <c r="D51" s="475">
        <v>5443068800.6700001</v>
      </c>
      <c r="E51" s="44">
        <v>1544606904.3299999</v>
      </c>
      <c r="F51" s="476">
        <v>0.44</v>
      </c>
      <c r="G51" s="44">
        <v>6124256492.6700001</v>
      </c>
      <c r="H51" s="476">
        <v>1.8137036950000001E-3</v>
      </c>
      <c r="I51" s="44">
        <v>210</v>
      </c>
      <c r="J51" s="476">
        <v>0.175051361761</v>
      </c>
      <c r="K51" s="44">
        <v>2</v>
      </c>
      <c r="L51" s="44">
        <v>762060563.96000004</v>
      </c>
      <c r="M51" s="791">
        <v>0.12443315606916448</v>
      </c>
      <c r="N51" s="44">
        <v>1969130.07</v>
      </c>
      <c r="O51" s="44">
        <v>-7935160.9800000004</v>
      </c>
    </row>
    <row r="52" spans="2:15" x14ac:dyDescent="0.25">
      <c r="B52" s="477"/>
      <c r="C52" s="474" t="s">
        <v>757</v>
      </c>
      <c r="D52" s="475">
        <v>7802949468.1800003</v>
      </c>
      <c r="E52" s="44">
        <v>3507255879.7199998</v>
      </c>
      <c r="F52" s="476">
        <v>0.47</v>
      </c>
      <c r="G52" s="44">
        <v>9432557945.4500008</v>
      </c>
      <c r="H52" s="476">
        <v>3.3654466439999998E-3</v>
      </c>
      <c r="I52" s="44">
        <v>230</v>
      </c>
      <c r="J52" s="476">
        <v>0.23090198133500001</v>
      </c>
      <c r="K52" s="44">
        <v>2</v>
      </c>
      <c r="L52" s="44">
        <v>2029382756.6900001</v>
      </c>
      <c r="M52" s="791">
        <v>0.21514659845465534</v>
      </c>
      <c r="N52" s="44">
        <v>7205896.79</v>
      </c>
      <c r="O52" s="44">
        <v>-13897525.1</v>
      </c>
    </row>
    <row r="53" spans="2:15" x14ac:dyDescent="0.25">
      <c r="B53" s="477"/>
      <c r="C53" s="474" t="s">
        <v>758</v>
      </c>
      <c r="D53" s="475">
        <v>5075796973.8199997</v>
      </c>
      <c r="E53" s="44">
        <v>2670209361.46</v>
      </c>
      <c r="F53" s="476">
        <v>0.56999999999999995</v>
      </c>
      <c r="G53" s="44">
        <v>6527694849.7299995</v>
      </c>
      <c r="H53" s="476">
        <v>5.868384739E-3</v>
      </c>
      <c r="I53" s="44">
        <v>165</v>
      </c>
      <c r="J53" s="476">
        <v>0.35099314953499999</v>
      </c>
      <c r="K53" s="44">
        <v>2</v>
      </c>
      <c r="L53" s="44">
        <v>2814367638.52</v>
      </c>
      <c r="M53" s="791">
        <v>0.43114264733689395</v>
      </c>
      <c r="N53" s="44">
        <v>13500081.640000001</v>
      </c>
      <c r="O53" s="44">
        <v>-21580718.050000001</v>
      </c>
    </row>
    <row r="54" spans="2:15" x14ac:dyDescent="0.25">
      <c r="B54" s="477"/>
      <c r="C54" s="474" t="s">
        <v>759</v>
      </c>
      <c r="D54" s="475">
        <v>15804402380.719999</v>
      </c>
      <c r="E54" s="44">
        <v>6589360335.1899996</v>
      </c>
      <c r="F54" s="476">
        <v>0.48</v>
      </c>
      <c r="G54" s="44">
        <v>18938799951.470001</v>
      </c>
      <c r="H54" s="476">
        <v>1.2520613932E-2</v>
      </c>
      <c r="I54" s="44">
        <v>713</v>
      </c>
      <c r="J54" s="476">
        <v>0.242413532214</v>
      </c>
      <c r="K54" s="44">
        <v>2</v>
      </c>
      <c r="L54" s="44">
        <v>7786878429.2399998</v>
      </c>
      <c r="M54" s="791">
        <v>0.4111600760974084</v>
      </c>
      <c r="N54" s="44">
        <v>56432573.020000003</v>
      </c>
      <c r="O54" s="44">
        <v>-76510949.579999998</v>
      </c>
    </row>
    <row r="55" spans="2:15" x14ac:dyDescent="0.25">
      <c r="B55" s="477"/>
      <c r="C55" s="478" t="s">
        <v>760</v>
      </c>
      <c r="D55" s="475">
        <v>12475018705.93</v>
      </c>
      <c r="E55" s="44">
        <v>6027538960.6300001</v>
      </c>
      <c r="F55" s="476">
        <v>0.49</v>
      </c>
      <c r="G55" s="44">
        <v>15376400652.219999</v>
      </c>
      <c r="H55" s="476">
        <v>1.0841386707E-2</v>
      </c>
      <c r="I55" s="44">
        <v>549</v>
      </c>
      <c r="J55" s="476">
        <v>0.25248717523800002</v>
      </c>
      <c r="K55" s="44">
        <v>2</v>
      </c>
      <c r="L55" s="44">
        <v>6351602076.4799995</v>
      </c>
      <c r="M55" s="791">
        <v>0.41307469934863944</v>
      </c>
      <c r="N55" s="44">
        <v>42320230.380000003</v>
      </c>
      <c r="O55" s="44">
        <v>-57540218.640000001</v>
      </c>
    </row>
    <row r="56" spans="2:15" x14ac:dyDescent="0.25">
      <c r="B56" s="477"/>
      <c r="C56" s="478" t="s">
        <v>761</v>
      </c>
      <c r="D56" s="475">
        <v>3329383674.79</v>
      </c>
      <c r="E56" s="44">
        <v>561821374.55999994</v>
      </c>
      <c r="F56" s="476">
        <v>0.43</v>
      </c>
      <c r="G56" s="44">
        <v>3562399299.25</v>
      </c>
      <c r="H56" s="476">
        <v>1.9768670206E-2</v>
      </c>
      <c r="I56" s="44">
        <v>164</v>
      </c>
      <c r="J56" s="476">
        <v>0.198932620009</v>
      </c>
      <c r="K56" s="44">
        <v>1</v>
      </c>
      <c r="L56" s="44">
        <v>1435276352.75</v>
      </c>
      <c r="M56" s="791">
        <v>0.40289597885676992</v>
      </c>
      <c r="N56" s="44">
        <v>14112342.630000001</v>
      </c>
      <c r="O56" s="44">
        <v>-18970730.93</v>
      </c>
    </row>
    <row r="57" spans="2:15" x14ac:dyDescent="0.25">
      <c r="B57" s="477"/>
      <c r="C57" s="474" t="s">
        <v>762</v>
      </c>
      <c r="D57" s="475">
        <v>5972639682.5</v>
      </c>
      <c r="E57" s="44">
        <v>1275471432.1700001</v>
      </c>
      <c r="F57" s="476">
        <v>0.42</v>
      </c>
      <c r="G57" s="44">
        <v>6463392892.5500002</v>
      </c>
      <c r="H57" s="476">
        <v>4.3297933656000001E-2</v>
      </c>
      <c r="I57" s="44">
        <v>412</v>
      </c>
      <c r="J57" s="476">
        <v>0.184680546744</v>
      </c>
      <c r="K57" s="44">
        <v>3</v>
      </c>
      <c r="L57" s="44">
        <v>2936658235.52</v>
      </c>
      <c r="M57" s="791">
        <v>0.45435242516433211</v>
      </c>
      <c r="N57" s="44">
        <v>52792606.119999997</v>
      </c>
      <c r="O57" s="44">
        <v>-66400492.810000002</v>
      </c>
    </row>
    <row r="58" spans="2:15" x14ac:dyDescent="0.25">
      <c r="B58" s="477"/>
      <c r="C58" s="478" t="s">
        <v>763</v>
      </c>
      <c r="D58" s="475">
        <v>4245430285.3600001</v>
      </c>
      <c r="E58" s="44">
        <v>582716151.90999997</v>
      </c>
      <c r="F58" s="476">
        <v>0.38</v>
      </c>
      <c r="G58" s="44">
        <v>4440406559.1099997</v>
      </c>
      <c r="H58" s="476">
        <v>3.4253028049000003E-2</v>
      </c>
      <c r="I58" s="44">
        <v>222</v>
      </c>
      <c r="J58" s="476">
        <v>0.17978158149099999</v>
      </c>
      <c r="K58" s="44">
        <v>3</v>
      </c>
      <c r="L58" s="44">
        <v>1909866033.6300001</v>
      </c>
      <c r="M58" s="791">
        <v>0.43011062347696349</v>
      </c>
      <c r="N58" s="44">
        <v>27707510.199999999</v>
      </c>
      <c r="O58" s="44">
        <v>-31617556.77</v>
      </c>
    </row>
    <row r="59" spans="2:15" x14ac:dyDescent="0.25">
      <c r="B59" s="477"/>
      <c r="C59" s="478" t="s">
        <v>764</v>
      </c>
      <c r="D59" s="475">
        <v>1727209397.1400001</v>
      </c>
      <c r="E59" s="44">
        <v>692755280.25999999</v>
      </c>
      <c r="F59" s="476">
        <v>0.45</v>
      </c>
      <c r="G59" s="44">
        <v>2022986333.45</v>
      </c>
      <c r="H59" s="476">
        <v>6.3151284870999996E-2</v>
      </c>
      <c r="I59" s="44">
        <v>190</v>
      </c>
      <c r="J59" s="476">
        <v>0.19543365816200001</v>
      </c>
      <c r="K59" s="44">
        <v>3</v>
      </c>
      <c r="L59" s="44">
        <v>1026792201.89</v>
      </c>
      <c r="M59" s="791">
        <v>0.50756259936709958</v>
      </c>
      <c r="N59" s="44">
        <v>25085095.920000002</v>
      </c>
      <c r="O59" s="44">
        <v>-34782936.039999999</v>
      </c>
    </row>
    <row r="60" spans="2:15" x14ac:dyDescent="0.25">
      <c r="B60" s="477"/>
      <c r="C60" s="474" t="s">
        <v>765</v>
      </c>
      <c r="D60" s="475">
        <v>1313216230.3399999</v>
      </c>
      <c r="E60" s="44">
        <v>246913387.16</v>
      </c>
      <c r="F60" s="476">
        <v>0.62</v>
      </c>
      <c r="G60" s="44">
        <v>1410431403.03</v>
      </c>
      <c r="H60" s="476">
        <v>0.35192217734499998</v>
      </c>
      <c r="I60" s="44">
        <v>86</v>
      </c>
      <c r="J60" s="476">
        <v>0.22361541927699999</v>
      </c>
      <c r="K60" s="44">
        <v>2</v>
      </c>
      <c r="L60" s="44">
        <v>1260066983.72</v>
      </c>
      <c r="M60" s="791">
        <v>0.89339118585492694</v>
      </c>
      <c r="N60" s="44">
        <v>90928434.700000003</v>
      </c>
      <c r="O60" s="44">
        <v>-75298615.200000003</v>
      </c>
    </row>
    <row r="61" spans="2:15" x14ac:dyDescent="0.25">
      <c r="B61" s="477"/>
      <c r="C61" s="478" t="s">
        <v>766</v>
      </c>
      <c r="D61" s="475">
        <v>291378403.19999999</v>
      </c>
      <c r="E61" s="44">
        <v>104334936.51000001</v>
      </c>
      <c r="F61" s="476">
        <v>0.48</v>
      </c>
      <c r="G61" s="44">
        <v>341799075.69999999</v>
      </c>
      <c r="H61" s="476">
        <v>0.12978885085399999</v>
      </c>
      <c r="I61" s="44">
        <v>37</v>
      </c>
      <c r="J61" s="476">
        <v>0.16956610943100001</v>
      </c>
      <c r="K61" s="44">
        <v>4</v>
      </c>
      <c r="L61" s="44">
        <v>203710837.84</v>
      </c>
      <c r="M61" s="791">
        <v>0.59599587103271978</v>
      </c>
      <c r="N61" s="44">
        <v>7305287.9900000002</v>
      </c>
      <c r="O61" s="44">
        <v>-6387843.0800000001</v>
      </c>
    </row>
    <row r="62" spans="2:15" x14ac:dyDescent="0.25">
      <c r="B62" s="477"/>
      <c r="C62" s="478" t="s">
        <v>767</v>
      </c>
      <c r="D62" s="475">
        <v>642502935.08000004</v>
      </c>
      <c r="E62" s="44">
        <v>142578450.65000001</v>
      </c>
      <c r="F62" s="476">
        <v>0.73</v>
      </c>
      <c r="G62" s="44">
        <v>689297435.26999998</v>
      </c>
      <c r="H62" s="476">
        <v>0.25293484284500001</v>
      </c>
      <c r="I62" s="44">
        <v>39</v>
      </c>
      <c r="J62" s="476">
        <v>0.311752255428</v>
      </c>
      <c r="K62" s="44">
        <v>1</v>
      </c>
      <c r="L62" s="44">
        <v>950021805.24000001</v>
      </c>
      <c r="M62" s="791">
        <v>1.3782465400699968</v>
      </c>
      <c r="N62" s="44">
        <v>52521327.799999997</v>
      </c>
      <c r="O62" s="44">
        <v>-64456486.229999997</v>
      </c>
    </row>
    <row r="63" spans="2:15" x14ac:dyDescent="0.25">
      <c r="B63" s="477"/>
      <c r="C63" s="478" t="s">
        <v>768</v>
      </c>
      <c r="D63" s="475">
        <v>379334892.06</v>
      </c>
      <c r="E63" s="44">
        <v>0</v>
      </c>
      <c r="F63" s="476">
        <v>0</v>
      </c>
      <c r="G63" s="44">
        <v>379334892.06</v>
      </c>
      <c r="H63" s="476">
        <v>0.73194701684499996</v>
      </c>
      <c r="I63" s="44">
        <v>10</v>
      </c>
      <c r="J63" s="476">
        <v>0.11216115590799999</v>
      </c>
      <c r="K63" s="44">
        <v>0</v>
      </c>
      <c r="L63" s="44">
        <v>106334340.64</v>
      </c>
      <c r="M63" s="791">
        <v>0.28031784806967064</v>
      </c>
      <c r="N63" s="44">
        <v>31101818.91</v>
      </c>
      <c r="O63" s="44">
        <v>-4454285.8899999997</v>
      </c>
    </row>
    <row r="64" spans="2:15" x14ac:dyDescent="0.25">
      <c r="B64" s="479"/>
      <c r="C64" s="474" t="s">
        <v>769</v>
      </c>
      <c r="D64" s="475">
        <v>1886938227.22</v>
      </c>
      <c r="E64" s="44">
        <v>173467946.38</v>
      </c>
      <c r="F64" s="476">
        <v>0.11</v>
      </c>
      <c r="G64" s="44">
        <v>1783247851</v>
      </c>
      <c r="H64" s="476">
        <v>1</v>
      </c>
      <c r="I64" s="44">
        <v>71</v>
      </c>
      <c r="J64" s="476">
        <v>0.315848012367</v>
      </c>
      <c r="K64" s="44">
        <v>4</v>
      </c>
      <c r="L64" s="44">
        <v>2803819258.7600002</v>
      </c>
      <c r="M64" s="791">
        <v>1.5723104655293372</v>
      </c>
      <c r="N64" s="44">
        <v>461738686.81999999</v>
      </c>
      <c r="O64" s="44">
        <v>-448942338.02999997</v>
      </c>
    </row>
    <row r="65" spans="2:15" x14ac:dyDescent="0.25">
      <c r="B65" s="943" t="s">
        <v>770</v>
      </c>
      <c r="C65" s="944"/>
      <c r="D65" s="480">
        <v>47986960008.899994</v>
      </c>
      <c r="E65" s="480">
        <v>18492321283.5</v>
      </c>
      <c r="F65" s="481">
        <v>0.45836805752509829</v>
      </c>
      <c r="G65" s="480">
        <v>56274788730.669998</v>
      </c>
      <c r="H65" s="481">
        <v>5.123530642113535E-2</v>
      </c>
      <c r="I65" s="480">
        <v>1962</v>
      </c>
      <c r="J65" s="481">
        <v>0.26158050088209278</v>
      </c>
      <c r="K65" s="480">
        <v>1.9794059449865447</v>
      </c>
      <c r="L65" s="480">
        <v>21489799089.550003</v>
      </c>
      <c r="M65" s="481">
        <v>0.38187258582879358</v>
      </c>
      <c r="N65" s="480">
        <v>686898362.31999993</v>
      </c>
      <c r="O65" s="480">
        <v>-714346205.33999991</v>
      </c>
    </row>
    <row r="66" spans="2:15" x14ac:dyDescent="0.25">
      <c r="D66" s="484"/>
      <c r="E66" s="484"/>
      <c r="F66" s="485"/>
      <c r="G66" s="484"/>
      <c r="H66" s="485"/>
      <c r="I66" s="484"/>
      <c r="J66" s="485"/>
      <c r="K66" s="484"/>
      <c r="L66" s="484"/>
      <c r="M66" s="485"/>
      <c r="N66" s="484"/>
      <c r="O66" s="484"/>
    </row>
    <row r="67" spans="2:15" x14ac:dyDescent="0.25">
      <c r="B67" s="469" t="s">
        <v>773</v>
      </c>
      <c r="C67" s="470"/>
      <c r="D67" s="482"/>
      <c r="E67" s="480"/>
      <c r="F67" s="481"/>
      <c r="G67" s="480"/>
      <c r="H67" s="481"/>
      <c r="I67" s="480"/>
      <c r="J67" s="481"/>
      <c r="K67" s="480"/>
      <c r="L67" s="480"/>
      <c r="M67" s="481"/>
      <c r="N67" s="480"/>
      <c r="O67" s="480"/>
    </row>
    <row r="68" spans="2:15" x14ac:dyDescent="0.25">
      <c r="B68" s="473"/>
      <c r="C68" s="474" t="s">
        <v>753</v>
      </c>
      <c r="D68" s="475">
        <v>4097897052.4200001</v>
      </c>
      <c r="E68" s="44">
        <v>1106942592.03</v>
      </c>
      <c r="F68" s="476">
        <v>0.72</v>
      </c>
      <c r="G68" s="44">
        <v>4899116650.8100004</v>
      </c>
      <c r="H68" s="476">
        <v>9.0788851600000003E-4</v>
      </c>
      <c r="I68" s="44">
        <v>10807</v>
      </c>
      <c r="J68" s="476">
        <v>4.5664879061000002E-2</v>
      </c>
      <c r="K68" s="44">
        <v>0</v>
      </c>
      <c r="L68" s="44">
        <v>53500855.68</v>
      </c>
      <c r="M68" s="791">
        <v>1.092051067433848E-2</v>
      </c>
      <c r="N68" s="44">
        <v>211297.77</v>
      </c>
      <c r="O68" s="44">
        <v>-3352736.96</v>
      </c>
    </row>
    <row r="69" spans="2:15" x14ac:dyDescent="0.25">
      <c r="B69" s="477"/>
      <c r="C69" s="478" t="s">
        <v>754</v>
      </c>
      <c r="D69" s="475">
        <v>2703200789.6399999</v>
      </c>
      <c r="E69" s="44">
        <v>741197970.61000001</v>
      </c>
      <c r="F69" s="476">
        <v>0.71</v>
      </c>
      <c r="G69" s="44">
        <v>3229589704.8899999</v>
      </c>
      <c r="H69" s="476">
        <v>7.4953294500000004E-4</v>
      </c>
      <c r="I69" s="44">
        <v>7142</v>
      </c>
      <c r="J69" s="476">
        <v>4.2997871977000002E-2</v>
      </c>
      <c r="K69" s="44">
        <v>0</v>
      </c>
      <c r="L69" s="44">
        <v>28545384.640000001</v>
      </c>
      <c r="M69" s="791">
        <v>8.8387031320971646E-3</v>
      </c>
      <c r="N69" s="44">
        <v>107129.4</v>
      </c>
      <c r="O69" s="44">
        <v>-306639.73</v>
      </c>
    </row>
    <row r="70" spans="2:15" x14ac:dyDescent="0.25">
      <c r="B70" s="477"/>
      <c r="C70" s="478" t="s">
        <v>755</v>
      </c>
      <c r="D70" s="475">
        <v>1394696262.78</v>
      </c>
      <c r="E70" s="44">
        <v>365744621.42000002</v>
      </c>
      <c r="F70" s="476">
        <v>0.75</v>
      </c>
      <c r="G70" s="44">
        <v>1669526945.9200001</v>
      </c>
      <c r="H70" s="476">
        <v>1.214216919E-3</v>
      </c>
      <c r="I70" s="44">
        <v>3665</v>
      </c>
      <c r="J70" s="476">
        <v>5.0824028267999997E-2</v>
      </c>
      <c r="K70" s="44">
        <v>0</v>
      </c>
      <c r="L70" s="44">
        <v>24955471.039999999</v>
      </c>
      <c r="M70" s="791">
        <v>1.4947629986437972E-2</v>
      </c>
      <c r="N70" s="44">
        <v>104168.38</v>
      </c>
      <c r="O70" s="44">
        <v>-3046097.23</v>
      </c>
    </row>
    <row r="71" spans="2:15" x14ac:dyDescent="0.25">
      <c r="B71" s="477"/>
      <c r="C71" s="474" t="s">
        <v>756</v>
      </c>
      <c r="D71" s="475">
        <v>1794133120.6099999</v>
      </c>
      <c r="E71" s="44">
        <v>353916202.20999998</v>
      </c>
      <c r="F71" s="476">
        <v>0.78</v>
      </c>
      <c r="G71" s="44">
        <v>2070297716.9200001</v>
      </c>
      <c r="H71" s="476">
        <v>1.9272659619999999E-3</v>
      </c>
      <c r="I71" s="44">
        <v>4254</v>
      </c>
      <c r="J71" s="476">
        <v>6.5661781843000006E-2</v>
      </c>
      <c r="K71" s="44">
        <v>0</v>
      </c>
      <c r="L71" s="44">
        <v>56413133.299999997</v>
      </c>
      <c r="M71" s="791">
        <v>2.7248802352893623E-2</v>
      </c>
      <c r="N71" s="44">
        <v>263903.68</v>
      </c>
      <c r="O71" s="44">
        <v>-6143740.0199999996</v>
      </c>
    </row>
    <row r="72" spans="2:15" x14ac:dyDescent="0.25">
      <c r="B72" s="477"/>
      <c r="C72" s="474" t="s">
        <v>757</v>
      </c>
      <c r="D72" s="475">
        <v>4099641987.4699998</v>
      </c>
      <c r="E72" s="44">
        <v>327159360.38999999</v>
      </c>
      <c r="F72" s="476">
        <v>0.78</v>
      </c>
      <c r="G72" s="44">
        <v>4354434542.6099997</v>
      </c>
      <c r="H72" s="476">
        <v>3.8425706799999999E-3</v>
      </c>
      <c r="I72" s="44">
        <v>7921</v>
      </c>
      <c r="J72" s="476">
        <v>7.8885425938000006E-2</v>
      </c>
      <c r="K72" s="44">
        <v>0</v>
      </c>
      <c r="L72" s="44">
        <v>234401103.83000001</v>
      </c>
      <c r="M72" s="791">
        <v>5.3830434591744393E-2</v>
      </c>
      <c r="N72" s="44">
        <v>1319020.98</v>
      </c>
      <c r="O72" s="44">
        <v>-11501057.98</v>
      </c>
    </row>
    <row r="73" spans="2:15" x14ac:dyDescent="0.25">
      <c r="B73" s="477"/>
      <c r="C73" s="474" t="s">
        <v>758</v>
      </c>
      <c r="D73" s="475">
        <v>35459575217.110001</v>
      </c>
      <c r="E73" s="44">
        <v>250845975.03</v>
      </c>
      <c r="F73" s="476">
        <v>0.55000000000000004</v>
      </c>
      <c r="G73" s="44">
        <v>35597909283.459999</v>
      </c>
      <c r="H73" s="476">
        <v>6.0639346630000004E-3</v>
      </c>
      <c r="I73" s="44">
        <v>51924</v>
      </c>
      <c r="J73" s="476">
        <v>9.9680051993999999E-2</v>
      </c>
      <c r="K73" s="44">
        <v>0</v>
      </c>
      <c r="L73" s="44">
        <v>3351129790.25</v>
      </c>
      <c r="M73" s="791">
        <v>9.413838783523866E-2</v>
      </c>
      <c r="N73" s="44">
        <v>21526923.73</v>
      </c>
      <c r="O73" s="44">
        <v>-86880110.969999999</v>
      </c>
    </row>
    <row r="74" spans="2:15" x14ac:dyDescent="0.25">
      <c r="B74" s="477"/>
      <c r="C74" s="474" t="s">
        <v>759</v>
      </c>
      <c r="D74" s="475">
        <v>93634007631.679993</v>
      </c>
      <c r="E74" s="44">
        <v>847206337.95000005</v>
      </c>
      <c r="F74" s="476">
        <v>0.33</v>
      </c>
      <c r="G74" s="44">
        <v>93910479219</v>
      </c>
      <c r="H74" s="476">
        <v>1.2412176723999999E-2</v>
      </c>
      <c r="I74" s="44">
        <v>95886</v>
      </c>
      <c r="J74" s="476">
        <v>0.100978082453</v>
      </c>
      <c r="K74" s="44">
        <v>0</v>
      </c>
      <c r="L74" s="44">
        <v>14180969400.110001</v>
      </c>
      <c r="M74" s="791">
        <v>0.15100518619482139</v>
      </c>
      <c r="N74" s="44">
        <v>116249932.3</v>
      </c>
      <c r="O74" s="44">
        <v>-126685211.86</v>
      </c>
    </row>
    <row r="75" spans="2:15" x14ac:dyDescent="0.25">
      <c r="B75" s="477"/>
      <c r="C75" s="478" t="s">
        <v>760</v>
      </c>
      <c r="D75" s="475">
        <v>80832309762.779999</v>
      </c>
      <c r="E75" s="44">
        <v>389049948.81999999</v>
      </c>
      <c r="F75" s="476">
        <v>0.44</v>
      </c>
      <c r="G75" s="44">
        <v>81005433357.970001</v>
      </c>
      <c r="H75" s="476">
        <v>1.1100493213000001E-2</v>
      </c>
      <c r="I75" s="44">
        <v>84821</v>
      </c>
      <c r="J75" s="476">
        <v>0.101459940328</v>
      </c>
      <c r="K75" s="44">
        <v>0</v>
      </c>
      <c r="L75" s="44">
        <v>11508678321.610001</v>
      </c>
      <c r="M75" s="791">
        <v>0.14207291837761249</v>
      </c>
      <c r="N75" s="44">
        <v>90069571.290000007</v>
      </c>
      <c r="O75" s="44">
        <v>-97631396</v>
      </c>
    </row>
    <row r="76" spans="2:15" x14ac:dyDescent="0.25">
      <c r="B76" s="477"/>
      <c r="C76" s="478" t="s">
        <v>761</v>
      </c>
      <c r="D76" s="475">
        <v>12801697868.9</v>
      </c>
      <c r="E76" s="44">
        <v>458156389.13</v>
      </c>
      <c r="F76" s="476">
        <v>0.23</v>
      </c>
      <c r="G76" s="44">
        <v>12905045861.030001</v>
      </c>
      <c r="H76" s="476">
        <v>2.0645660927999999E-2</v>
      </c>
      <c r="I76" s="44">
        <v>11065</v>
      </c>
      <c r="J76" s="476">
        <v>9.7953443377000002E-2</v>
      </c>
      <c r="K76" s="44">
        <v>0</v>
      </c>
      <c r="L76" s="44">
        <v>2672291078.5</v>
      </c>
      <c r="M76" s="791">
        <v>0.20707335001184679</v>
      </c>
      <c r="N76" s="44">
        <v>26180361.010000002</v>
      </c>
      <c r="O76" s="44">
        <v>-29053815.859999999</v>
      </c>
    </row>
    <row r="77" spans="2:15" x14ac:dyDescent="0.25">
      <c r="B77" s="477"/>
      <c r="C77" s="474" t="s">
        <v>762</v>
      </c>
      <c r="D77" s="475">
        <v>13304331639.780001</v>
      </c>
      <c r="E77" s="44">
        <v>133059521.72</v>
      </c>
      <c r="F77" s="476">
        <v>0.4</v>
      </c>
      <c r="G77" s="44">
        <v>13357483563.559999</v>
      </c>
      <c r="H77" s="476">
        <v>4.5054422011000003E-2</v>
      </c>
      <c r="I77" s="44">
        <v>12194</v>
      </c>
      <c r="J77" s="476">
        <v>0.11366290559099999</v>
      </c>
      <c r="K77" s="44">
        <v>0</v>
      </c>
      <c r="L77" s="44">
        <v>4857464660.0900002</v>
      </c>
      <c r="M77" s="791">
        <v>0.36365118002775981</v>
      </c>
      <c r="N77" s="44">
        <v>68110725.510000005</v>
      </c>
      <c r="O77" s="44">
        <v>-106635133.27</v>
      </c>
    </row>
    <row r="78" spans="2:15" x14ac:dyDescent="0.25">
      <c r="B78" s="477"/>
      <c r="C78" s="478" t="s">
        <v>763</v>
      </c>
      <c r="D78" s="475">
        <v>8915331082.7800007</v>
      </c>
      <c r="E78" s="44">
        <v>83344516.329999998</v>
      </c>
      <c r="F78" s="476">
        <v>0.45</v>
      </c>
      <c r="G78" s="44">
        <v>8953093193.8299999</v>
      </c>
      <c r="H78" s="476">
        <v>3.3472166503999999E-2</v>
      </c>
      <c r="I78" s="44">
        <v>8409</v>
      </c>
      <c r="J78" s="476">
        <v>0.111658715203</v>
      </c>
      <c r="K78" s="44">
        <v>0</v>
      </c>
      <c r="L78" s="44">
        <v>2782151084.8400002</v>
      </c>
      <c r="M78" s="791">
        <v>0.31074747292447619</v>
      </c>
      <c r="N78" s="44">
        <v>33306310.699999999</v>
      </c>
      <c r="O78" s="44">
        <v>-47396660.859999999</v>
      </c>
    </row>
    <row r="79" spans="2:15" x14ac:dyDescent="0.25">
      <c r="B79" s="477"/>
      <c r="C79" s="478" t="s">
        <v>764</v>
      </c>
      <c r="D79" s="475">
        <v>4389000557</v>
      </c>
      <c r="E79" s="44">
        <v>49715005.390000001</v>
      </c>
      <c r="F79" s="476">
        <v>0.31</v>
      </c>
      <c r="G79" s="44">
        <v>4404390369.7299995</v>
      </c>
      <c r="H79" s="476">
        <v>6.8598432474999999E-2</v>
      </c>
      <c r="I79" s="44">
        <v>3785</v>
      </c>
      <c r="J79" s="476">
        <v>0.11773695485000001</v>
      </c>
      <c r="K79" s="44">
        <v>0</v>
      </c>
      <c r="L79" s="44">
        <v>2075313575.25</v>
      </c>
      <c r="M79" s="791">
        <v>0.47119201547460066</v>
      </c>
      <c r="N79" s="44">
        <v>34804414.810000002</v>
      </c>
      <c r="O79" s="44">
        <v>-59238472.399999999</v>
      </c>
    </row>
    <row r="80" spans="2:15" x14ac:dyDescent="0.25">
      <c r="B80" s="477"/>
      <c r="C80" s="474" t="s">
        <v>765</v>
      </c>
      <c r="D80" s="475">
        <v>3508195489.48</v>
      </c>
      <c r="E80" s="44">
        <v>20749592.390000001</v>
      </c>
      <c r="F80" s="476">
        <v>0.52</v>
      </c>
      <c r="G80" s="44">
        <v>3519032126.5900002</v>
      </c>
      <c r="H80" s="476">
        <v>0.23882820171999999</v>
      </c>
      <c r="I80" s="44">
        <v>3608</v>
      </c>
      <c r="J80" s="476">
        <v>0.12941856643899999</v>
      </c>
      <c r="K80" s="44">
        <v>0</v>
      </c>
      <c r="L80" s="44">
        <v>2586209569.8400002</v>
      </c>
      <c r="M80" s="791">
        <v>0.73492070455920488</v>
      </c>
      <c r="N80" s="44">
        <v>108542350.17</v>
      </c>
      <c r="O80" s="44">
        <v>-144200810.44999999</v>
      </c>
    </row>
    <row r="81" spans="2:15" x14ac:dyDescent="0.25">
      <c r="B81" s="477"/>
      <c r="C81" s="478" t="s">
        <v>766</v>
      </c>
      <c r="D81" s="475">
        <v>1308614910.1199999</v>
      </c>
      <c r="E81" s="44">
        <v>12180625.84</v>
      </c>
      <c r="F81" s="476">
        <v>0.5</v>
      </c>
      <c r="G81" s="44">
        <v>1314749877.1600001</v>
      </c>
      <c r="H81" s="476">
        <v>0.130480312095</v>
      </c>
      <c r="I81" s="44">
        <v>1351</v>
      </c>
      <c r="J81" s="476">
        <v>0.143005610729</v>
      </c>
      <c r="K81" s="44">
        <v>0</v>
      </c>
      <c r="L81" s="44">
        <v>996761083.99000001</v>
      </c>
      <c r="M81" s="791">
        <v>0.75813742317520516</v>
      </c>
      <c r="N81" s="44">
        <v>24926607.18</v>
      </c>
      <c r="O81" s="44">
        <v>-70729270.629999995</v>
      </c>
    </row>
    <row r="82" spans="2:15" x14ac:dyDescent="0.25">
      <c r="B82" s="477"/>
      <c r="C82" s="478" t="s">
        <v>767</v>
      </c>
      <c r="D82" s="475">
        <v>1279433610.9300001</v>
      </c>
      <c r="E82" s="44">
        <v>6443329.7199999997</v>
      </c>
      <c r="F82" s="476">
        <v>0.66</v>
      </c>
      <c r="G82" s="44">
        <v>1283710153.6300001</v>
      </c>
      <c r="H82" s="476">
        <v>0.23021424534099999</v>
      </c>
      <c r="I82" s="44">
        <v>1374</v>
      </c>
      <c r="J82" s="476">
        <v>0.11077605919</v>
      </c>
      <c r="K82" s="44">
        <v>0</v>
      </c>
      <c r="L82" s="44">
        <v>862109414.37</v>
      </c>
      <c r="M82" s="791">
        <v>0.67157637721582064</v>
      </c>
      <c r="N82" s="44">
        <v>32527326.120000001</v>
      </c>
      <c r="O82" s="44">
        <v>-36083590.280000001</v>
      </c>
    </row>
    <row r="83" spans="2:15" x14ac:dyDescent="0.25">
      <c r="B83" s="477"/>
      <c r="C83" s="478" t="s">
        <v>768</v>
      </c>
      <c r="D83" s="475">
        <v>920146968.42999995</v>
      </c>
      <c r="E83" s="44">
        <v>2125636.83</v>
      </c>
      <c r="F83" s="476">
        <v>0.2</v>
      </c>
      <c r="G83" s="44">
        <v>920572095.79999995</v>
      </c>
      <c r="H83" s="476">
        <v>0.40558124424800002</v>
      </c>
      <c r="I83" s="44">
        <v>883</v>
      </c>
      <c r="J83" s="476">
        <v>0.13601013168500001</v>
      </c>
      <c r="K83" s="44">
        <v>0</v>
      </c>
      <c r="L83" s="44">
        <v>727339071.48000002</v>
      </c>
      <c r="M83" s="791">
        <v>0.79009463223836296</v>
      </c>
      <c r="N83" s="44">
        <v>51088416.859999999</v>
      </c>
      <c r="O83" s="44">
        <v>-37387949.539999999</v>
      </c>
    </row>
    <row r="84" spans="2:15" x14ac:dyDescent="0.25">
      <c r="B84" s="479"/>
      <c r="C84" s="474" t="s">
        <v>769</v>
      </c>
      <c r="D84" s="475">
        <v>2865782395.3699999</v>
      </c>
      <c r="E84" s="44">
        <v>23626733.719999999</v>
      </c>
      <c r="F84" s="476">
        <v>0.47</v>
      </c>
      <c r="G84" s="44">
        <v>2876986655.46</v>
      </c>
      <c r="H84" s="476">
        <v>1</v>
      </c>
      <c r="I84" s="44">
        <v>3853</v>
      </c>
      <c r="J84" s="476">
        <v>0.14121786628399999</v>
      </c>
      <c r="K84" s="44">
        <v>0</v>
      </c>
      <c r="L84" s="44">
        <v>3318513834.73</v>
      </c>
      <c r="M84" s="791">
        <v>1.1534686226062472</v>
      </c>
      <c r="N84" s="44">
        <v>212683600.21000001</v>
      </c>
      <c r="O84" s="44">
        <v>-208533181.43000001</v>
      </c>
    </row>
    <row r="85" spans="2:15" x14ac:dyDescent="0.25">
      <c r="B85" s="943" t="s">
        <v>770</v>
      </c>
      <c r="C85" s="944"/>
      <c r="D85" s="480">
        <v>158763564533.91998</v>
      </c>
      <c r="E85" s="480">
        <v>3063506315.4399996</v>
      </c>
      <c r="F85" s="481">
        <v>0.42116465235490885</v>
      </c>
      <c r="G85" s="480">
        <v>160585739758.40997</v>
      </c>
      <c r="H85" s="481">
        <v>3.565641276146047E-2</v>
      </c>
      <c r="I85" s="480">
        <v>190447</v>
      </c>
      <c r="J85" s="481">
        <v>0.10034776698974152</v>
      </c>
      <c r="K85" s="480">
        <v>0</v>
      </c>
      <c r="L85" s="480">
        <v>28638602347.830002</v>
      </c>
      <c r="M85" s="481">
        <v>0.17833839038830457</v>
      </c>
      <c r="N85" s="480">
        <v>528907754.35000002</v>
      </c>
      <c r="O85" s="480">
        <v>-693931982.94000006</v>
      </c>
    </row>
    <row r="86" spans="2:15" x14ac:dyDescent="0.25">
      <c r="D86" s="484"/>
      <c r="E86" s="484"/>
      <c r="F86" s="485"/>
      <c r="G86" s="484"/>
      <c r="H86" s="485"/>
      <c r="I86" s="484"/>
      <c r="J86" s="485"/>
      <c r="K86" s="484"/>
      <c r="L86" s="484"/>
      <c r="M86" s="485"/>
      <c r="N86" s="484"/>
      <c r="O86" s="484"/>
    </row>
    <row r="87" spans="2:15" x14ac:dyDescent="0.25">
      <c r="B87" s="469" t="s">
        <v>774</v>
      </c>
      <c r="C87" s="470"/>
      <c r="D87" s="482"/>
      <c r="E87" s="480"/>
      <c r="F87" s="481"/>
      <c r="G87" s="480"/>
      <c r="H87" s="481"/>
      <c r="I87" s="480"/>
      <c r="J87" s="481"/>
      <c r="K87" s="480"/>
      <c r="L87" s="480"/>
      <c r="M87" s="481"/>
      <c r="N87" s="480"/>
      <c r="O87" s="480"/>
    </row>
    <row r="88" spans="2:15" x14ac:dyDescent="0.25">
      <c r="B88" s="473"/>
      <c r="C88" s="474" t="s">
        <v>753</v>
      </c>
      <c r="D88" s="475">
        <v>209095315.16</v>
      </c>
      <c r="E88" s="44">
        <v>39632918.119999997</v>
      </c>
      <c r="F88" s="476">
        <v>0.86</v>
      </c>
      <c r="G88" s="44">
        <v>243027707.47</v>
      </c>
      <c r="H88" s="476">
        <v>9.2030133900000005E-4</v>
      </c>
      <c r="I88" s="44">
        <v>37</v>
      </c>
      <c r="J88" s="476">
        <v>0.106023751187</v>
      </c>
      <c r="K88" s="44">
        <v>0</v>
      </c>
      <c r="L88" s="44">
        <v>5455457.8600000003</v>
      </c>
      <c r="M88" s="791">
        <v>2.2447884304193737E-2</v>
      </c>
      <c r="N88" s="44">
        <v>23552.02</v>
      </c>
      <c r="O88" s="44">
        <v>-476756.82</v>
      </c>
    </row>
    <row r="89" spans="2:15" x14ac:dyDescent="0.25">
      <c r="B89" s="477"/>
      <c r="C89" s="478" t="s">
        <v>754</v>
      </c>
      <c r="D89" s="475">
        <v>151005989.72999999</v>
      </c>
      <c r="E89" s="44">
        <v>818278.29</v>
      </c>
      <c r="F89" s="476">
        <v>0.2</v>
      </c>
      <c r="G89" s="44">
        <v>151169645.38999999</v>
      </c>
      <c r="H89" s="476">
        <v>7.4830107399999997E-4</v>
      </c>
      <c r="I89" s="44">
        <v>24</v>
      </c>
      <c r="J89" s="476">
        <v>0.108518075252</v>
      </c>
      <c r="K89" s="44">
        <v>0</v>
      </c>
      <c r="L89" s="44">
        <v>3366914.95</v>
      </c>
      <c r="M89" s="791">
        <v>2.2272427386554713E-2</v>
      </c>
      <c r="N89" s="44">
        <v>12297.12</v>
      </c>
      <c r="O89" s="44">
        <v>-359192.55</v>
      </c>
    </row>
    <row r="90" spans="2:15" x14ac:dyDescent="0.25">
      <c r="B90" s="477"/>
      <c r="C90" s="478" t="s">
        <v>755</v>
      </c>
      <c r="D90" s="475">
        <v>58089325.43</v>
      </c>
      <c r="E90" s="44">
        <v>38814639.829999998</v>
      </c>
      <c r="F90" s="476">
        <v>0.87</v>
      </c>
      <c r="G90" s="44">
        <v>91858062.079999998</v>
      </c>
      <c r="H90" s="476">
        <v>1.2033599879999999E-3</v>
      </c>
      <c r="I90" s="44">
        <v>13</v>
      </c>
      <c r="J90" s="476">
        <v>0.101918873772</v>
      </c>
      <c r="K90" s="44">
        <v>0</v>
      </c>
      <c r="L90" s="44">
        <v>2088542.91</v>
      </c>
      <c r="M90" s="791">
        <v>2.2736631523764015E-2</v>
      </c>
      <c r="N90" s="44">
        <v>11254.89</v>
      </c>
      <c r="O90" s="44">
        <v>-117564.27</v>
      </c>
    </row>
    <row r="91" spans="2:15" x14ac:dyDescent="0.25">
      <c r="B91" s="477"/>
      <c r="C91" s="474" t="s">
        <v>756</v>
      </c>
      <c r="D91" s="475">
        <v>3327730209.9200001</v>
      </c>
      <c r="E91" s="44">
        <v>279379833.64999998</v>
      </c>
      <c r="F91" s="476">
        <v>0.8</v>
      </c>
      <c r="G91" s="44">
        <v>3551525251.2399998</v>
      </c>
      <c r="H91" s="476">
        <v>1.797468264E-3</v>
      </c>
      <c r="I91" s="44">
        <v>484</v>
      </c>
      <c r="J91" s="476">
        <v>8.3516597141999993E-2</v>
      </c>
      <c r="K91" s="44">
        <v>0</v>
      </c>
      <c r="L91" s="44">
        <v>85775075.079999998</v>
      </c>
      <c r="M91" s="791">
        <v>2.4151616280935071E-2</v>
      </c>
      <c r="N91" s="44">
        <v>509836.09</v>
      </c>
      <c r="O91" s="44">
        <v>-9594452.8200000003</v>
      </c>
    </row>
    <row r="92" spans="2:15" x14ac:dyDescent="0.25">
      <c r="B92" s="477"/>
      <c r="C92" s="474" t="s">
        <v>757</v>
      </c>
      <c r="D92" s="475">
        <v>4823203710.1599998</v>
      </c>
      <c r="E92" s="44">
        <v>1050028502.24</v>
      </c>
      <c r="F92" s="476">
        <v>0.6</v>
      </c>
      <c r="G92" s="44">
        <v>5448932335.0100002</v>
      </c>
      <c r="H92" s="476">
        <v>4.0014899449999997E-3</v>
      </c>
      <c r="I92" s="44">
        <v>832</v>
      </c>
      <c r="J92" s="476">
        <v>0.115348120443</v>
      </c>
      <c r="K92" s="44">
        <v>0</v>
      </c>
      <c r="L92" s="44">
        <v>345592096.08999997</v>
      </c>
      <c r="M92" s="791">
        <v>6.3423818620306965E-2</v>
      </c>
      <c r="N92" s="44">
        <v>2570151.46</v>
      </c>
      <c r="O92" s="44">
        <v>-17724757.73</v>
      </c>
    </row>
    <row r="93" spans="2:15" x14ac:dyDescent="0.25">
      <c r="B93" s="477"/>
      <c r="C93" s="474" t="s">
        <v>758</v>
      </c>
      <c r="D93" s="475">
        <v>1610796552.3399999</v>
      </c>
      <c r="E93" s="44">
        <v>332732964.32999998</v>
      </c>
      <c r="F93" s="476">
        <v>0.81</v>
      </c>
      <c r="G93" s="44">
        <v>1879362575.5699999</v>
      </c>
      <c r="H93" s="476">
        <v>6.2058414040000003E-3</v>
      </c>
      <c r="I93" s="44">
        <v>407</v>
      </c>
      <c r="J93" s="476">
        <v>0.111718477058</v>
      </c>
      <c r="K93" s="44">
        <v>0</v>
      </c>
      <c r="L93" s="44">
        <v>159068939.25999999</v>
      </c>
      <c r="M93" s="791">
        <v>8.4639835510056008E-2</v>
      </c>
      <c r="N93" s="44">
        <v>1303391.5900000001</v>
      </c>
      <c r="O93" s="44">
        <v>-5164479.63</v>
      </c>
    </row>
    <row r="94" spans="2:15" x14ac:dyDescent="0.25">
      <c r="B94" s="477"/>
      <c r="C94" s="474" t="s">
        <v>759</v>
      </c>
      <c r="D94" s="475">
        <v>16955980782.85</v>
      </c>
      <c r="E94" s="44">
        <v>3052735362.1399999</v>
      </c>
      <c r="F94" s="476">
        <v>0.43</v>
      </c>
      <c r="G94" s="44">
        <v>18259950183.560001</v>
      </c>
      <c r="H94" s="476">
        <v>1.3341186577E-2</v>
      </c>
      <c r="I94" s="44">
        <v>1767</v>
      </c>
      <c r="J94" s="476">
        <v>0.10854082878</v>
      </c>
      <c r="K94" s="44">
        <v>0</v>
      </c>
      <c r="L94" s="44">
        <v>2421283523.73</v>
      </c>
      <c r="M94" s="791">
        <v>0.13260077379126459</v>
      </c>
      <c r="N94" s="44">
        <v>26562615.140000001</v>
      </c>
      <c r="O94" s="44">
        <v>-65543449.57</v>
      </c>
    </row>
    <row r="95" spans="2:15" x14ac:dyDescent="0.25">
      <c r="B95" s="477"/>
      <c r="C95" s="478" t="s">
        <v>760</v>
      </c>
      <c r="D95" s="475">
        <v>12679840024.799999</v>
      </c>
      <c r="E95" s="44">
        <v>566088094.71000004</v>
      </c>
      <c r="F95" s="476">
        <v>0.71</v>
      </c>
      <c r="G95" s="44">
        <v>13082879923.73</v>
      </c>
      <c r="H95" s="476">
        <v>1.0878877265E-2</v>
      </c>
      <c r="I95" s="44">
        <v>1362</v>
      </c>
      <c r="J95" s="476">
        <v>0.107682269404</v>
      </c>
      <c r="K95" s="44">
        <v>0</v>
      </c>
      <c r="L95" s="44">
        <v>1515588739.6800001</v>
      </c>
      <c r="M95" s="791">
        <v>0.11584519222950244</v>
      </c>
      <c r="N95" s="44">
        <v>15387800.689999999</v>
      </c>
      <c r="O95" s="44">
        <v>-50532999.030000001</v>
      </c>
    </row>
    <row r="96" spans="2:15" x14ac:dyDescent="0.25">
      <c r="B96" s="477"/>
      <c r="C96" s="478" t="s">
        <v>761</v>
      </c>
      <c r="D96" s="475">
        <v>4276140758.0500002</v>
      </c>
      <c r="E96" s="44">
        <v>2486647267.4299998</v>
      </c>
      <c r="F96" s="476">
        <v>0.36</v>
      </c>
      <c r="G96" s="44">
        <v>5177070259.8199997</v>
      </c>
      <c r="H96" s="476">
        <v>1.9563643572000002E-2</v>
      </c>
      <c r="I96" s="44">
        <v>405</v>
      </c>
      <c r="J96" s="476">
        <v>0.110710478536</v>
      </c>
      <c r="K96" s="44">
        <v>0</v>
      </c>
      <c r="L96" s="44">
        <v>905694784.04999995</v>
      </c>
      <c r="M96" s="791">
        <v>0.17494349865776979</v>
      </c>
      <c r="N96" s="44">
        <v>11174814.449999999</v>
      </c>
      <c r="O96" s="44">
        <v>-15010450.539999999</v>
      </c>
    </row>
    <row r="97" spans="2:15" x14ac:dyDescent="0.25">
      <c r="B97" s="477"/>
      <c r="C97" s="474" t="s">
        <v>762</v>
      </c>
      <c r="D97" s="475">
        <v>3006400997.0900002</v>
      </c>
      <c r="E97" s="44">
        <v>207966713.5</v>
      </c>
      <c r="F97" s="476">
        <v>0.75</v>
      </c>
      <c r="G97" s="44">
        <v>3162929850.48</v>
      </c>
      <c r="H97" s="476">
        <v>4.5141974649000001E-2</v>
      </c>
      <c r="I97" s="44">
        <v>854</v>
      </c>
      <c r="J97" s="476">
        <v>0.101876717879</v>
      </c>
      <c r="K97" s="44">
        <v>0</v>
      </c>
      <c r="L97" s="44">
        <v>808533712.88</v>
      </c>
      <c r="M97" s="791">
        <v>0.25562808886112304</v>
      </c>
      <c r="N97" s="44">
        <v>14702289.5</v>
      </c>
      <c r="O97" s="44">
        <v>-13367466.17</v>
      </c>
    </row>
    <row r="98" spans="2:15" x14ac:dyDescent="0.25">
      <c r="B98" s="477"/>
      <c r="C98" s="478" t="s">
        <v>763</v>
      </c>
      <c r="D98" s="475">
        <v>2030079070.5799999</v>
      </c>
      <c r="E98" s="44">
        <v>158836813.59</v>
      </c>
      <c r="F98" s="476">
        <v>0.78</v>
      </c>
      <c r="G98" s="44">
        <v>2153730182.1500001</v>
      </c>
      <c r="H98" s="476">
        <v>3.4368353325000003E-2</v>
      </c>
      <c r="I98" s="44">
        <v>578</v>
      </c>
      <c r="J98" s="476">
        <v>9.8090604158E-2</v>
      </c>
      <c r="K98" s="44">
        <v>0</v>
      </c>
      <c r="L98" s="44">
        <v>465937630</v>
      </c>
      <c r="M98" s="791">
        <v>0.21633983395954889</v>
      </c>
      <c r="N98" s="44">
        <v>7156534.0599999996</v>
      </c>
      <c r="O98" s="44">
        <v>-6662812.46</v>
      </c>
    </row>
    <row r="99" spans="2:15" x14ac:dyDescent="0.25">
      <c r="B99" s="477"/>
      <c r="C99" s="478" t="s">
        <v>764</v>
      </c>
      <c r="D99" s="475">
        <v>976321926.50999999</v>
      </c>
      <c r="E99" s="44">
        <v>49129899.909999996</v>
      </c>
      <c r="F99" s="476">
        <v>0.67</v>
      </c>
      <c r="G99" s="44">
        <v>1009199668.33</v>
      </c>
      <c r="H99" s="476">
        <v>6.8133929704999999E-2</v>
      </c>
      <c r="I99" s="44">
        <v>276</v>
      </c>
      <c r="J99" s="476">
        <v>0.109956652554</v>
      </c>
      <c r="K99" s="44">
        <v>0</v>
      </c>
      <c r="L99" s="44">
        <v>342596082.88</v>
      </c>
      <c r="M99" s="791">
        <v>0.33947304347307206</v>
      </c>
      <c r="N99" s="44">
        <v>7545755.4400000004</v>
      </c>
      <c r="O99" s="44">
        <v>-6704653.71</v>
      </c>
    </row>
    <row r="100" spans="2:15" x14ac:dyDescent="0.25">
      <c r="B100" s="477"/>
      <c r="C100" s="474" t="s">
        <v>765</v>
      </c>
      <c r="D100" s="475">
        <v>446162361.12</v>
      </c>
      <c r="E100" s="44">
        <v>29925340.309999999</v>
      </c>
      <c r="F100" s="476">
        <v>0.81</v>
      </c>
      <c r="G100" s="44">
        <v>470360120.23000002</v>
      </c>
      <c r="H100" s="476">
        <v>0.218041495902</v>
      </c>
      <c r="I100" s="44">
        <v>168</v>
      </c>
      <c r="J100" s="476">
        <v>0.110267991574</v>
      </c>
      <c r="K100" s="44">
        <v>0</v>
      </c>
      <c r="L100" s="44">
        <v>226875809.97999999</v>
      </c>
      <c r="M100" s="791">
        <v>0.48234491025527559</v>
      </c>
      <c r="N100" s="44">
        <v>11464946.220000001</v>
      </c>
      <c r="O100" s="44">
        <v>-6008645.5300000003</v>
      </c>
    </row>
    <row r="101" spans="2:15" x14ac:dyDescent="0.25">
      <c r="B101" s="477"/>
      <c r="C101" s="478" t="s">
        <v>766</v>
      </c>
      <c r="D101" s="475">
        <v>302939669.14999998</v>
      </c>
      <c r="E101" s="44">
        <v>14218566.9</v>
      </c>
      <c r="F101" s="476">
        <v>0.78</v>
      </c>
      <c r="G101" s="44">
        <v>314059842.31999999</v>
      </c>
      <c r="H101" s="476">
        <v>0.145847543568</v>
      </c>
      <c r="I101" s="44">
        <v>81</v>
      </c>
      <c r="J101" s="476">
        <v>0.10828686243000001</v>
      </c>
      <c r="K101" s="44">
        <v>0</v>
      </c>
      <c r="L101" s="44">
        <v>144950115.43000001</v>
      </c>
      <c r="M101" s="791">
        <v>0.46153661149173059</v>
      </c>
      <c r="N101" s="44">
        <v>4944649.26</v>
      </c>
      <c r="O101" s="44">
        <v>-2987257.32</v>
      </c>
    </row>
    <row r="102" spans="2:15" x14ac:dyDescent="0.25">
      <c r="B102" s="477"/>
      <c r="C102" s="478" t="s">
        <v>767</v>
      </c>
      <c r="D102" s="475">
        <v>60980641.43</v>
      </c>
      <c r="E102" s="44">
        <v>15706773.41</v>
      </c>
      <c r="F102" s="476">
        <v>0.83</v>
      </c>
      <c r="G102" s="44">
        <v>74058227.379999995</v>
      </c>
      <c r="H102" s="476">
        <v>0.229860023118</v>
      </c>
      <c r="I102" s="44">
        <v>70</v>
      </c>
      <c r="J102" s="476">
        <v>0.114019274341</v>
      </c>
      <c r="K102" s="44">
        <v>0</v>
      </c>
      <c r="L102" s="44">
        <v>38962400.659999996</v>
      </c>
      <c r="M102" s="791">
        <v>0.52610495873848173</v>
      </c>
      <c r="N102" s="44">
        <v>1923333.8</v>
      </c>
      <c r="O102" s="44">
        <v>-2774080.9</v>
      </c>
    </row>
    <row r="103" spans="2:15" x14ac:dyDescent="0.25">
      <c r="B103" s="477"/>
      <c r="C103" s="478" t="s">
        <v>768</v>
      </c>
      <c r="D103" s="475">
        <v>82242050.540000007</v>
      </c>
      <c r="E103" s="44">
        <v>0</v>
      </c>
      <c r="F103" s="476">
        <v>0</v>
      </c>
      <c r="G103" s="44">
        <v>82242050.540000007</v>
      </c>
      <c r="H103" s="476">
        <v>0.48308792856499999</v>
      </c>
      <c r="I103" s="44">
        <v>17</v>
      </c>
      <c r="J103" s="476">
        <v>0.114455384181</v>
      </c>
      <c r="K103" s="44">
        <v>0</v>
      </c>
      <c r="L103" s="44">
        <v>42963293.899999999</v>
      </c>
      <c r="M103" s="791">
        <v>0.52240056781055055</v>
      </c>
      <c r="N103" s="44">
        <v>4596963.16</v>
      </c>
      <c r="O103" s="44">
        <v>-247307.31</v>
      </c>
    </row>
    <row r="104" spans="2:15" x14ac:dyDescent="0.25">
      <c r="B104" s="479"/>
      <c r="C104" s="474" t="s">
        <v>769</v>
      </c>
      <c r="D104" s="475">
        <v>320053748.16000003</v>
      </c>
      <c r="E104" s="44">
        <v>50925349.829999998</v>
      </c>
      <c r="F104" s="476">
        <v>0.67</v>
      </c>
      <c r="G104" s="44">
        <v>353920192.04000002</v>
      </c>
      <c r="H104" s="476">
        <v>1</v>
      </c>
      <c r="I104" s="44">
        <v>170</v>
      </c>
      <c r="J104" s="476">
        <v>0.106900929637</v>
      </c>
      <c r="K104" s="44">
        <v>0</v>
      </c>
      <c r="L104" s="44">
        <v>277791517.26999998</v>
      </c>
      <c r="M104" s="791">
        <v>0.7848987526504394</v>
      </c>
      <c r="N104" s="44">
        <v>32022849.530000001</v>
      </c>
      <c r="O104" s="44">
        <v>-38755009.140000001</v>
      </c>
    </row>
    <row r="105" spans="2:15" x14ac:dyDescent="0.25">
      <c r="B105" s="943" t="s">
        <v>770</v>
      </c>
      <c r="C105" s="944"/>
      <c r="D105" s="480">
        <v>30699423676.799999</v>
      </c>
      <c r="E105" s="480">
        <v>5043326984.1199999</v>
      </c>
      <c r="F105" s="481">
        <v>0.55990280819719185</v>
      </c>
      <c r="G105" s="480">
        <v>33370008215.599998</v>
      </c>
      <c r="H105" s="481">
        <v>2.6459172519891355E-2</v>
      </c>
      <c r="I105" s="480">
        <v>4719</v>
      </c>
      <c r="J105" s="481">
        <v>0.10652501850434552</v>
      </c>
      <c r="K105" s="480">
        <v>0</v>
      </c>
      <c r="L105" s="480">
        <v>4330376132.1499996</v>
      </c>
      <c r="M105" s="481">
        <v>0.12976850662342992</v>
      </c>
      <c r="N105" s="480">
        <v>89159631.549999997</v>
      </c>
      <c r="O105" s="480">
        <v>-156635017.41</v>
      </c>
    </row>
    <row r="106" spans="2:15" x14ac:dyDescent="0.25">
      <c r="D106" s="484"/>
      <c r="E106" s="484"/>
      <c r="F106" s="485"/>
      <c r="G106" s="484"/>
      <c r="H106" s="485"/>
      <c r="I106" s="484"/>
      <c r="J106" s="485"/>
      <c r="K106" s="484"/>
      <c r="L106" s="484"/>
      <c r="M106" s="485"/>
      <c r="N106" s="484"/>
      <c r="O106" s="484"/>
    </row>
    <row r="107" spans="2:15" x14ac:dyDescent="0.25">
      <c r="B107" s="469" t="s">
        <v>775</v>
      </c>
      <c r="C107" s="470"/>
      <c r="D107" s="482"/>
      <c r="E107" s="480"/>
      <c r="F107" s="481"/>
      <c r="G107" s="480"/>
      <c r="H107" s="481"/>
      <c r="I107" s="480"/>
      <c r="J107" s="481"/>
      <c r="K107" s="480"/>
      <c r="L107" s="480"/>
      <c r="M107" s="481"/>
      <c r="N107" s="480"/>
      <c r="O107" s="480"/>
    </row>
    <row r="108" spans="2:15" x14ac:dyDescent="0.25">
      <c r="B108" s="473"/>
      <c r="C108" s="474" t="s">
        <v>753</v>
      </c>
      <c r="D108" s="475">
        <v>1366500235.25</v>
      </c>
      <c r="E108" s="44">
        <v>2303900517.29</v>
      </c>
      <c r="F108" s="476">
        <v>0.85</v>
      </c>
      <c r="G108" s="44">
        <v>3324713825.0900002</v>
      </c>
      <c r="H108" s="476">
        <v>9.3981414200000005E-4</v>
      </c>
      <c r="I108" s="44">
        <v>21411</v>
      </c>
      <c r="J108" s="476">
        <v>0.44299813070600003</v>
      </c>
      <c r="K108" s="44">
        <v>0</v>
      </c>
      <c r="L108" s="44">
        <v>368927350.07999998</v>
      </c>
      <c r="M108" s="791">
        <v>0.11096514451736703</v>
      </c>
      <c r="N108" s="44">
        <v>1397962.13</v>
      </c>
      <c r="O108" s="44">
        <v>-10877881.199999999</v>
      </c>
    </row>
    <row r="109" spans="2:15" x14ac:dyDescent="0.25">
      <c r="B109" s="477"/>
      <c r="C109" s="478" t="s">
        <v>754</v>
      </c>
      <c r="D109" s="475">
        <v>827719898.04999995</v>
      </c>
      <c r="E109" s="44">
        <v>1439336137.95</v>
      </c>
      <c r="F109" s="476">
        <v>0.83</v>
      </c>
      <c r="G109" s="44">
        <v>2028765531.0899999</v>
      </c>
      <c r="H109" s="476">
        <v>7.6411004599999995E-4</v>
      </c>
      <c r="I109" s="44">
        <v>13161</v>
      </c>
      <c r="J109" s="476">
        <v>0.41956767989799998</v>
      </c>
      <c r="K109" s="44">
        <v>0</v>
      </c>
      <c r="L109" s="44">
        <v>181070649.55000001</v>
      </c>
      <c r="M109" s="791">
        <v>8.9251639371414074E-2</v>
      </c>
      <c r="N109" s="44">
        <v>643528.73</v>
      </c>
      <c r="O109" s="44">
        <v>-1247052.72</v>
      </c>
    </row>
    <row r="110" spans="2:15" x14ac:dyDescent="0.25">
      <c r="B110" s="477"/>
      <c r="C110" s="478" t="s">
        <v>755</v>
      </c>
      <c r="D110" s="475">
        <v>827719898.04999995</v>
      </c>
      <c r="E110" s="44">
        <v>1439336137.95</v>
      </c>
      <c r="F110" s="476">
        <v>0.83</v>
      </c>
      <c r="G110" s="44">
        <v>2028765531.0899999</v>
      </c>
      <c r="H110" s="476">
        <v>7.6411004599999995E-4</v>
      </c>
      <c r="I110" s="44">
        <v>13161</v>
      </c>
      <c r="J110" s="476">
        <v>0.41956767989799998</v>
      </c>
      <c r="K110" s="44">
        <v>0</v>
      </c>
      <c r="L110" s="44">
        <v>181070649.55000001</v>
      </c>
      <c r="M110" s="791">
        <v>8.9251639371414074E-2</v>
      </c>
      <c r="N110" s="44">
        <v>643528.73</v>
      </c>
      <c r="O110" s="44">
        <v>-1247052.72</v>
      </c>
    </row>
    <row r="111" spans="2:15" x14ac:dyDescent="0.25">
      <c r="B111" s="477"/>
      <c r="C111" s="474" t="s">
        <v>756</v>
      </c>
      <c r="D111" s="475">
        <v>857946186.17999995</v>
      </c>
      <c r="E111" s="44">
        <v>836310815.02999997</v>
      </c>
      <c r="F111" s="476">
        <v>0.88</v>
      </c>
      <c r="G111" s="44">
        <v>1593842583.3099999</v>
      </c>
      <c r="H111" s="476">
        <v>1.897286798E-3</v>
      </c>
      <c r="I111" s="44">
        <v>9347</v>
      </c>
      <c r="J111" s="476">
        <v>0.44179444336899998</v>
      </c>
      <c r="K111" s="44">
        <v>0</v>
      </c>
      <c r="L111" s="44">
        <v>290928688.98000002</v>
      </c>
      <c r="M111" s="791">
        <v>0.18253288751754654</v>
      </c>
      <c r="N111" s="44">
        <v>1337959.22</v>
      </c>
      <c r="O111" s="44">
        <v>-15162040.960000001</v>
      </c>
    </row>
    <row r="112" spans="2:15" x14ac:dyDescent="0.25">
      <c r="B112" s="477"/>
      <c r="C112" s="474" t="s">
        <v>757</v>
      </c>
      <c r="D112" s="475">
        <v>846526821.96000004</v>
      </c>
      <c r="E112" s="44">
        <v>610023612.53999996</v>
      </c>
      <c r="F112" s="476">
        <v>0.86</v>
      </c>
      <c r="G112" s="44">
        <v>1368647926.73</v>
      </c>
      <c r="H112" s="476">
        <v>3.684712026E-3</v>
      </c>
      <c r="I112" s="44">
        <v>10322</v>
      </c>
      <c r="J112" s="476">
        <v>0.42121916671699999</v>
      </c>
      <c r="K112" s="44">
        <v>0</v>
      </c>
      <c r="L112" s="44">
        <v>362555227.85000002</v>
      </c>
      <c r="M112" s="791">
        <v>0.26490028645732433</v>
      </c>
      <c r="N112" s="44">
        <v>2105619.64</v>
      </c>
      <c r="O112" s="44">
        <v>-17467334.23</v>
      </c>
    </row>
    <row r="113" spans="2:15" x14ac:dyDescent="0.25">
      <c r="B113" s="477"/>
      <c r="C113" s="474" t="s">
        <v>758</v>
      </c>
      <c r="D113" s="475">
        <v>400471503.93000001</v>
      </c>
      <c r="E113" s="44">
        <v>305924759.94999999</v>
      </c>
      <c r="F113" s="476">
        <v>0.87</v>
      </c>
      <c r="G113" s="44">
        <v>667422775.91999996</v>
      </c>
      <c r="H113" s="476">
        <v>6.091281772E-3</v>
      </c>
      <c r="I113" s="44">
        <v>3989</v>
      </c>
      <c r="J113" s="476">
        <v>0.46287667428000001</v>
      </c>
      <c r="K113" s="44">
        <v>0</v>
      </c>
      <c r="L113" s="44">
        <v>261816525.97</v>
      </c>
      <c r="M113" s="791">
        <v>0.39227987928506414</v>
      </c>
      <c r="N113" s="44">
        <v>1884349.42</v>
      </c>
      <c r="O113" s="44">
        <v>-10655554.26</v>
      </c>
    </row>
    <row r="114" spans="2:15" x14ac:dyDescent="0.25">
      <c r="B114" s="477"/>
      <c r="C114" s="474" t="s">
        <v>759</v>
      </c>
      <c r="D114" s="475">
        <v>6161417647.8400002</v>
      </c>
      <c r="E114" s="44">
        <v>481515557.69999999</v>
      </c>
      <c r="F114" s="476">
        <v>0.78</v>
      </c>
      <c r="G114" s="44">
        <v>6537926929.1300001</v>
      </c>
      <c r="H114" s="476">
        <v>1.4806284181000001E-2</v>
      </c>
      <c r="I114" s="44">
        <v>68895</v>
      </c>
      <c r="J114" s="476">
        <v>0.25863650474900002</v>
      </c>
      <c r="K114" s="44">
        <v>0</v>
      </c>
      <c r="L114" s="44">
        <v>2077145899.79</v>
      </c>
      <c r="M114" s="791">
        <v>0.31770711454959699</v>
      </c>
      <c r="N114" s="44">
        <v>24715454.649999999</v>
      </c>
      <c r="O114" s="44">
        <v>-52862254.530000001</v>
      </c>
    </row>
    <row r="115" spans="2:15" x14ac:dyDescent="0.25">
      <c r="B115" s="477"/>
      <c r="C115" s="478" t="s">
        <v>760</v>
      </c>
      <c r="D115" s="475">
        <v>4684163253.2600002</v>
      </c>
      <c r="E115" s="44">
        <v>412082947.16000003</v>
      </c>
      <c r="F115" s="476">
        <v>0.78</v>
      </c>
      <c r="G115" s="44">
        <v>5006825013.5200005</v>
      </c>
      <c r="H115" s="476">
        <v>1.3068915654E-2</v>
      </c>
      <c r="I115" s="44">
        <v>51769</v>
      </c>
      <c r="J115" s="476">
        <v>0.259362951309</v>
      </c>
      <c r="K115" s="44">
        <v>0</v>
      </c>
      <c r="L115" s="44">
        <v>1538155323.9000001</v>
      </c>
      <c r="M115" s="791">
        <v>0.3072117199515656</v>
      </c>
      <c r="N115" s="44">
        <v>16670057.08</v>
      </c>
      <c r="O115" s="44">
        <v>-37783519.399999999</v>
      </c>
    </row>
    <row r="116" spans="2:15" x14ac:dyDescent="0.25">
      <c r="B116" s="477"/>
      <c r="C116" s="478" t="s">
        <v>761</v>
      </c>
      <c r="D116" s="475">
        <v>1477254394.5799999</v>
      </c>
      <c r="E116" s="44">
        <v>69432610.540000007</v>
      </c>
      <c r="F116" s="476">
        <v>0.78</v>
      </c>
      <c r="G116" s="44">
        <v>1531101915.5999999</v>
      </c>
      <c r="H116" s="476">
        <v>2.0487617414999999E-2</v>
      </c>
      <c r="I116" s="44">
        <v>17126</v>
      </c>
      <c r="J116" s="476">
        <v>0.25626096672999998</v>
      </c>
      <c r="K116" s="44">
        <v>0</v>
      </c>
      <c r="L116" s="44">
        <v>538990575.88999999</v>
      </c>
      <c r="M116" s="791">
        <v>0.35202788945553848</v>
      </c>
      <c r="N116" s="44">
        <v>8045397.5800000001</v>
      </c>
      <c r="O116" s="44">
        <v>-15078735.140000001</v>
      </c>
    </row>
    <row r="117" spans="2:15" x14ac:dyDescent="0.25">
      <c r="B117" s="477"/>
      <c r="C117" s="474" t="s">
        <v>762</v>
      </c>
      <c r="D117" s="475">
        <v>1478714917</v>
      </c>
      <c r="E117" s="44">
        <v>262512710.52000001</v>
      </c>
      <c r="F117" s="476">
        <v>0.47</v>
      </c>
      <c r="G117" s="44">
        <v>1602249662.1700001</v>
      </c>
      <c r="H117" s="476">
        <v>4.6182165801999998E-2</v>
      </c>
      <c r="I117" s="44">
        <v>15291</v>
      </c>
      <c r="J117" s="476">
        <v>0.28238536004999998</v>
      </c>
      <c r="K117" s="44">
        <v>0</v>
      </c>
      <c r="L117" s="44">
        <v>701095869.47000003</v>
      </c>
      <c r="M117" s="791">
        <v>0.43756967844853456</v>
      </c>
      <c r="N117" s="44">
        <v>21300822.030000001</v>
      </c>
      <c r="O117" s="44">
        <v>-40072707.43</v>
      </c>
    </row>
    <row r="118" spans="2:15" x14ac:dyDescent="0.25">
      <c r="B118" s="477"/>
      <c r="C118" s="478" t="s">
        <v>763</v>
      </c>
      <c r="D118" s="475">
        <v>1012409126.62</v>
      </c>
      <c r="E118" s="44">
        <v>183658795.80000001</v>
      </c>
      <c r="F118" s="476">
        <v>0.51</v>
      </c>
      <c r="G118" s="44">
        <v>1106221406.97</v>
      </c>
      <c r="H118" s="476">
        <v>3.2591612734999997E-2</v>
      </c>
      <c r="I118" s="44">
        <v>10263</v>
      </c>
      <c r="J118" s="476">
        <v>0.28103002995499998</v>
      </c>
      <c r="K118" s="44">
        <v>0</v>
      </c>
      <c r="L118" s="44">
        <v>465996303.27999997</v>
      </c>
      <c r="M118" s="791">
        <v>0.42125048416518074</v>
      </c>
      <c r="N118" s="44">
        <v>10466602.869999999</v>
      </c>
      <c r="O118" s="44">
        <v>-20318226.579999998</v>
      </c>
    </row>
    <row r="119" spans="2:15" x14ac:dyDescent="0.25">
      <c r="B119" s="477"/>
      <c r="C119" s="478" t="s">
        <v>764</v>
      </c>
      <c r="D119" s="475">
        <v>466305790.38</v>
      </c>
      <c r="E119" s="44">
        <v>78853914.719999999</v>
      </c>
      <c r="F119" s="476">
        <v>0.38</v>
      </c>
      <c r="G119" s="44">
        <v>496028255.19999999</v>
      </c>
      <c r="H119" s="476">
        <v>7.6491247146000002E-2</v>
      </c>
      <c r="I119" s="44">
        <v>5028</v>
      </c>
      <c r="J119" s="476">
        <v>0.28540796037100002</v>
      </c>
      <c r="K119" s="44">
        <v>0</v>
      </c>
      <c r="L119" s="44">
        <v>235099566.19999999</v>
      </c>
      <c r="M119" s="791">
        <v>0.47396406098924182</v>
      </c>
      <c r="N119" s="44">
        <v>10834219.16</v>
      </c>
      <c r="O119" s="44">
        <v>-19754480.850000001</v>
      </c>
    </row>
    <row r="120" spans="2:15" x14ac:dyDescent="0.25">
      <c r="B120" s="477"/>
      <c r="C120" s="474" t="s">
        <v>765</v>
      </c>
      <c r="D120" s="475">
        <v>278515181.42000002</v>
      </c>
      <c r="E120" s="44">
        <v>36214689.140000001</v>
      </c>
      <c r="F120" s="476">
        <v>0.57999999999999996</v>
      </c>
      <c r="G120" s="44">
        <v>299207805.27999997</v>
      </c>
      <c r="H120" s="476">
        <v>0.20005484261699999</v>
      </c>
      <c r="I120" s="44">
        <v>4283</v>
      </c>
      <c r="J120" s="476">
        <v>0.33356724169200003</v>
      </c>
      <c r="K120" s="44">
        <v>0</v>
      </c>
      <c r="L120" s="44">
        <v>226878970.88</v>
      </c>
      <c r="M120" s="791">
        <v>0.75826554948219238</v>
      </c>
      <c r="N120" s="44">
        <v>19020369.489999998</v>
      </c>
      <c r="O120" s="44">
        <v>-35980902.340000004</v>
      </c>
    </row>
    <row r="121" spans="2:15" x14ac:dyDescent="0.25">
      <c r="B121" s="477"/>
      <c r="C121" s="478" t="s">
        <v>766</v>
      </c>
      <c r="D121" s="475">
        <v>115733658.19</v>
      </c>
      <c r="E121" s="44">
        <v>29146336.050000001</v>
      </c>
      <c r="F121" s="476">
        <v>0.57999999999999996</v>
      </c>
      <c r="G121" s="44">
        <v>132442007.38</v>
      </c>
      <c r="H121" s="476">
        <v>0.15741923628400001</v>
      </c>
      <c r="I121" s="44">
        <v>1613</v>
      </c>
      <c r="J121" s="476">
        <v>0.38330209691400002</v>
      </c>
      <c r="K121" s="44">
        <v>0</v>
      </c>
      <c r="L121" s="44">
        <v>106248282.5</v>
      </c>
      <c r="M121" s="791">
        <v>0.80222494812506517</v>
      </c>
      <c r="N121" s="44">
        <v>7725033.29</v>
      </c>
      <c r="O121" s="44">
        <v>-15142259.5</v>
      </c>
    </row>
    <row r="122" spans="2:15" x14ac:dyDescent="0.25">
      <c r="B122" s="477"/>
      <c r="C122" s="478" t="s">
        <v>767</v>
      </c>
      <c r="D122" s="475">
        <v>136818827.62</v>
      </c>
      <c r="E122" s="44">
        <v>6905193.7000000002</v>
      </c>
      <c r="F122" s="476">
        <v>0.6</v>
      </c>
      <c r="G122" s="44">
        <v>140770470.40000001</v>
      </c>
      <c r="H122" s="476">
        <v>0.21139442570399999</v>
      </c>
      <c r="I122" s="44">
        <v>2340</v>
      </c>
      <c r="J122" s="476">
        <v>0.29846447689900002</v>
      </c>
      <c r="K122" s="44">
        <v>0</v>
      </c>
      <c r="L122" s="44">
        <v>101162008.23</v>
      </c>
      <c r="M122" s="791">
        <v>0.71863088858442858</v>
      </c>
      <c r="N122" s="44">
        <v>8826560.2899999991</v>
      </c>
      <c r="O122" s="44">
        <v>-17327956.68</v>
      </c>
    </row>
    <row r="123" spans="2:15" x14ac:dyDescent="0.25">
      <c r="B123" s="477"/>
      <c r="C123" s="478" t="s">
        <v>768</v>
      </c>
      <c r="D123" s="475">
        <v>25962695.609999999</v>
      </c>
      <c r="E123" s="44">
        <v>163159.39000000001</v>
      </c>
      <c r="F123" s="476">
        <v>0.2</v>
      </c>
      <c r="G123" s="44">
        <v>25995327.489999998</v>
      </c>
      <c r="H123" s="476">
        <v>0.35587003076200002</v>
      </c>
      <c r="I123" s="44">
        <v>330</v>
      </c>
      <c r="J123" s="476">
        <v>0.27026542904799999</v>
      </c>
      <c r="K123" s="44">
        <v>0</v>
      </c>
      <c r="L123" s="44">
        <v>19468680.149999999</v>
      </c>
      <c r="M123" s="791">
        <v>0.74892998203193628</v>
      </c>
      <c r="N123" s="44">
        <v>2468775.91</v>
      </c>
      <c r="O123" s="44">
        <v>-3510686.16</v>
      </c>
    </row>
    <row r="124" spans="2:15" x14ac:dyDescent="0.25">
      <c r="B124" s="479"/>
      <c r="C124" s="474" t="s">
        <v>769</v>
      </c>
      <c r="D124" s="475">
        <v>326533703.69999999</v>
      </c>
      <c r="E124" s="44">
        <v>91750346.629999995</v>
      </c>
      <c r="F124" s="476">
        <v>0.3</v>
      </c>
      <c r="G124" s="44">
        <v>354126543</v>
      </c>
      <c r="H124" s="476">
        <v>1</v>
      </c>
      <c r="I124" s="44">
        <v>4011</v>
      </c>
      <c r="J124" s="476">
        <v>0.40153093258700001</v>
      </c>
      <c r="K124" s="44">
        <v>0</v>
      </c>
      <c r="L124" s="44">
        <v>400460885.70999998</v>
      </c>
      <c r="M124" s="791">
        <v>1.1308412024624768</v>
      </c>
      <c r="N124" s="44">
        <v>200625038.46000001</v>
      </c>
      <c r="O124" s="44">
        <v>-204249433.49000001</v>
      </c>
    </row>
    <row r="125" spans="2:15" x14ac:dyDescent="0.25">
      <c r="B125" s="943" t="s">
        <v>770</v>
      </c>
      <c r="C125" s="944"/>
      <c r="D125" s="480">
        <v>11716626197.280001</v>
      </c>
      <c r="E125" s="480">
        <v>4928153008.8000002</v>
      </c>
      <c r="F125" s="481">
        <v>0.76953237605739644</v>
      </c>
      <c r="G125" s="480">
        <v>15748138050.630001</v>
      </c>
      <c r="H125" s="481">
        <v>3.8102244107480164E-2</v>
      </c>
      <c r="I125" s="480">
        <v>137549</v>
      </c>
      <c r="J125" s="481">
        <v>0.34593455197608525</v>
      </c>
      <c r="K125" s="480">
        <v>0</v>
      </c>
      <c r="L125" s="480">
        <v>4689809418.7300005</v>
      </c>
      <c r="M125" s="481">
        <v>0.29780088310455127</v>
      </c>
      <c r="N125" s="480">
        <v>272387575.04000002</v>
      </c>
      <c r="O125" s="480">
        <v>-387328108.44000006</v>
      </c>
    </row>
    <row r="126" spans="2:15" x14ac:dyDescent="0.25">
      <c r="D126" s="484"/>
      <c r="E126" s="484"/>
      <c r="F126" s="485"/>
      <c r="G126" s="484"/>
      <c r="H126" s="485"/>
      <c r="I126" s="484"/>
      <c r="J126" s="485"/>
      <c r="K126" s="484"/>
      <c r="L126" s="484"/>
      <c r="M126" s="485"/>
      <c r="N126" s="484"/>
      <c r="O126" s="484"/>
    </row>
    <row r="127" spans="2:15" x14ac:dyDescent="0.25">
      <c r="B127" s="469" t="s">
        <v>776</v>
      </c>
      <c r="C127" s="470"/>
      <c r="D127" s="482"/>
      <c r="E127" s="480"/>
      <c r="F127" s="481"/>
      <c r="G127" s="480"/>
      <c r="H127" s="481"/>
      <c r="I127" s="480"/>
      <c r="J127" s="481"/>
      <c r="K127" s="480"/>
      <c r="L127" s="480"/>
      <c r="M127" s="481"/>
      <c r="N127" s="480"/>
      <c r="O127" s="480"/>
    </row>
    <row r="128" spans="2:15" x14ac:dyDescent="0.25">
      <c r="B128" s="473"/>
      <c r="C128" s="474" t="s">
        <v>753</v>
      </c>
      <c r="D128" s="475">
        <v>61842685.619999997</v>
      </c>
      <c r="E128" s="44">
        <v>720840761.22000003</v>
      </c>
      <c r="F128" s="476">
        <v>0.64</v>
      </c>
      <c r="G128" s="44">
        <v>522820035.00999999</v>
      </c>
      <c r="H128" s="476">
        <v>8.3333792599999995E-4</v>
      </c>
      <c r="I128" s="44">
        <v>65</v>
      </c>
      <c r="J128" s="476">
        <v>0.48353860435700002</v>
      </c>
      <c r="K128" s="44">
        <v>0</v>
      </c>
      <c r="L128" s="44">
        <v>41933862.880000003</v>
      </c>
      <c r="M128" s="791">
        <v>8.020706949227363E-2</v>
      </c>
      <c r="N128" s="44">
        <v>205326.65</v>
      </c>
      <c r="O128" s="44">
        <v>-242785.98</v>
      </c>
    </row>
    <row r="129" spans="2:15" x14ac:dyDescent="0.25">
      <c r="B129" s="477"/>
      <c r="C129" s="478" t="s">
        <v>754</v>
      </c>
      <c r="D129" s="475">
        <v>6086865.3399999999</v>
      </c>
      <c r="E129" s="44">
        <v>338363894.99000001</v>
      </c>
      <c r="F129" s="476">
        <v>0.77</v>
      </c>
      <c r="G129" s="44">
        <v>266325982.91</v>
      </c>
      <c r="H129" s="476">
        <v>4.5209604300000002E-4</v>
      </c>
      <c r="I129" s="44">
        <v>26</v>
      </c>
      <c r="J129" s="476">
        <v>0.50131382841600003</v>
      </c>
      <c r="K129" s="44">
        <v>0</v>
      </c>
      <c r="L129" s="44">
        <v>14109286.91</v>
      </c>
      <c r="M129" s="791">
        <v>5.2977508074260916E-2</v>
      </c>
      <c r="N129" s="44">
        <v>58195.26</v>
      </c>
      <c r="O129" s="44">
        <v>-66834.259999999995</v>
      </c>
    </row>
    <row r="130" spans="2:15" x14ac:dyDescent="0.25">
      <c r="B130" s="477"/>
      <c r="C130" s="478" t="s">
        <v>755</v>
      </c>
      <c r="D130" s="475">
        <v>55755820.280000001</v>
      </c>
      <c r="E130" s="44">
        <v>382476866.23000002</v>
      </c>
      <c r="F130" s="476">
        <v>0.52</v>
      </c>
      <c r="G130" s="44">
        <v>256494052.11000001</v>
      </c>
      <c r="H130" s="476">
        <v>1.229193575E-3</v>
      </c>
      <c r="I130" s="44">
        <v>39</v>
      </c>
      <c r="J130" s="476">
        <v>0.46508202035399998</v>
      </c>
      <c r="K130" s="44">
        <v>0</v>
      </c>
      <c r="L130" s="44">
        <v>27824575.969999999</v>
      </c>
      <c r="M130" s="791">
        <v>0.1084803945397812</v>
      </c>
      <c r="N130" s="44">
        <v>147131.39000000001</v>
      </c>
      <c r="O130" s="44">
        <v>-175951.72</v>
      </c>
    </row>
    <row r="131" spans="2:15" x14ac:dyDescent="0.25">
      <c r="B131" s="477"/>
      <c r="C131" s="474" t="s">
        <v>756</v>
      </c>
      <c r="D131" s="475">
        <v>197727981.28999999</v>
      </c>
      <c r="E131" s="44">
        <v>887490278.84000003</v>
      </c>
      <c r="F131" s="476">
        <v>0.65</v>
      </c>
      <c r="G131" s="44">
        <v>771906673.13999999</v>
      </c>
      <c r="H131" s="476">
        <v>1.8542463839999999E-3</v>
      </c>
      <c r="I131" s="44">
        <v>500</v>
      </c>
      <c r="J131" s="476">
        <v>0.45943525168999999</v>
      </c>
      <c r="K131" s="44">
        <v>0</v>
      </c>
      <c r="L131" s="44">
        <v>113153493.34999999</v>
      </c>
      <c r="M131" s="791">
        <v>0.14658960375314367</v>
      </c>
      <c r="N131" s="44">
        <v>655918.96</v>
      </c>
      <c r="O131" s="44">
        <v>-2169099.31</v>
      </c>
    </row>
    <row r="132" spans="2:15" x14ac:dyDescent="0.25">
      <c r="B132" s="477"/>
      <c r="C132" s="474" t="s">
        <v>757</v>
      </c>
      <c r="D132" s="475">
        <v>310603282.89999998</v>
      </c>
      <c r="E132" s="44">
        <v>951558114.85000002</v>
      </c>
      <c r="F132" s="476">
        <v>0.67</v>
      </c>
      <c r="G132" s="44">
        <v>942638722.59000003</v>
      </c>
      <c r="H132" s="476">
        <v>3.607204349E-3</v>
      </c>
      <c r="I132" s="44">
        <v>885</v>
      </c>
      <c r="J132" s="476">
        <v>0.45958604374200002</v>
      </c>
      <c r="K132" s="44">
        <v>0</v>
      </c>
      <c r="L132" s="44">
        <v>207935731</v>
      </c>
      <c r="M132" s="791">
        <v>0.22058899769009541</v>
      </c>
      <c r="N132" s="44">
        <v>1570433.11</v>
      </c>
      <c r="O132" s="44">
        <v>-2705738.11</v>
      </c>
    </row>
    <row r="133" spans="2:15" x14ac:dyDescent="0.25">
      <c r="B133" s="477"/>
      <c r="C133" s="474" t="s">
        <v>758</v>
      </c>
      <c r="D133" s="475">
        <v>295060974.16000003</v>
      </c>
      <c r="E133" s="44">
        <v>1516423579.1099999</v>
      </c>
      <c r="F133" s="476">
        <v>0.56999999999999995</v>
      </c>
      <c r="G133" s="44">
        <v>1153528674.03</v>
      </c>
      <c r="H133" s="476">
        <v>6.066543691E-3</v>
      </c>
      <c r="I133" s="44">
        <v>858</v>
      </c>
      <c r="J133" s="476">
        <v>0.46475159069999999</v>
      </c>
      <c r="K133" s="44">
        <v>0</v>
      </c>
      <c r="L133" s="44">
        <v>350151913.25999999</v>
      </c>
      <c r="M133" s="791">
        <v>0.30354851261451482</v>
      </c>
      <c r="N133" s="44">
        <v>3223416.17</v>
      </c>
      <c r="O133" s="44">
        <v>-5574234.5999999996</v>
      </c>
    </row>
    <row r="134" spans="2:15" x14ac:dyDescent="0.25">
      <c r="B134" s="477"/>
      <c r="C134" s="474" t="s">
        <v>759</v>
      </c>
      <c r="D134" s="475">
        <v>1189721981.4300001</v>
      </c>
      <c r="E134" s="44">
        <v>2481216227.3099999</v>
      </c>
      <c r="F134" s="476">
        <v>0.64</v>
      </c>
      <c r="G134" s="44">
        <v>2690842380.6300001</v>
      </c>
      <c r="H134" s="476">
        <v>1.3539763292E-2</v>
      </c>
      <c r="I134" s="44">
        <v>2213</v>
      </c>
      <c r="J134" s="476">
        <v>0.41228624449599999</v>
      </c>
      <c r="K134" s="44">
        <v>0</v>
      </c>
      <c r="L134" s="44">
        <v>1010024234.63</v>
      </c>
      <c r="M134" s="791">
        <v>0.37535614939791662</v>
      </c>
      <c r="N134" s="44">
        <v>14752225.98</v>
      </c>
      <c r="O134" s="44">
        <v>-18361089.260000002</v>
      </c>
    </row>
    <row r="135" spans="2:15" x14ac:dyDescent="0.25">
      <c r="B135" s="477"/>
      <c r="C135" s="478" t="s">
        <v>760</v>
      </c>
      <c r="D135" s="475">
        <v>833527098.60000002</v>
      </c>
      <c r="E135" s="44">
        <v>1923277060.96</v>
      </c>
      <c r="F135" s="476">
        <v>0.67</v>
      </c>
      <c r="G135" s="44">
        <v>2065504734.6400001</v>
      </c>
      <c r="H135" s="476">
        <v>1.1531369696E-2</v>
      </c>
      <c r="I135" s="44">
        <v>1669</v>
      </c>
      <c r="J135" s="476">
        <v>0.424013077495</v>
      </c>
      <c r="K135" s="44">
        <v>0</v>
      </c>
      <c r="L135" s="44">
        <v>766751053.03999996</v>
      </c>
      <c r="M135" s="791">
        <v>0.37121728175250984</v>
      </c>
      <c r="N135" s="44">
        <v>10075098.66</v>
      </c>
      <c r="O135" s="44">
        <v>-13016800.74</v>
      </c>
    </row>
    <row r="136" spans="2:15" x14ac:dyDescent="0.25">
      <c r="B136" s="477"/>
      <c r="C136" s="478" t="s">
        <v>761</v>
      </c>
      <c r="D136" s="475">
        <v>356194882.82999998</v>
      </c>
      <c r="E136" s="44">
        <v>557939166.35000002</v>
      </c>
      <c r="F136" s="476">
        <v>0.53</v>
      </c>
      <c r="G136" s="44">
        <v>625337645.99000001</v>
      </c>
      <c r="H136" s="476">
        <v>2.0173533875999999E-2</v>
      </c>
      <c r="I136" s="44">
        <v>544</v>
      </c>
      <c r="J136" s="476">
        <v>0.373552243374</v>
      </c>
      <c r="K136" s="44">
        <v>0</v>
      </c>
      <c r="L136" s="44">
        <v>243273181.59</v>
      </c>
      <c r="M136" s="791">
        <v>0.38902692513396236</v>
      </c>
      <c r="N136" s="44">
        <v>4677127.32</v>
      </c>
      <c r="O136" s="44">
        <v>-5344288.53</v>
      </c>
    </row>
    <row r="137" spans="2:15" x14ac:dyDescent="0.25">
      <c r="B137" s="477"/>
      <c r="C137" s="474" t="s">
        <v>762</v>
      </c>
      <c r="D137" s="475">
        <v>3163737257.5700002</v>
      </c>
      <c r="E137" s="44">
        <v>1325744257.77</v>
      </c>
      <c r="F137" s="476">
        <v>0.42</v>
      </c>
      <c r="G137" s="44">
        <v>3684129008.5599999</v>
      </c>
      <c r="H137" s="476">
        <v>5.1604276965000001E-2</v>
      </c>
      <c r="I137" s="44">
        <v>9842</v>
      </c>
      <c r="J137" s="476">
        <v>0.24081960184099999</v>
      </c>
      <c r="K137" s="44">
        <v>0</v>
      </c>
      <c r="L137" s="44">
        <v>1061191838.0700001</v>
      </c>
      <c r="M137" s="791">
        <v>0.28804415795547389</v>
      </c>
      <c r="N137" s="44">
        <v>45135810.850000001</v>
      </c>
      <c r="O137" s="44">
        <v>-64739106.469999999</v>
      </c>
    </row>
    <row r="138" spans="2:15" x14ac:dyDescent="0.25">
      <c r="B138" s="477"/>
      <c r="C138" s="478" t="s">
        <v>763</v>
      </c>
      <c r="D138" s="475">
        <v>1663047332.72</v>
      </c>
      <c r="E138" s="44">
        <v>762407935.42999995</v>
      </c>
      <c r="F138" s="476">
        <v>0.42</v>
      </c>
      <c r="G138" s="44">
        <v>1959497972.4000001</v>
      </c>
      <c r="H138" s="476">
        <v>3.6413177576000003E-2</v>
      </c>
      <c r="I138" s="44">
        <v>4799</v>
      </c>
      <c r="J138" s="476">
        <v>0.25610472259200001</v>
      </c>
      <c r="K138" s="44">
        <v>0</v>
      </c>
      <c r="L138" s="44">
        <v>577974972.71000004</v>
      </c>
      <c r="M138" s="791">
        <v>0.29496074037887071</v>
      </c>
      <c r="N138" s="44">
        <v>18188332.489999998</v>
      </c>
      <c r="O138" s="44">
        <v>-25044877.66</v>
      </c>
    </row>
    <row r="139" spans="2:15" x14ac:dyDescent="0.25">
      <c r="B139" s="477"/>
      <c r="C139" s="478" t="s">
        <v>764</v>
      </c>
      <c r="D139" s="475">
        <v>1500689924.8499999</v>
      </c>
      <c r="E139" s="44">
        <v>563336322.34000003</v>
      </c>
      <c r="F139" s="476">
        <v>0.42</v>
      </c>
      <c r="G139" s="44">
        <v>1724631036.1600001</v>
      </c>
      <c r="H139" s="476">
        <v>6.8864159123999999E-2</v>
      </c>
      <c r="I139" s="44">
        <v>5043</v>
      </c>
      <c r="J139" s="476">
        <v>0.223452894126</v>
      </c>
      <c r="K139" s="44">
        <v>0</v>
      </c>
      <c r="L139" s="44">
        <v>483216865.36000001</v>
      </c>
      <c r="M139" s="791">
        <v>0.28018564854075273</v>
      </c>
      <c r="N139" s="44">
        <v>26947478.370000001</v>
      </c>
      <c r="O139" s="44">
        <v>-39694228.810000002</v>
      </c>
    </row>
    <row r="140" spans="2:15" x14ac:dyDescent="0.25">
      <c r="B140" s="477"/>
      <c r="C140" s="474" t="s">
        <v>765</v>
      </c>
      <c r="D140" s="475">
        <v>491258939.87</v>
      </c>
      <c r="E140" s="44">
        <v>207250472.5</v>
      </c>
      <c r="F140" s="476">
        <v>0.42</v>
      </c>
      <c r="G140" s="44">
        <v>562616862.28999996</v>
      </c>
      <c r="H140" s="476">
        <v>0.18364883585299999</v>
      </c>
      <c r="I140" s="44">
        <v>1084</v>
      </c>
      <c r="J140" s="476">
        <v>0.253889446056</v>
      </c>
      <c r="K140" s="44">
        <v>0</v>
      </c>
      <c r="L140" s="44">
        <v>246478857.13999999</v>
      </c>
      <c r="M140" s="791">
        <v>0.43809361869597296</v>
      </c>
      <c r="N140" s="44">
        <v>26686388.440000001</v>
      </c>
      <c r="O140" s="44">
        <v>-61259663.82</v>
      </c>
    </row>
    <row r="141" spans="2:15" x14ac:dyDescent="0.25">
      <c r="B141" s="477"/>
      <c r="C141" s="478" t="s">
        <v>766</v>
      </c>
      <c r="D141" s="475">
        <v>349081946.14999998</v>
      </c>
      <c r="E141" s="44">
        <v>127182977.16</v>
      </c>
      <c r="F141" s="476">
        <v>0.3</v>
      </c>
      <c r="G141" s="44">
        <v>383852888.86000001</v>
      </c>
      <c r="H141" s="476">
        <v>0.15748505843300001</v>
      </c>
      <c r="I141" s="44">
        <v>701</v>
      </c>
      <c r="J141" s="476">
        <v>0.19989687311599999</v>
      </c>
      <c r="K141" s="44">
        <v>0</v>
      </c>
      <c r="L141" s="44">
        <v>122170709.48999999</v>
      </c>
      <c r="M141" s="791">
        <v>0.31827482099413995</v>
      </c>
      <c r="N141" s="44">
        <v>11653308.6</v>
      </c>
      <c r="O141" s="44">
        <v>-30601418.18</v>
      </c>
    </row>
    <row r="142" spans="2:15" x14ac:dyDescent="0.25">
      <c r="B142" s="477"/>
      <c r="C142" s="478" t="s">
        <v>767</v>
      </c>
      <c r="D142" s="475">
        <v>116778858.44</v>
      </c>
      <c r="E142" s="44">
        <v>79624736.340000004</v>
      </c>
      <c r="F142" s="476">
        <v>0.61</v>
      </c>
      <c r="G142" s="44">
        <v>153277286.34999999</v>
      </c>
      <c r="H142" s="476">
        <v>0.22249554229400001</v>
      </c>
      <c r="I142" s="44">
        <v>270</v>
      </c>
      <c r="J142" s="476">
        <v>0.40483771461700002</v>
      </c>
      <c r="K142" s="44">
        <v>0</v>
      </c>
      <c r="L142" s="44">
        <v>115703392.48999999</v>
      </c>
      <c r="M142" s="791">
        <v>0.75486326281767446</v>
      </c>
      <c r="N142" s="44">
        <v>13636458.27</v>
      </c>
      <c r="O142" s="44">
        <v>-27280867.879999999</v>
      </c>
    </row>
    <row r="143" spans="2:15" x14ac:dyDescent="0.25">
      <c r="B143" s="477"/>
      <c r="C143" s="478" t="s">
        <v>768</v>
      </c>
      <c r="D143" s="475">
        <v>25398135.280000001</v>
      </c>
      <c r="E143" s="44">
        <v>442759</v>
      </c>
      <c r="F143" s="476">
        <v>0.2</v>
      </c>
      <c r="G143" s="44">
        <v>25486687.079999998</v>
      </c>
      <c r="H143" s="476">
        <v>0.34407470000000001</v>
      </c>
      <c r="I143" s="44">
        <v>113</v>
      </c>
      <c r="J143" s="476">
        <v>0.15926216563500001</v>
      </c>
      <c r="K143" s="44">
        <v>0</v>
      </c>
      <c r="L143" s="44">
        <v>8604755.1600000001</v>
      </c>
      <c r="M143" s="791">
        <v>0.33761764065257244</v>
      </c>
      <c r="N143" s="44">
        <v>1396621.57</v>
      </c>
      <c r="O143" s="44">
        <v>-3377377.76</v>
      </c>
    </row>
    <row r="144" spans="2:15" x14ac:dyDescent="0.25">
      <c r="B144" s="479"/>
      <c r="C144" s="474" t="s">
        <v>769</v>
      </c>
      <c r="D144" s="475">
        <v>355196786.20999998</v>
      </c>
      <c r="E144" s="44">
        <v>320519033.79000002</v>
      </c>
      <c r="F144" s="476">
        <v>0.26</v>
      </c>
      <c r="G144" s="44">
        <v>409001870.13999999</v>
      </c>
      <c r="H144" s="476">
        <v>1</v>
      </c>
      <c r="I144" s="44">
        <v>834</v>
      </c>
      <c r="J144" s="476">
        <v>0.32627243775999998</v>
      </c>
      <c r="K144" s="44">
        <v>0</v>
      </c>
      <c r="L144" s="44">
        <v>618962020.96000004</v>
      </c>
      <c r="M144" s="791">
        <v>1.5133476547384279</v>
      </c>
      <c r="N144" s="44">
        <v>159591461.24000001</v>
      </c>
      <c r="O144" s="44">
        <v>-185384973.06999999</v>
      </c>
    </row>
    <row r="145" spans="2:15" x14ac:dyDescent="0.25">
      <c r="B145" s="943" t="s">
        <v>770</v>
      </c>
      <c r="C145" s="944"/>
      <c r="D145" s="480">
        <v>6065149889.0500002</v>
      </c>
      <c r="E145" s="480">
        <v>8411042725.3900003</v>
      </c>
      <c r="F145" s="481">
        <v>0.53434642630486928</v>
      </c>
      <c r="G145" s="480">
        <v>10737484226.389999</v>
      </c>
      <c r="H145" s="481">
        <v>6.9955045542943295E-2</v>
      </c>
      <c r="I145" s="480">
        <v>16281</v>
      </c>
      <c r="J145" s="481">
        <v>0.35852616071458299</v>
      </c>
      <c r="K145" s="480">
        <v>0</v>
      </c>
      <c r="L145" s="480">
        <v>3649831951.29</v>
      </c>
      <c r="M145" s="481">
        <v>0.33991500004439057</v>
      </c>
      <c r="N145" s="480">
        <v>251820981.40000001</v>
      </c>
      <c r="O145" s="480">
        <v>-340436690.62</v>
      </c>
    </row>
    <row r="146" spans="2:15" x14ac:dyDescent="0.25">
      <c r="B146" s="486"/>
      <c r="C146" s="486"/>
      <c r="D146" s="487"/>
      <c r="E146" s="487"/>
      <c r="F146" s="488"/>
      <c r="G146" s="487"/>
      <c r="H146" s="488"/>
      <c r="I146" s="487"/>
      <c r="J146" s="488"/>
      <c r="K146" s="487"/>
      <c r="L146" s="487"/>
      <c r="M146" s="488"/>
      <c r="N146" s="487"/>
      <c r="O146" s="487"/>
    </row>
    <row r="147" spans="2:15" x14ac:dyDescent="0.25">
      <c r="B147" s="469" t="s">
        <v>777</v>
      </c>
      <c r="C147" s="470"/>
      <c r="D147" s="482"/>
      <c r="E147" s="480"/>
      <c r="F147" s="481"/>
      <c r="G147" s="480"/>
      <c r="H147" s="481"/>
      <c r="I147" s="480"/>
      <c r="J147" s="481"/>
      <c r="K147" s="480"/>
      <c r="L147" s="480"/>
      <c r="M147" s="481"/>
      <c r="N147" s="480"/>
      <c r="O147" s="480"/>
    </row>
    <row r="148" spans="2:15" x14ac:dyDescent="0.25">
      <c r="B148" s="473"/>
      <c r="C148" s="474" t="s">
        <v>753</v>
      </c>
      <c r="D148" s="475">
        <v>41791254.640000001</v>
      </c>
      <c r="E148" s="475">
        <v>551909694.37</v>
      </c>
      <c r="F148" s="483">
        <v>0.67</v>
      </c>
      <c r="G148" s="475">
        <v>410857230.5</v>
      </c>
      <c r="H148" s="483">
        <v>9.1057931299999995E-4</v>
      </c>
      <c r="I148" s="475">
        <v>10100</v>
      </c>
      <c r="J148" s="483">
        <v>0.48723223901500001</v>
      </c>
      <c r="K148" s="475">
        <v>0</v>
      </c>
      <c r="L148" s="475">
        <v>11776349.609999999</v>
      </c>
      <c r="M148" s="791">
        <v>2.8662875412143927E-2</v>
      </c>
      <c r="N148" s="475">
        <v>183017.07</v>
      </c>
      <c r="O148" s="475">
        <v>-3404329.34</v>
      </c>
    </row>
    <row r="149" spans="2:15" x14ac:dyDescent="0.25">
      <c r="B149" s="477"/>
      <c r="C149" s="478" t="s">
        <v>754</v>
      </c>
      <c r="D149" s="475">
        <v>26936271.440000001</v>
      </c>
      <c r="E149" s="475">
        <v>369114174.91000003</v>
      </c>
      <c r="F149" s="483">
        <v>0.66</v>
      </c>
      <c r="G149" s="475">
        <v>268852045.88999999</v>
      </c>
      <c r="H149" s="483">
        <v>7.51442341E-4</v>
      </c>
      <c r="I149" s="475">
        <v>6568</v>
      </c>
      <c r="J149" s="483">
        <v>0.48244232772200002</v>
      </c>
      <c r="K149" s="475">
        <v>0</v>
      </c>
      <c r="L149" s="475">
        <v>6504193.8099999996</v>
      </c>
      <c r="M149" s="791">
        <v>2.4192465370567316E-2</v>
      </c>
      <c r="N149" s="475">
        <v>97561.78</v>
      </c>
      <c r="O149" s="475">
        <v>-208058.69</v>
      </c>
    </row>
    <row r="150" spans="2:15" x14ac:dyDescent="0.25">
      <c r="B150" s="477"/>
      <c r="C150" s="478" t="s">
        <v>755</v>
      </c>
      <c r="D150" s="475">
        <v>14854983.199999999</v>
      </c>
      <c r="E150" s="475">
        <v>182795519.46000001</v>
      </c>
      <c r="F150" s="483">
        <v>0.7</v>
      </c>
      <c r="G150" s="475">
        <v>142005184.61000001</v>
      </c>
      <c r="H150" s="483">
        <v>1.2118662040000001E-3</v>
      </c>
      <c r="I150" s="475">
        <v>3532</v>
      </c>
      <c r="J150" s="483">
        <v>0.49630076319900002</v>
      </c>
      <c r="K150" s="475">
        <v>0</v>
      </c>
      <c r="L150" s="475">
        <v>5272155.79</v>
      </c>
      <c r="M150" s="791">
        <v>3.7126502137786975E-2</v>
      </c>
      <c r="N150" s="475">
        <v>85455.29</v>
      </c>
      <c r="O150" s="475">
        <v>-3196270.64</v>
      </c>
    </row>
    <row r="151" spans="2:15" x14ac:dyDescent="0.25">
      <c r="B151" s="477"/>
      <c r="C151" s="474" t="s">
        <v>756</v>
      </c>
      <c r="D151" s="475">
        <v>14474394.66</v>
      </c>
      <c r="E151" s="475">
        <v>156270738</v>
      </c>
      <c r="F151" s="483">
        <v>0.74</v>
      </c>
      <c r="G151" s="475">
        <v>130572670.18000001</v>
      </c>
      <c r="H151" s="483">
        <v>1.8716560770000001E-3</v>
      </c>
      <c r="I151" s="475">
        <v>3121</v>
      </c>
      <c r="J151" s="483">
        <v>0.504343783253</v>
      </c>
      <c r="K151" s="475">
        <v>0</v>
      </c>
      <c r="L151" s="475">
        <v>7039479.5599999996</v>
      </c>
      <c r="M151" s="791">
        <v>5.3912350496438312E-2</v>
      </c>
      <c r="N151" s="475">
        <v>123240.89</v>
      </c>
      <c r="O151" s="475">
        <v>-3578532.94</v>
      </c>
    </row>
    <row r="152" spans="2:15" x14ac:dyDescent="0.25">
      <c r="B152" s="477"/>
      <c r="C152" s="474" t="s">
        <v>757</v>
      </c>
      <c r="D152" s="475">
        <v>12128710.25</v>
      </c>
      <c r="E152" s="475">
        <v>120547091.47</v>
      </c>
      <c r="F152" s="483">
        <v>0.77</v>
      </c>
      <c r="G152" s="475">
        <v>105355854.78</v>
      </c>
      <c r="H152" s="483">
        <v>3.5190700660000002E-3</v>
      </c>
      <c r="I152" s="475">
        <v>2408</v>
      </c>
      <c r="J152" s="483">
        <v>0.49715155534099997</v>
      </c>
      <c r="K152" s="475">
        <v>0</v>
      </c>
      <c r="L152" s="475">
        <v>9320233.6699999999</v>
      </c>
      <c r="M152" s="791">
        <v>8.8464316382436931E-2</v>
      </c>
      <c r="N152" s="475">
        <v>184074.75</v>
      </c>
      <c r="O152" s="475">
        <v>-3585270.08</v>
      </c>
    </row>
    <row r="153" spans="2:15" x14ac:dyDescent="0.25">
      <c r="B153" s="477"/>
      <c r="C153" s="474" t="s">
        <v>758</v>
      </c>
      <c r="D153" s="475">
        <v>5428650.8200000003</v>
      </c>
      <c r="E153" s="475">
        <v>47551349.18</v>
      </c>
      <c r="F153" s="483">
        <v>0.8</v>
      </c>
      <c r="G153" s="475">
        <v>43586261.530000001</v>
      </c>
      <c r="H153" s="483">
        <v>6.0860153869999999E-3</v>
      </c>
      <c r="I153" s="475">
        <v>890</v>
      </c>
      <c r="J153" s="483">
        <v>0.49872796148999998</v>
      </c>
      <c r="K153" s="475">
        <v>0</v>
      </c>
      <c r="L153" s="475">
        <v>5992079.6900000004</v>
      </c>
      <c r="M153" s="791">
        <v>0.13747633955428157</v>
      </c>
      <c r="N153" s="475">
        <v>132228.87</v>
      </c>
      <c r="O153" s="475">
        <v>-1844990.23</v>
      </c>
    </row>
    <row r="154" spans="2:15" x14ac:dyDescent="0.25">
      <c r="B154" s="477"/>
      <c r="C154" s="474" t="s">
        <v>759</v>
      </c>
      <c r="D154" s="475">
        <v>6715856.1699999999</v>
      </c>
      <c r="E154" s="475">
        <v>52529160.990000002</v>
      </c>
      <c r="F154" s="483">
        <v>0.81</v>
      </c>
      <c r="G154" s="475">
        <v>49386551.020000003</v>
      </c>
      <c r="H154" s="483">
        <v>1.2802074158E-2</v>
      </c>
      <c r="I154" s="475">
        <v>906</v>
      </c>
      <c r="J154" s="483">
        <v>0.50853223286799998</v>
      </c>
      <c r="K154" s="475">
        <v>0</v>
      </c>
      <c r="L154" s="475">
        <v>12181710.630000001</v>
      </c>
      <c r="M154" s="791">
        <v>0.2466604850593189</v>
      </c>
      <c r="N154" s="475">
        <v>323776.03000000003</v>
      </c>
      <c r="O154" s="475">
        <v>-2296612</v>
      </c>
    </row>
    <row r="155" spans="2:15" x14ac:dyDescent="0.25">
      <c r="B155" s="477"/>
      <c r="C155" s="478" t="s">
        <v>760</v>
      </c>
      <c r="D155" s="475">
        <v>5178131.58</v>
      </c>
      <c r="E155" s="475">
        <v>43321885.579999998</v>
      </c>
      <c r="F155" s="483">
        <v>0.81</v>
      </c>
      <c r="G155" s="475">
        <v>40271337.140000001</v>
      </c>
      <c r="H155" s="483">
        <v>1.0991043145000001E-2</v>
      </c>
      <c r="I155" s="475">
        <v>745</v>
      </c>
      <c r="J155" s="483">
        <v>0.50330044373600002</v>
      </c>
      <c r="K155" s="475">
        <v>0</v>
      </c>
      <c r="L155" s="475">
        <v>8781400.8200000003</v>
      </c>
      <c r="M155" s="791">
        <v>0.21805585420400075</v>
      </c>
      <c r="N155" s="475">
        <v>222712.91</v>
      </c>
      <c r="O155" s="475">
        <v>-1794549.61</v>
      </c>
    </row>
    <row r="156" spans="2:15" x14ac:dyDescent="0.25">
      <c r="B156" s="477"/>
      <c r="C156" s="478" t="s">
        <v>761</v>
      </c>
      <c r="D156" s="475">
        <v>1537724.59</v>
      </c>
      <c r="E156" s="475">
        <v>9207275.4100000001</v>
      </c>
      <c r="F156" s="483">
        <v>0.82</v>
      </c>
      <c r="G156" s="475">
        <v>9115213.8900000006</v>
      </c>
      <c r="H156" s="483">
        <v>2.0803273184E-2</v>
      </c>
      <c r="I156" s="475">
        <v>161</v>
      </c>
      <c r="J156" s="483">
        <v>0.531646462175</v>
      </c>
      <c r="K156" s="475">
        <v>0</v>
      </c>
      <c r="L156" s="475">
        <v>3400309.82</v>
      </c>
      <c r="M156" s="791">
        <v>0.37303675602504149</v>
      </c>
      <c r="N156" s="475">
        <v>101063.12</v>
      </c>
      <c r="O156" s="475">
        <v>-502062.38</v>
      </c>
    </row>
    <row r="157" spans="2:15" x14ac:dyDescent="0.25">
      <c r="B157" s="477"/>
      <c r="C157" s="474" t="s">
        <v>762</v>
      </c>
      <c r="D157" s="475">
        <v>1899535.77</v>
      </c>
      <c r="E157" s="475">
        <v>15355464.23</v>
      </c>
      <c r="F157" s="483">
        <v>0.85</v>
      </c>
      <c r="G157" s="475">
        <v>14928423.810000001</v>
      </c>
      <c r="H157" s="483">
        <v>4.1345923682999997E-2</v>
      </c>
      <c r="I157" s="475">
        <v>241</v>
      </c>
      <c r="J157" s="483">
        <v>0.53724797250199996</v>
      </c>
      <c r="K157" s="475">
        <v>0</v>
      </c>
      <c r="L157" s="475">
        <v>8950069.5800000001</v>
      </c>
      <c r="M157" s="791">
        <v>0.59953212033039138</v>
      </c>
      <c r="N157" s="475">
        <v>330612.86</v>
      </c>
      <c r="O157" s="475">
        <v>-1071637.07</v>
      </c>
    </row>
    <row r="158" spans="2:15" x14ac:dyDescent="0.25">
      <c r="B158" s="477"/>
      <c r="C158" s="478" t="s">
        <v>763</v>
      </c>
      <c r="D158" s="475">
        <v>1447003.59</v>
      </c>
      <c r="E158" s="475">
        <v>13092996.41</v>
      </c>
      <c r="F158" s="483">
        <v>0.85</v>
      </c>
      <c r="G158" s="475">
        <v>12549553.08</v>
      </c>
      <c r="H158" s="483">
        <v>3.6256516466999997E-2</v>
      </c>
      <c r="I158" s="475">
        <v>197</v>
      </c>
      <c r="J158" s="483">
        <v>0.54118498106900004</v>
      </c>
      <c r="K158" s="475">
        <v>0</v>
      </c>
      <c r="L158" s="475">
        <v>7036241.8300000001</v>
      </c>
      <c r="M158" s="791">
        <v>0.56067668586648989</v>
      </c>
      <c r="N158" s="475">
        <v>247128.38</v>
      </c>
      <c r="O158" s="475">
        <v>-778094.07</v>
      </c>
    </row>
    <row r="159" spans="2:15" x14ac:dyDescent="0.25">
      <c r="B159" s="477"/>
      <c r="C159" s="478" t="s">
        <v>764</v>
      </c>
      <c r="D159" s="475">
        <v>452532.18</v>
      </c>
      <c r="E159" s="475">
        <v>2262467.8199999998</v>
      </c>
      <c r="F159" s="483">
        <v>0.85</v>
      </c>
      <c r="G159" s="475">
        <v>2378870.73</v>
      </c>
      <c r="H159" s="483">
        <v>6.8194707519999995E-2</v>
      </c>
      <c r="I159" s="475">
        <v>44</v>
      </c>
      <c r="J159" s="483">
        <v>0.51647858080700004</v>
      </c>
      <c r="K159" s="475">
        <v>0</v>
      </c>
      <c r="L159" s="475">
        <v>1913827.76</v>
      </c>
      <c r="M159" s="791">
        <v>0.80451103789065492</v>
      </c>
      <c r="N159" s="475">
        <v>83484.479999999996</v>
      </c>
      <c r="O159" s="475">
        <v>-293543</v>
      </c>
    </row>
    <row r="160" spans="2:15" x14ac:dyDescent="0.25">
      <c r="B160" s="477"/>
      <c r="C160" s="474" t="s">
        <v>765</v>
      </c>
      <c r="D160" s="475">
        <v>546480.21</v>
      </c>
      <c r="E160" s="475">
        <v>2673519.79</v>
      </c>
      <c r="F160" s="483">
        <v>0.81</v>
      </c>
      <c r="G160" s="475">
        <v>2706293.85</v>
      </c>
      <c r="H160" s="483">
        <v>0.172755047267</v>
      </c>
      <c r="I160" s="475">
        <v>56</v>
      </c>
      <c r="J160" s="483">
        <v>0.54308875260199996</v>
      </c>
      <c r="K160" s="475">
        <v>0</v>
      </c>
      <c r="L160" s="475">
        <v>3788212.85</v>
      </c>
      <c r="M160" s="791">
        <v>1.3997788340685917</v>
      </c>
      <c r="N160" s="475">
        <v>251126.18</v>
      </c>
      <c r="O160" s="475">
        <v>-583199.91</v>
      </c>
    </row>
    <row r="161" spans="2:15" x14ac:dyDescent="0.25">
      <c r="B161" s="477"/>
      <c r="C161" s="478" t="s">
        <v>766</v>
      </c>
      <c r="D161" s="475">
        <v>375831.74</v>
      </c>
      <c r="E161" s="475">
        <v>1604168.26</v>
      </c>
      <c r="F161" s="483">
        <v>0.83</v>
      </c>
      <c r="G161" s="475">
        <v>1702364.87</v>
      </c>
      <c r="H161" s="483">
        <v>0.156687987853</v>
      </c>
      <c r="I161" s="475">
        <v>30</v>
      </c>
      <c r="J161" s="483">
        <v>0.56235390337900004</v>
      </c>
      <c r="K161" s="475">
        <v>0</v>
      </c>
      <c r="L161" s="475">
        <v>2364076.21</v>
      </c>
      <c r="M161" s="791">
        <v>1.3887012424075691</v>
      </c>
      <c r="N161" s="475">
        <v>148640.93</v>
      </c>
      <c r="O161" s="475">
        <v>-310392.09999999998</v>
      </c>
    </row>
    <row r="162" spans="2:15" x14ac:dyDescent="0.25">
      <c r="B162" s="477"/>
      <c r="C162" s="478" t="s">
        <v>767</v>
      </c>
      <c r="D162" s="475">
        <v>170648.47</v>
      </c>
      <c r="E162" s="475">
        <v>1069351.53</v>
      </c>
      <c r="F162" s="483">
        <v>0.78</v>
      </c>
      <c r="G162" s="475">
        <v>1003928.98</v>
      </c>
      <c r="H162" s="483">
        <v>0.2</v>
      </c>
      <c r="I162" s="475">
        <v>26</v>
      </c>
      <c r="J162" s="483">
        <v>0.510420788367</v>
      </c>
      <c r="K162" s="475">
        <v>0</v>
      </c>
      <c r="L162" s="475">
        <v>1424136.64</v>
      </c>
      <c r="M162" s="791">
        <v>1.4185631338184899</v>
      </c>
      <c r="N162" s="475">
        <v>102485.24</v>
      </c>
      <c r="O162" s="475">
        <v>-272807.81</v>
      </c>
    </row>
    <row r="163" spans="2:15" x14ac:dyDescent="0.25">
      <c r="B163" s="477"/>
      <c r="C163" s="478" t="s">
        <v>768</v>
      </c>
      <c r="D163" s="475">
        <v>0</v>
      </c>
      <c r="E163" s="475">
        <v>0</v>
      </c>
      <c r="F163" s="483">
        <v>0</v>
      </c>
      <c r="G163" s="475">
        <v>0</v>
      </c>
      <c r="H163" s="483">
        <v>0</v>
      </c>
      <c r="I163" s="475">
        <v>0</v>
      </c>
      <c r="J163" s="483">
        <v>0</v>
      </c>
      <c r="K163" s="475">
        <v>0</v>
      </c>
      <c r="L163" s="475">
        <v>0</v>
      </c>
      <c r="M163" s="791" t="e">
        <v>#DIV/0!</v>
      </c>
      <c r="N163" s="475">
        <v>0</v>
      </c>
      <c r="O163" s="475">
        <v>0</v>
      </c>
    </row>
    <row r="164" spans="2:15" x14ac:dyDescent="0.25">
      <c r="B164" s="479"/>
      <c r="C164" s="474" t="s">
        <v>769</v>
      </c>
      <c r="D164" s="475">
        <v>913663.11</v>
      </c>
      <c r="E164" s="475">
        <v>3651336.89</v>
      </c>
      <c r="F164" s="483">
        <v>0.05</v>
      </c>
      <c r="G164" s="475">
        <v>1083808.81</v>
      </c>
      <c r="H164" s="483">
        <v>1</v>
      </c>
      <c r="I164" s="475">
        <v>120</v>
      </c>
      <c r="J164" s="483">
        <v>0.41295757510100001</v>
      </c>
      <c r="K164" s="475">
        <v>0</v>
      </c>
      <c r="L164" s="475">
        <v>2761771.4</v>
      </c>
      <c r="M164" s="791">
        <v>2.5482090332888139</v>
      </c>
      <c r="N164" s="475">
        <v>510012.49</v>
      </c>
      <c r="O164" s="475">
        <v>-1449127.68</v>
      </c>
    </row>
    <row r="165" spans="2:15" x14ac:dyDescent="0.25">
      <c r="B165" s="943" t="s">
        <v>770</v>
      </c>
      <c r="C165" s="944"/>
      <c r="D165" s="480">
        <v>83898545.629999995</v>
      </c>
      <c r="E165" s="480">
        <v>950488354.91999996</v>
      </c>
      <c r="F165" s="481">
        <v>0.71568369927987818</v>
      </c>
      <c r="G165" s="480">
        <v>758477094.4799999</v>
      </c>
      <c r="H165" s="481">
        <v>5.3466888335854945E-3</v>
      </c>
      <c r="I165" s="480">
        <v>17842</v>
      </c>
      <c r="J165" s="481">
        <v>0.49468093797203938</v>
      </c>
      <c r="K165" s="480">
        <v>0</v>
      </c>
      <c r="L165" s="480">
        <v>61809906.989999995</v>
      </c>
      <c r="M165" s="481">
        <v>8.1492120777063026E-2</v>
      </c>
      <c r="N165" s="480">
        <v>2038089.1400000001</v>
      </c>
      <c r="O165" s="480">
        <v>-17813699.25</v>
      </c>
    </row>
    <row r="167" spans="2:15" x14ac:dyDescent="0.25">
      <c r="B167" s="945" t="s">
        <v>778</v>
      </c>
      <c r="C167" s="946"/>
      <c r="D167" s="480">
        <v>425608639017.81995</v>
      </c>
      <c r="E167" s="480">
        <v>89972063846.519989</v>
      </c>
      <c r="F167" s="481">
        <v>0.47915023982051602</v>
      </c>
      <c r="G167" s="480">
        <v>471451882623.79999</v>
      </c>
      <c r="H167" s="481">
        <v>3.2655229418019419E-2</v>
      </c>
      <c r="I167" s="480">
        <v>375690</v>
      </c>
      <c r="J167" s="481">
        <v>0.18160147595871151</v>
      </c>
      <c r="K167" s="480">
        <v>1.7069742826611507</v>
      </c>
      <c r="L167" s="480">
        <v>132695950399.78999</v>
      </c>
      <c r="M167" s="481">
        <v>0.28146234067682391</v>
      </c>
      <c r="N167" s="480">
        <v>2955248134.9500003</v>
      </c>
      <c r="O167" s="480">
        <v>-3965295481.2699995</v>
      </c>
    </row>
    <row r="168" spans="2:15" x14ac:dyDescent="0.25">
      <c r="B168" s="486"/>
      <c r="C168" s="486"/>
      <c r="D168" s="487"/>
      <c r="E168" s="487"/>
      <c r="F168" s="488"/>
      <c r="G168" s="487"/>
      <c r="H168" s="488"/>
      <c r="I168" s="487"/>
      <c r="J168" s="488"/>
      <c r="K168" s="487"/>
      <c r="L168" s="487"/>
      <c r="M168" s="488"/>
      <c r="N168" s="487"/>
      <c r="O168" s="487"/>
    </row>
  </sheetData>
  <mergeCells count="10">
    <mergeCell ref="B5:B6"/>
    <mergeCell ref="B25:C25"/>
    <mergeCell ref="B165:C165"/>
    <mergeCell ref="B167:C167"/>
    <mergeCell ref="B125:C125"/>
    <mergeCell ref="B145:C145"/>
    <mergeCell ref="B45:C45"/>
    <mergeCell ref="B65:C65"/>
    <mergeCell ref="B85:C85"/>
    <mergeCell ref="B105:C105"/>
  </mergeCells>
  <hyperlinks>
    <hyperlink ref="Q2" location="Index!A1" display="Return to index" xr:uid="{FEC30493-42B5-4751-88E2-7EA9B4DABA30}"/>
  </hyperlinks>
  <pageMargins left="0.7" right="0.7" top="0.78740157499999996" bottom="0.78740157499999996" header="0.3" footer="0.3"/>
  <pageSetup paperSize="9" scale="10" orientation="landscape" r:id="rId1"/>
  <colBreaks count="1" manualBreakCount="1">
    <brk id="19"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FA27A-BA62-4CEA-90F5-0560C35C23C3}">
  <sheetPr codeName="Ark19">
    <pageSetUpPr autoPageBreaks="0" fitToPage="1"/>
  </sheetPr>
  <dimension ref="B1:J23"/>
  <sheetViews>
    <sheetView showGridLines="0" zoomScaleNormal="100" zoomScaleSheetLayoutView="100" workbookViewId="0">
      <selection activeCell="D12" sqref="D12:H12"/>
    </sheetView>
  </sheetViews>
  <sheetFormatPr defaultColWidth="9.140625" defaultRowHeight="15" x14ac:dyDescent="0.25"/>
  <cols>
    <col min="1" max="1" width="2.7109375" style="421" customWidth="1"/>
    <col min="2" max="2" width="7.42578125" style="421" customWidth="1"/>
    <col min="3" max="3" width="47" style="421" customWidth="1"/>
    <col min="4" max="4" width="26" style="421" customWidth="1"/>
    <col min="5" max="8" width="23.28515625" style="421" customWidth="1"/>
    <col min="9" max="9" width="5.7109375" style="421" customWidth="1"/>
    <col min="10" max="10" width="16.85546875" style="421" bestFit="1" customWidth="1"/>
    <col min="11" max="16384" width="9.140625" style="421"/>
  </cols>
  <sheetData>
    <row r="1" spans="2:10" ht="12.95" customHeight="1" x14ac:dyDescent="0.25">
      <c r="B1" s="718"/>
      <c r="C1" s="718"/>
      <c r="D1" s="718"/>
      <c r="E1" s="718"/>
      <c r="F1" s="718"/>
      <c r="G1" s="718"/>
      <c r="H1" s="718"/>
      <c r="I1" s="718"/>
      <c r="J1" s="718"/>
    </row>
    <row r="2" spans="2:10" ht="20.25" x14ac:dyDescent="0.3">
      <c r="B2" s="634" t="s">
        <v>779</v>
      </c>
      <c r="C2" s="489"/>
      <c r="D2" s="489"/>
      <c r="E2" s="453"/>
      <c r="F2" s="453"/>
      <c r="G2" s="453"/>
      <c r="H2" s="453"/>
      <c r="I2" s="490"/>
      <c r="J2" s="315" t="s">
        <v>66</v>
      </c>
    </row>
    <row r="4" spans="2:10" x14ac:dyDescent="0.25">
      <c r="B4" s="491"/>
      <c r="C4" s="491"/>
      <c r="D4" s="491"/>
      <c r="E4" s="491"/>
      <c r="F4" s="491"/>
      <c r="G4" s="718"/>
      <c r="H4" s="718"/>
      <c r="I4" s="718"/>
      <c r="J4" s="718"/>
    </row>
    <row r="5" spans="2:10" x14ac:dyDescent="0.25">
      <c r="B5" s="492"/>
      <c r="C5" s="492"/>
      <c r="D5" s="492"/>
      <c r="E5" s="493"/>
      <c r="F5" s="493"/>
      <c r="G5" s="718"/>
      <c r="H5" s="718"/>
      <c r="I5" s="718"/>
      <c r="J5" s="492"/>
    </row>
    <row r="6" spans="2:10" ht="45" x14ac:dyDescent="0.25">
      <c r="B6" s="366"/>
      <c r="C6" s="494"/>
      <c r="D6" s="495" t="s">
        <v>780</v>
      </c>
      <c r="E6" s="495" t="s">
        <v>781</v>
      </c>
      <c r="F6" s="495" t="s">
        <v>782</v>
      </c>
      <c r="G6" s="495" t="s">
        <v>783</v>
      </c>
      <c r="H6" s="495" t="s">
        <v>784</v>
      </c>
      <c r="I6" s="718"/>
      <c r="J6" s="718"/>
    </row>
    <row r="7" spans="2:10" x14ac:dyDescent="0.25">
      <c r="B7" s="366"/>
      <c r="C7" s="366"/>
      <c r="D7" s="496" t="s">
        <v>67</v>
      </c>
      <c r="E7" s="496" t="s">
        <v>68</v>
      </c>
      <c r="F7" s="496" t="s">
        <v>69</v>
      </c>
      <c r="G7" s="496" t="s">
        <v>70</v>
      </c>
      <c r="H7" s="496" t="s">
        <v>71</v>
      </c>
      <c r="I7" s="718"/>
      <c r="J7" s="718"/>
    </row>
    <row r="8" spans="2:10" x14ac:dyDescent="0.25">
      <c r="B8" s="497">
        <v>1</v>
      </c>
      <c r="C8" s="497" t="s">
        <v>785</v>
      </c>
      <c r="D8" s="44">
        <v>0</v>
      </c>
      <c r="E8" s="44">
        <v>71936251253.460007</v>
      </c>
      <c r="F8" s="476">
        <v>1</v>
      </c>
      <c r="G8" s="476">
        <v>0</v>
      </c>
      <c r="H8" s="476">
        <v>0</v>
      </c>
      <c r="I8" s="718"/>
      <c r="J8" s="718"/>
    </row>
    <row r="9" spans="2:10" x14ac:dyDescent="0.25">
      <c r="B9" s="497">
        <v>1.1000000000000001</v>
      </c>
      <c r="C9" s="498" t="s">
        <v>786</v>
      </c>
      <c r="D9" s="499"/>
      <c r="E9" s="44">
        <v>13460896246.299999</v>
      </c>
      <c r="F9" s="476">
        <v>1</v>
      </c>
      <c r="G9" s="476">
        <v>0</v>
      </c>
      <c r="H9" s="476">
        <v>0</v>
      </c>
      <c r="I9" s="718"/>
      <c r="J9" s="718"/>
    </row>
    <row r="10" spans="2:10" x14ac:dyDescent="0.25">
      <c r="B10" s="497">
        <v>1.2</v>
      </c>
      <c r="C10" s="498" t="s">
        <v>787</v>
      </c>
      <c r="D10" s="499"/>
      <c r="E10" s="44">
        <v>0</v>
      </c>
      <c r="F10" s="476">
        <v>0</v>
      </c>
      <c r="G10" s="476">
        <v>0</v>
      </c>
      <c r="H10" s="476">
        <v>0</v>
      </c>
      <c r="I10" s="718"/>
      <c r="J10" s="718"/>
    </row>
    <row r="11" spans="2:10" x14ac:dyDescent="0.25">
      <c r="B11" s="497">
        <v>2</v>
      </c>
      <c r="C11" s="497" t="s">
        <v>718</v>
      </c>
      <c r="D11" s="44">
        <v>0</v>
      </c>
      <c r="E11" s="44">
        <v>66511902910.059998</v>
      </c>
      <c r="F11" s="476">
        <v>0.99998631325800003</v>
      </c>
      <c r="G11" s="476">
        <v>1.3686742E-5</v>
      </c>
      <c r="H11" s="476">
        <v>0</v>
      </c>
      <c r="I11" s="718"/>
      <c r="J11" s="718"/>
    </row>
    <row r="12" spans="2:10" x14ac:dyDescent="0.25">
      <c r="B12" s="497">
        <v>3</v>
      </c>
      <c r="C12" s="497" t="s">
        <v>719</v>
      </c>
      <c r="D12" s="44">
        <v>263061918540.14999</v>
      </c>
      <c r="E12" s="44">
        <v>264194867427.13</v>
      </c>
      <c r="F12" s="476">
        <v>4.2883077099999996E-3</v>
      </c>
      <c r="G12" s="476">
        <v>0</v>
      </c>
      <c r="H12" s="476">
        <v>0.99571169229000001</v>
      </c>
      <c r="I12" s="718"/>
      <c r="J12" s="718"/>
    </row>
    <row r="13" spans="2:10" ht="22.5" x14ac:dyDescent="0.25">
      <c r="B13" s="497">
        <v>3.1</v>
      </c>
      <c r="C13" s="498" t="s">
        <v>788</v>
      </c>
      <c r="D13" s="499"/>
      <c r="E13" s="44">
        <v>453596624.64999998</v>
      </c>
      <c r="F13" s="476">
        <v>4.3136478400000001E-4</v>
      </c>
      <c r="G13" s="476">
        <v>0</v>
      </c>
      <c r="H13" s="476">
        <v>0.99956863521600003</v>
      </c>
      <c r="I13" s="718"/>
      <c r="J13" s="718"/>
    </row>
    <row r="14" spans="2:10" x14ac:dyDescent="0.25">
      <c r="B14" s="497">
        <v>3.2</v>
      </c>
      <c r="C14" s="498" t="s">
        <v>789</v>
      </c>
      <c r="D14" s="499"/>
      <c r="E14" s="44">
        <v>0</v>
      </c>
      <c r="F14" s="476">
        <v>0</v>
      </c>
      <c r="G14" s="476">
        <v>0</v>
      </c>
      <c r="H14" s="476">
        <v>0</v>
      </c>
      <c r="I14" s="718"/>
      <c r="J14" s="718"/>
    </row>
    <row r="15" spans="2:10" x14ac:dyDescent="0.25">
      <c r="B15" s="497">
        <v>4</v>
      </c>
      <c r="C15" s="497" t="s">
        <v>720</v>
      </c>
      <c r="D15" s="475">
        <v>221458868717.10001</v>
      </c>
      <c r="E15" s="475">
        <v>223342288463.98999</v>
      </c>
      <c r="F15" s="483">
        <v>8.4328846089999996E-3</v>
      </c>
      <c r="G15" s="483">
        <v>0</v>
      </c>
      <c r="H15" s="483">
        <v>0.99156711539099995</v>
      </c>
      <c r="I15" s="718"/>
      <c r="J15" s="718"/>
    </row>
    <row r="16" spans="2:10" x14ac:dyDescent="0.25">
      <c r="B16" s="497">
        <v>4.0999999999999996</v>
      </c>
      <c r="C16" s="500" t="s">
        <v>790</v>
      </c>
      <c r="D16" s="501"/>
      <c r="E16" s="475">
        <v>33625613634.169998</v>
      </c>
      <c r="F16" s="483">
        <v>7.6015094129999999E-3</v>
      </c>
      <c r="G16" s="483">
        <v>0</v>
      </c>
      <c r="H16" s="483">
        <v>0.99239849058700003</v>
      </c>
      <c r="I16" s="718"/>
      <c r="J16" s="718"/>
    </row>
    <row r="17" spans="2:8" x14ac:dyDescent="0.25">
      <c r="B17" s="497">
        <v>4.2</v>
      </c>
      <c r="C17" s="500" t="s">
        <v>791</v>
      </c>
      <c r="D17" s="501"/>
      <c r="E17" s="475">
        <v>161234804526.26999</v>
      </c>
      <c r="F17" s="483">
        <v>4.0255872159999997E-3</v>
      </c>
      <c r="G17" s="483">
        <v>0</v>
      </c>
      <c r="H17" s="483">
        <v>0.99597441278400001</v>
      </c>
    </row>
    <row r="18" spans="2:8" x14ac:dyDescent="0.25">
      <c r="B18" s="497">
        <v>4.3</v>
      </c>
      <c r="C18" s="500" t="s">
        <v>792</v>
      </c>
      <c r="D18" s="501"/>
      <c r="E18" s="475">
        <v>758477094.46000004</v>
      </c>
      <c r="F18" s="483">
        <v>0</v>
      </c>
      <c r="G18" s="483">
        <v>0</v>
      </c>
      <c r="H18" s="483">
        <v>1</v>
      </c>
    </row>
    <row r="19" spans="2:8" x14ac:dyDescent="0.25">
      <c r="B19" s="497">
        <v>4.4000000000000004</v>
      </c>
      <c r="C19" s="500" t="s">
        <v>793</v>
      </c>
      <c r="D19" s="501"/>
      <c r="E19" s="475">
        <v>11415158107.82</v>
      </c>
      <c r="F19" s="483">
        <v>3.7642808158000002E-2</v>
      </c>
      <c r="G19" s="483">
        <v>0</v>
      </c>
      <c r="H19" s="483">
        <v>0.96235719184199997</v>
      </c>
    </row>
    <row r="20" spans="2:8" x14ac:dyDescent="0.25">
      <c r="B20" s="497">
        <v>4.5</v>
      </c>
      <c r="C20" s="500" t="s">
        <v>794</v>
      </c>
      <c r="D20" s="501"/>
      <c r="E20" s="475">
        <v>16308235101.26</v>
      </c>
      <c r="F20" s="483">
        <v>3.3667098265999999E-2</v>
      </c>
      <c r="G20" s="483">
        <v>0</v>
      </c>
      <c r="H20" s="483">
        <v>0.96633290173399999</v>
      </c>
    </row>
    <row r="21" spans="2:8" x14ac:dyDescent="0.25">
      <c r="B21" s="497">
        <v>5</v>
      </c>
      <c r="C21" s="497" t="s">
        <v>493</v>
      </c>
      <c r="D21" s="475">
        <v>0</v>
      </c>
      <c r="E21" s="475">
        <v>1676885939.8399999</v>
      </c>
      <c r="F21" s="483">
        <v>1</v>
      </c>
      <c r="G21" s="483">
        <v>0</v>
      </c>
      <c r="H21" s="483">
        <v>0</v>
      </c>
    </row>
    <row r="22" spans="2:8" x14ac:dyDescent="0.25">
      <c r="B22" s="497">
        <v>6</v>
      </c>
      <c r="C22" s="497" t="s">
        <v>795</v>
      </c>
      <c r="D22" s="475">
        <v>51612891368.040001</v>
      </c>
      <c r="E22" s="475">
        <v>51612971182.900002</v>
      </c>
      <c r="F22" s="483">
        <v>1.546411E-6</v>
      </c>
      <c r="G22" s="483">
        <v>0</v>
      </c>
      <c r="H22" s="483">
        <v>0.99999845358899997</v>
      </c>
    </row>
    <row r="23" spans="2:8" x14ac:dyDescent="0.25">
      <c r="B23" s="497">
        <v>7</v>
      </c>
      <c r="C23" s="502" t="s">
        <v>796</v>
      </c>
      <c r="D23" s="475">
        <v>536133678625.28998</v>
      </c>
      <c r="E23" s="475">
        <v>679275167177.39001</v>
      </c>
      <c r="F23" s="483">
        <v>0.210725469055</v>
      </c>
      <c r="G23" s="483">
        <v>1.340151E-6</v>
      </c>
      <c r="H23" s="483">
        <v>0.78927319079400005</v>
      </c>
    </row>
  </sheetData>
  <hyperlinks>
    <hyperlink ref="J2" location="Index!A1" display="Return to index" xr:uid="{F6B46F49-5ACB-421C-9BE3-211AE91AE730}"/>
  </hyperlinks>
  <pageMargins left="0.7" right="0.7" top="0.75" bottom="0.75" header="0.3" footer="0.3"/>
  <pageSetup paperSize="9" scale="74"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029FB-3244-4F72-8181-ACC2DCB2AB32}">
  <sheetPr codeName="Ark2"/>
  <dimension ref="A1:J53"/>
  <sheetViews>
    <sheetView showGridLines="0" zoomScale="70" zoomScaleNormal="70" workbookViewId="0">
      <selection activeCell="L43" sqref="L43"/>
    </sheetView>
  </sheetViews>
  <sheetFormatPr defaultColWidth="9.140625" defaultRowHeight="15" x14ac:dyDescent="0.25"/>
  <cols>
    <col min="1" max="1" width="2.7109375" style="421" customWidth="1"/>
    <col min="2" max="2" width="7.7109375" style="421" customWidth="1"/>
    <col min="3" max="3" width="64.42578125" style="421" customWidth="1"/>
    <col min="4" max="4" width="13.85546875" style="423" bestFit="1" customWidth="1"/>
    <col min="5" max="5" width="13.140625" style="421" bestFit="1" customWidth="1"/>
    <col min="6" max="6" width="16.85546875" style="421" bestFit="1" customWidth="1"/>
    <col min="7" max="7" width="18.85546875" style="421" bestFit="1" customWidth="1"/>
    <col min="8" max="8" width="12.28515625" style="421" bestFit="1" customWidth="1"/>
    <col min="9" max="9" width="3.7109375" style="421" customWidth="1"/>
    <col min="10" max="10" width="16.28515625" style="421" bestFit="1" customWidth="1"/>
    <col min="11" max="11" width="26.28515625" style="421" customWidth="1"/>
    <col min="12" max="12" width="41" style="421" customWidth="1"/>
    <col min="13" max="13" width="51.85546875" style="421" customWidth="1"/>
    <col min="14" max="14" width="14.42578125" style="421" customWidth="1"/>
    <col min="15" max="15" width="10.140625" style="421" customWidth="1"/>
    <col min="16" max="16" width="7" style="421" customWidth="1"/>
    <col min="17" max="16384" width="9.140625" style="421"/>
  </cols>
  <sheetData>
    <row r="1" spans="1:10" ht="12.95" customHeight="1" x14ac:dyDescent="0.25">
      <c r="A1" s="110"/>
      <c r="B1" s="110"/>
      <c r="C1" s="110"/>
      <c r="D1" s="111"/>
      <c r="E1" s="718"/>
      <c r="F1" s="718"/>
      <c r="G1" s="718"/>
      <c r="H1" s="718"/>
      <c r="I1" s="718"/>
      <c r="J1" s="718"/>
    </row>
    <row r="2" spans="1:10" ht="20.25" customHeight="1" x14ac:dyDescent="0.25">
      <c r="A2" s="110"/>
      <c r="B2" s="843" t="s">
        <v>65</v>
      </c>
      <c r="C2" s="844"/>
      <c r="D2" s="844"/>
      <c r="E2" s="844"/>
      <c r="F2" s="844"/>
      <c r="G2" s="844"/>
      <c r="H2" s="844"/>
      <c r="I2" s="718"/>
      <c r="J2" s="315" t="s">
        <v>66</v>
      </c>
    </row>
    <row r="3" spans="1:10" ht="20.25" customHeight="1" x14ac:dyDescent="0.25">
      <c r="A3" s="110"/>
      <c r="B3" s="718"/>
      <c r="C3" s="718"/>
      <c r="D3" s="709"/>
      <c r="E3" s="718"/>
      <c r="F3" s="718"/>
      <c r="G3" s="718"/>
      <c r="H3" s="718"/>
      <c r="I3" s="718"/>
      <c r="J3" s="718"/>
    </row>
    <row r="4" spans="1:10" ht="15" customHeight="1" x14ac:dyDescent="0.25">
      <c r="A4" s="110"/>
      <c r="B4" s="10"/>
      <c r="C4" s="11"/>
      <c r="D4" s="719" t="s">
        <v>67</v>
      </c>
      <c r="E4" s="719" t="s">
        <v>68</v>
      </c>
      <c r="F4" s="719" t="s">
        <v>69</v>
      </c>
      <c r="G4" s="719" t="s">
        <v>70</v>
      </c>
      <c r="H4" s="719" t="s">
        <v>71</v>
      </c>
      <c r="I4" s="718"/>
      <c r="J4" s="718"/>
    </row>
    <row r="5" spans="1:10" ht="25.5" customHeight="1" x14ac:dyDescent="0.25">
      <c r="A5" s="110"/>
      <c r="B5" s="12"/>
      <c r="C5" s="13" t="s">
        <v>72</v>
      </c>
      <c r="D5" s="137">
        <v>44926</v>
      </c>
      <c r="E5" s="137">
        <v>44834</v>
      </c>
      <c r="F5" s="137">
        <v>44742</v>
      </c>
      <c r="G5" s="137">
        <v>44651</v>
      </c>
      <c r="H5" s="137">
        <v>44561</v>
      </c>
      <c r="I5" s="718"/>
      <c r="J5" s="718"/>
    </row>
    <row r="6" spans="1:10" x14ac:dyDescent="0.25">
      <c r="A6" s="110"/>
      <c r="B6" s="14"/>
      <c r="C6" s="848" t="s">
        <v>73</v>
      </c>
      <c r="D6" s="849"/>
      <c r="E6" s="849"/>
      <c r="F6" s="849"/>
      <c r="G6" s="849"/>
      <c r="H6" s="850"/>
      <c r="I6" s="718"/>
      <c r="J6" s="718"/>
    </row>
    <row r="7" spans="1:10" ht="15" customHeight="1" x14ac:dyDescent="0.25">
      <c r="A7" s="110"/>
      <c r="B7" s="15">
        <v>1</v>
      </c>
      <c r="C7" s="19" t="s">
        <v>74</v>
      </c>
      <c r="D7" s="257">
        <v>33556.33978432</v>
      </c>
      <c r="E7" s="257">
        <v>35366.894371219998</v>
      </c>
      <c r="F7" s="23">
        <v>34737.598844</v>
      </c>
      <c r="G7" s="23">
        <v>34004</v>
      </c>
      <c r="H7" s="23">
        <v>34254</v>
      </c>
      <c r="I7" s="718"/>
      <c r="J7" s="718"/>
    </row>
    <row r="8" spans="1:10" ht="15" customHeight="1" x14ac:dyDescent="0.25">
      <c r="A8" s="110"/>
      <c r="B8" s="15">
        <v>2</v>
      </c>
      <c r="C8" s="19" t="s">
        <v>75</v>
      </c>
      <c r="D8" s="257">
        <v>36827.914784319997</v>
      </c>
      <c r="E8" s="257">
        <v>38652.069371220001</v>
      </c>
      <c r="F8" s="23">
        <v>38034.718844000003</v>
      </c>
      <c r="G8" s="23">
        <v>37327</v>
      </c>
      <c r="H8" s="23">
        <v>37582</v>
      </c>
      <c r="I8" s="718"/>
      <c r="J8" s="718"/>
    </row>
    <row r="9" spans="1:10" ht="15" customHeight="1" x14ac:dyDescent="0.25">
      <c r="A9" s="110"/>
      <c r="B9" s="15">
        <v>3</v>
      </c>
      <c r="C9" s="19" t="s">
        <v>76</v>
      </c>
      <c r="D9" s="257">
        <v>43006.324784320001</v>
      </c>
      <c r="E9" s="257">
        <v>44845.659371220005</v>
      </c>
      <c r="F9" s="23">
        <v>43166.618843999997</v>
      </c>
      <c r="G9" s="23">
        <v>42531</v>
      </c>
      <c r="H9" s="23">
        <v>42857</v>
      </c>
      <c r="I9" s="718"/>
      <c r="J9" s="718"/>
    </row>
    <row r="10" spans="1:10" ht="15" customHeight="1" x14ac:dyDescent="0.25">
      <c r="A10" s="110"/>
      <c r="B10" s="16"/>
      <c r="C10" s="845" t="s">
        <v>77</v>
      </c>
      <c r="D10" s="846"/>
      <c r="E10" s="846"/>
      <c r="F10" s="846"/>
      <c r="G10" s="846"/>
      <c r="H10" s="847"/>
      <c r="I10" s="718"/>
      <c r="J10" s="718"/>
    </row>
    <row r="11" spans="1:10" ht="135" customHeight="1" x14ac:dyDescent="0.25">
      <c r="A11" s="110"/>
      <c r="B11" s="15">
        <v>4</v>
      </c>
      <c r="C11" s="19" t="s">
        <v>78</v>
      </c>
      <c r="D11" s="258">
        <v>220921.97873351999</v>
      </c>
      <c r="E11" s="258">
        <v>190043.48534525</v>
      </c>
      <c r="F11" s="259">
        <v>194321.3</v>
      </c>
      <c r="G11" s="259">
        <v>197135</v>
      </c>
      <c r="H11" s="259">
        <v>188180</v>
      </c>
      <c r="I11" s="718"/>
      <c r="J11" s="718"/>
    </row>
    <row r="12" spans="1:10" x14ac:dyDescent="0.25">
      <c r="A12" s="110"/>
      <c r="B12" s="16"/>
      <c r="C12" s="845" t="s">
        <v>79</v>
      </c>
      <c r="D12" s="846"/>
      <c r="E12" s="846"/>
      <c r="F12" s="846"/>
      <c r="G12" s="846"/>
      <c r="H12" s="847"/>
      <c r="I12" s="718"/>
      <c r="J12" s="718"/>
    </row>
    <row r="13" spans="1:10" ht="15" customHeight="1" x14ac:dyDescent="0.25">
      <c r="A13" s="110"/>
      <c r="B13" s="15">
        <v>5</v>
      </c>
      <c r="C13" s="19" t="s">
        <v>80</v>
      </c>
      <c r="D13" s="253">
        <v>0.15189226519999999</v>
      </c>
      <c r="E13" s="253">
        <v>0.18609895679999999</v>
      </c>
      <c r="F13" s="260">
        <v>0.17876372195945581</v>
      </c>
      <c r="G13" s="260">
        <v>0.17249999999999999</v>
      </c>
      <c r="H13" s="260">
        <v>0.1820278456796684</v>
      </c>
      <c r="I13" s="718"/>
      <c r="J13" s="718"/>
    </row>
    <row r="14" spans="1:10" ht="15" customHeight="1" x14ac:dyDescent="0.25">
      <c r="A14" s="110"/>
      <c r="B14" s="15">
        <v>6</v>
      </c>
      <c r="C14" s="19" t="s">
        <v>81</v>
      </c>
      <c r="D14" s="253">
        <v>0.16670099999999999</v>
      </c>
      <c r="E14" s="253">
        <v>0.20338539520000001</v>
      </c>
      <c r="F14" s="260">
        <v>0.19573108477557533</v>
      </c>
      <c r="G14" s="260">
        <v>0.1893</v>
      </c>
      <c r="H14" s="260">
        <v>0.19971304070570731</v>
      </c>
      <c r="I14" s="718"/>
      <c r="J14" s="718"/>
    </row>
    <row r="15" spans="1:10" ht="15.95" customHeight="1" x14ac:dyDescent="0.25">
      <c r="A15" s="110"/>
      <c r="B15" s="15">
        <v>7</v>
      </c>
      <c r="C15" s="19" t="s">
        <v>82</v>
      </c>
      <c r="D15" s="253">
        <v>0.1946674796</v>
      </c>
      <c r="E15" s="253">
        <v>0.23597577829999999</v>
      </c>
      <c r="F15" s="260">
        <v>0.22214043876816386</v>
      </c>
      <c r="G15" s="260">
        <v>0.2157</v>
      </c>
      <c r="H15" s="260">
        <v>0.22774471250929962</v>
      </c>
      <c r="I15" s="718"/>
      <c r="J15" s="718"/>
    </row>
    <row r="16" spans="1:10" x14ac:dyDescent="0.25">
      <c r="A16" s="110"/>
      <c r="B16" s="18"/>
      <c r="C16" s="845" t="s">
        <v>83</v>
      </c>
      <c r="D16" s="846"/>
      <c r="E16" s="846"/>
      <c r="F16" s="846"/>
      <c r="G16" s="846"/>
      <c r="H16" s="847"/>
      <c r="I16" s="718"/>
      <c r="J16" s="718"/>
    </row>
    <row r="17" spans="1:9" ht="15" customHeight="1" x14ac:dyDescent="0.25">
      <c r="A17" s="110"/>
      <c r="B17" s="15" t="s">
        <v>84</v>
      </c>
      <c r="C17" s="19" t="s">
        <v>85</v>
      </c>
      <c r="D17" s="254">
        <v>2.8000000000000001E-2</v>
      </c>
      <c r="E17" s="254">
        <f>E20-8%</f>
        <v>3.324584890939844E-2</v>
      </c>
      <c r="F17" s="254">
        <f t="shared" ref="F17:H17" si="0">F20-8%</f>
        <v>3.1417922168079371E-2</v>
      </c>
      <c r="G17" s="254">
        <f t="shared" si="0"/>
        <v>2.7200000000000002E-2</v>
      </c>
      <c r="H17" s="254">
        <f t="shared" si="0"/>
        <v>3.226942507342398E-2</v>
      </c>
      <c r="I17" s="718"/>
    </row>
    <row r="18" spans="1:9" x14ac:dyDescent="0.25">
      <c r="A18" s="110"/>
      <c r="B18" s="15" t="s">
        <v>86</v>
      </c>
      <c r="C18" s="19" t="s">
        <v>87</v>
      </c>
      <c r="D18" s="253">
        <v>1.5599999999999999E-2</v>
      </c>
      <c r="E18" s="253">
        <f>E17*4.5/8</f>
        <v>1.8700790011536621E-2</v>
      </c>
      <c r="F18" s="253">
        <f t="shared" ref="F18:H18" si="1">F17*4.5/8</f>
        <v>1.7672581219544646E-2</v>
      </c>
      <c r="G18" s="253">
        <f t="shared" si="1"/>
        <v>1.5300000000000001E-2</v>
      </c>
      <c r="H18" s="253">
        <f t="shared" si="1"/>
        <v>1.815155160380099E-2</v>
      </c>
      <c r="I18" s="718"/>
    </row>
    <row r="19" spans="1:9" x14ac:dyDescent="0.25">
      <c r="A19" s="110"/>
      <c r="B19" s="15" t="s">
        <v>88</v>
      </c>
      <c r="C19" s="19" t="s">
        <v>89</v>
      </c>
      <c r="D19" s="254">
        <v>2.0799999999999999E-2</v>
      </c>
      <c r="E19" s="254">
        <f>E17*6/8</f>
        <v>2.493438668204883E-2</v>
      </c>
      <c r="F19" s="254">
        <f t="shared" ref="F19:H19" si="2">F17*6/8</f>
        <v>2.3563441626059528E-2</v>
      </c>
      <c r="G19" s="254">
        <f t="shared" si="2"/>
        <v>2.0400000000000001E-2</v>
      </c>
      <c r="H19" s="254">
        <f t="shared" si="2"/>
        <v>2.4202068805067985E-2</v>
      </c>
      <c r="I19" s="718"/>
    </row>
    <row r="20" spans="1:9" x14ac:dyDescent="0.25">
      <c r="A20" s="110"/>
      <c r="B20" s="15" t="s">
        <v>90</v>
      </c>
      <c r="C20" s="19" t="s">
        <v>91</v>
      </c>
      <c r="D20" s="254">
        <v>0.1077</v>
      </c>
      <c r="E20" s="254">
        <v>0.11324584890939844</v>
      </c>
      <c r="F20" s="261">
        <v>0.11141792216807937</v>
      </c>
      <c r="G20" s="261">
        <v>0.1072</v>
      </c>
      <c r="H20" s="261">
        <v>0.11226942507342398</v>
      </c>
      <c r="I20" s="718"/>
    </row>
    <row r="21" spans="1:9" ht="15" customHeight="1" x14ac:dyDescent="0.25">
      <c r="A21" s="110"/>
      <c r="B21" s="16"/>
      <c r="C21" s="845" t="s">
        <v>92</v>
      </c>
      <c r="D21" s="846"/>
      <c r="E21" s="846"/>
      <c r="F21" s="846"/>
      <c r="G21" s="846"/>
      <c r="H21" s="847"/>
      <c r="I21" s="718"/>
    </row>
    <row r="22" spans="1:9" ht="15" customHeight="1" x14ac:dyDescent="0.25">
      <c r="A22" s="110"/>
      <c r="B22" s="15">
        <v>8</v>
      </c>
      <c r="C22" s="19" t="s">
        <v>93</v>
      </c>
      <c r="D22" s="253">
        <v>2.5000000000000001E-2</v>
      </c>
      <c r="E22" s="253">
        <v>2.5000000000000001E-2</v>
      </c>
      <c r="F22" s="261">
        <v>2.5000000000000001E-2</v>
      </c>
      <c r="G22" s="261">
        <v>2.5000000000000001E-2</v>
      </c>
      <c r="H22" s="261">
        <v>2.5000000000000001E-2</v>
      </c>
      <c r="I22" s="718"/>
    </row>
    <row r="23" spans="1:9" ht="55.5" customHeight="1" x14ac:dyDescent="0.25">
      <c r="A23" s="110"/>
      <c r="B23" s="15" t="s">
        <v>94</v>
      </c>
      <c r="C23" s="19" t="s">
        <v>95</v>
      </c>
      <c r="D23" s="254"/>
      <c r="E23" s="29"/>
      <c r="F23" s="262"/>
      <c r="G23" s="262"/>
      <c r="H23" s="262"/>
      <c r="I23" s="718"/>
    </row>
    <row r="24" spans="1:9" ht="50.25" customHeight="1" x14ac:dyDescent="0.25">
      <c r="A24" s="110"/>
      <c r="B24" s="15">
        <v>9</v>
      </c>
      <c r="C24" s="19" t="s">
        <v>96</v>
      </c>
      <c r="D24" s="253">
        <v>1.9E-2</v>
      </c>
      <c r="E24" s="255">
        <v>9.2748423949999999E-3</v>
      </c>
      <c r="F24" s="260">
        <v>1.34E-4</v>
      </c>
      <c r="G24" s="260">
        <v>8.2672382568905426E-5</v>
      </c>
      <c r="H24" s="260">
        <v>3.1999999999999999E-5</v>
      </c>
      <c r="I24" s="718"/>
    </row>
    <row r="25" spans="1:9" ht="15" customHeight="1" x14ac:dyDescent="0.25">
      <c r="A25" s="110"/>
      <c r="B25" s="15" t="s">
        <v>97</v>
      </c>
      <c r="C25" s="19" t="s">
        <v>98</v>
      </c>
      <c r="D25" s="254">
        <v>0</v>
      </c>
      <c r="E25" s="29"/>
      <c r="F25" s="262"/>
      <c r="G25" s="262"/>
      <c r="H25" s="262"/>
      <c r="I25" s="718"/>
    </row>
    <row r="26" spans="1:9" ht="57.75" customHeight="1" x14ac:dyDescent="0.25">
      <c r="A26" s="110"/>
      <c r="B26" s="15">
        <v>10</v>
      </c>
      <c r="C26" s="19" t="s">
        <v>99</v>
      </c>
      <c r="D26" s="256">
        <v>0</v>
      </c>
      <c r="E26" s="29"/>
      <c r="F26" s="262"/>
      <c r="G26" s="262"/>
      <c r="H26" s="262"/>
      <c r="I26" s="718"/>
    </row>
    <row r="27" spans="1:9" ht="47.25" customHeight="1" x14ac:dyDescent="0.25">
      <c r="A27" s="110"/>
      <c r="B27" s="15" t="s">
        <v>100</v>
      </c>
      <c r="C27" s="19" t="s">
        <v>101</v>
      </c>
      <c r="D27" s="253">
        <v>1.4999999999999999E-2</v>
      </c>
      <c r="E27" s="253">
        <v>1.5000000000006576E-2</v>
      </c>
      <c r="F27" s="261">
        <v>1.4999999999999999E-2</v>
      </c>
      <c r="G27" s="261">
        <v>1.4999999999999999E-2</v>
      </c>
      <c r="H27" s="261">
        <v>1.4999999999999999E-2</v>
      </c>
      <c r="I27" s="718"/>
    </row>
    <row r="28" spans="1:9" ht="37.5" customHeight="1" x14ac:dyDescent="0.25">
      <c r="A28" s="110"/>
      <c r="B28" s="15">
        <v>11</v>
      </c>
      <c r="C28" s="19" t="s">
        <v>102</v>
      </c>
      <c r="D28" s="253">
        <v>5.9200000000000003E-2</v>
      </c>
      <c r="E28" s="255">
        <v>4.9274842395006575E-2</v>
      </c>
      <c r="F28" s="260">
        <v>4.0133999999999996E-2</v>
      </c>
      <c r="G28" s="261">
        <v>0.04</v>
      </c>
      <c r="H28" s="261">
        <v>4.0031999999999998E-2</v>
      </c>
      <c r="I28" s="718"/>
    </row>
    <row r="29" spans="1:9" ht="41.25" customHeight="1" x14ac:dyDescent="0.25">
      <c r="A29" s="110"/>
      <c r="B29" s="15" t="s">
        <v>103</v>
      </c>
      <c r="C29" s="19" t="s">
        <v>104</v>
      </c>
      <c r="D29" s="253">
        <v>0.16700000000000001</v>
      </c>
      <c r="E29" s="253">
        <v>0.16300000000000001</v>
      </c>
      <c r="F29" s="260">
        <v>0.15155192216807939</v>
      </c>
      <c r="G29" s="261">
        <v>0.1472</v>
      </c>
      <c r="H29" s="261">
        <v>0.15230142507342398</v>
      </c>
      <c r="I29" s="718"/>
    </row>
    <row r="30" spans="1:9" ht="51.75" customHeight="1" x14ac:dyDescent="0.25">
      <c r="A30" s="110"/>
      <c r="B30" s="15">
        <v>12</v>
      </c>
      <c r="C30" s="19" t="s">
        <v>105</v>
      </c>
      <c r="D30" s="254">
        <v>3.2000000000000001E-2</v>
      </c>
      <c r="E30" s="254">
        <v>7.2999999999999995E-2</v>
      </c>
      <c r="F30" s="260">
        <v>7.595714073991118E-2</v>
      </c>
      <c r="G30" s="261">
        <v>7.2099999999999997E-2</v>
      </c>
      <c r="H30" s="261">
        <v>7.8799999999999995E-2</v>
      </c>
      <c r="I30" s="720"/>
    </row>
    <row r="31" spans="1:9" ht="15.95" customHeight="1" x14ac:dyDescent="0.25">
      <c r="A31" s="110"/>
      <c r="B31" s="16"/>
      <c r="C31" s="845" t="s">
        <v>39</v>
      </c>
      <c r="D31" s="846"/>
      <c r="E31" s="846"/>
      <c r="F31" s="846"/>
      <c r="G31" s="846"/>
      <c r="H31" s="847"/>
      <c r="I31" s="718"/>
    </row>
    <row r="32" spans="1:9" x14ac:dyDescent="0.25">
      <c r="A32" s="110"/>
      <c r="B32" s="15">
        <v>13</v>
      </c>
      <c r="C32" s="20" t="s">
        <v>106</v>
      </c>
      <c r="D32" s="266">
        <v>799749.43801201996</v>
      </c>
      <c r="E32" s="21">
        <v>714621.51526100002</v>
      </c>
      <c r="F32" s="21">
        <v>718648</v>
      </c>
      <c r="G32" s="21">
        <v>704781.50930100004</v>
      </c>
      <c r="H32" s="21">
        <v>696088.80101892981</v>
      </c>
      <c r="I32" s="718"/>
    </row>
    <row r="33" spans="1:8" x14ac:dyDescent="0.25">
      <c r="A33" s="110"/>
      <c r="B33" s="15">
        <v>14</v>
      </c>
      <c r="C33" s="20" t="s">
        <v>107</v>
      </c>
      <c r="D33" s="424">
        <v>4.6049316240830002E-2</v>
      </c>
      <c r="E33" s="256">
        <v>5.3997000000000003E-2</v>
      </c>
      <c r="F33" s="263">
        <v>5.2999999999999999E-2</v>
      </c>
      <c r="G33" s="264">
        <v>5.2962000000000002E-2</v>
      </c>
      <c r="H33" s="264">
        <v>5.3999999999999999E-2</v>
      </c>
    </row>
    <row r="34" spans="1:8" ht="15" customHeight="1" x14ac:dyDescent="0.25">
      <c r="A34" s="110"/>
      <c r="B34" s="16"/>
      <c r="C34" s="845" t="s">
        <v>108</v>
      </c>
      <c r="D34" s="846"/>
      <c r="E34" s="846"/>
      <c r="F34" s="846"/>
      <c r="G34" s="846"/>
      <c r="H34" s="847"/>
    </row>
    <row r="35" spans="1:8" ht="30" customHeight="1" x14ac:dyDescent="0.25">
      <c r="A35" s="110"/>
      <c r="B35" s="22" t="s">
        <v>109</v>
      </c>
      <c r="C35" s="19" t="s">
        <v>110</v>
      </c>
      <c r="D35" s="265">
        <v>0</v>
      </c>
      <c r="E35" s="265">
        <v>0</v>
      </c>
      <c r="F35" s="265">
        <v>0</v>
      </c>
      <c r="G35" s="265">
        <v>0</v>
      </c>
      <c r="H35" s="265">
        <v>0</v>
      </c>
    </row>
    <row r="36" spans="1:8" x14ac:dyDescent="0.25">
      <c r="A36" s="110"/>
      <c r="B36" s="22" t="s">
        <v>111</v>
      </c>
      <c r="C36" s="19" t="s">
        <v>87</v>
      </c>
      <c r="D36" s="265">
        <v>0</v>
      </c>
      <c r="E36" s="265">
        <v>0</v>
      </c>
      <c r="F36" s="265">
        <v>0</v>
      </c>
      <c r="G36" s="265">
        <v>0</v>
      </c>
      <c r="H36" s="265">
        <v>0</v>
      </c>
    </row>
    <row r="37" spans="1:8" x14ac:dyDescent="0.25">
      <c r="A37" s="110"/>
      <c r="B37" s="22" t="s">
        <v>112</v>
      </c>
      <c r="C37" s="19" t="s">
        <v>113</v>
      </c>
      <c r="D37" s="265">
        <v>0.03</v>
      </c>
      <c r="E37" s="265">
        <v>0.03</v>
      </c>
      <c r="F37" s="265">
        <v>0.03</v>
      </c>
      <c r="G37" s="265">
        <v>0.03</v>
      </c>
      <c r="H37" s="265">
        <v>0.03</v>
      </c>
    </row>
    <row r="38" spans="1:8" ht="15" customHeight="1" x14ac:dyDescent="0.25">
      <c r="A38" s="110"/>
      <c r="B38" s="16"/>
      <c r="C38" s="851" t="s">
        <v>114</v>
      </c>
      <c r="D38" s="852"/>
      <c r="E38" s="852"/>
      <c r="F38" s="852"/>
      <c r="G38" s="852"/>
      <c r="H38" s="853"/>
    </row>
    <row r="39" spans="1:8" x14ac:dyDescent="0.25">
      <c r="A39" s="110"/>
      <c r="B39" s="22" t="s">
        <v>115</v>
      </c>
      <c r="C39" s="267" t="s">
        <v>116</v>
      </c>
      <c r="D39" s="265">
        <v>0.03</v>
      </c>
      <c r="E39" s="265">
        <v>0.03</v>
      </c>
      <c r="F39" s="265">
        <v>0.03</v>
      </c>
      <c r="G39" s="265">
        <v>0.03</v>
      </c>
      <c r="H39" s="265">
        <v>0.03</v>
      </c>
    </row>
    <row r="40" spans="1:8" ht="30" x14ac:dyDescent="0.25">
      <c r="A40" s="110"/>
      <c r="B40" s="22" t="s">
        <v>117</v>
      </c>
      <c r="C40" s="19" t="s">
        <v>118</v>
      </c>
      <c r="D40" s="265">
        <v>0.03</v>
      </c>
      <c r="E40" s="265">
        <v>0.03</v>
      </c>
      <c r="F40" s="265">
        <v>0.03</v>
      </c>
      <c r="G40" s="265">
        <v>0.03</v>
      </c>
      <c r="H40" s="265">
        <v>0.03</v>
      </c>
    </row>
    <row r="41" spans="1:8" x14ac:dyDescent="0.25">
      <c r="A41" s="110"/>
      <c r="B41" s="16"/>
      <c r="C41" s="845" t="s">
        <v>43</v>
      </c>
      <c r="D41" s="846"/>
      <c r="E41" s="846"/>
      <c r="F41" s="846"/>
      <c r="G41" s="846"/>
      <c r="H41" s="847"/>
    </row>
    <row r="42" spans="1:8" ht="15" customHeight="1" x14ac:dyDescent="0.25">
      <c r="A42" s="110"/>
      <c r="B42" s="15">
        <v>15</v>
      </c>
      <c r="C42" s="20" t="s">
        <v>119</v>
      </c>
      <c r="D42" s="23">
        <v>122582</v>
      </c>
      <c r="E42" s="138">
        <v>116211.70548316502</v>
      </c>
      <c r="F42" s="139">
        <v>114374.05061359642</v>
      </c>
      <c r="G42" s="139">
        <v>116316.92604863603</v>
      </c>
      <c r="H42" s="139">
        <v>119671.59247188136</v>
      </c>
    </row>
    <row r="43" spans="1:8" ht="186.75" customHeight="1" x14ac:dyDescent="0.25">
      <c r="A43" s="110"/>
      <c r="B43" s="24" t="s">
        <v>120</v>
      </c>
      <c r="C43" s="25" t="s">
        <v>121</v>
      </c>
      <c r="D43" s="23">
        <v>80008</v>
      </c>
      <c r="E43" s="23">
        <v>75102.376765292021</v>
      </c>
      <c r="F43" s="23">
        <v>73045.414448482232</v>
      </c>
      <c r="G43" s="23">
        <v>72827.255178606734</v>
      </c>
      <c r="H43" s="23">
        <v>73847.468453363617</v>
      </c>
    </row>
    <row r="44" spans="1:8" x14ac:dyDescent="0.25">
      <c r="A44" s="110"/>
      <c r="B44" s="24" t="s">
        <v>122</v>
      </c>
      <c r="C44" s="25" t="s">
        <v>123</v>
      </c>
      <c r="D44" s="23">
        <v>24503</v>
      </c>
      <c r="E44" s="23">
        <v>22776.968019014595</v>
      </c>
      <c r="F44" s="23">
        <v>23239.752224331769</v>
      </c>
      <c r="G44" s="23">
        <v>22758.957842711272</v>
      </c>
      <c r="H44" s="23">
        <v>23831.189006196906</v>
      </c>
    </row>
    <row r="45" spans="1:8" x14ac:dyDescent="0.25">
      <c r="A45" s="110"/>
      <c r="B45" s="15">
        <v>16</v>
      </c>
      <c r="C45" s="20" t="s">
        <v>124</v>
      </c>
      <c r="D45" s="23">
        <v>55505</v>
      </c>
      <c r="E45" s="23">
        <v>52325.408746277397</v>
      </c>
      <c r="F45" s="23">
        <v>49805.662224150474</v>
      </c>
      <c r="G45" s="23">
        <v>50068.29733589547</v>
      </c>
      <c r="H45" s="23">
        <v>50016.279447166708</v>
      </c>
    </row>
    <row r="46" spans="1:8" ht="15" customHeight="1" x14ac:dyDescent="0.25">
      <c r="A46" s="110"/>
      <c r="B46" s="15">
        <v>17</v>
      </c>
      <c r="C46" s="20" t="s">
        <v>125</v>
      </c>
      <c r="D46" s="26">
        <v>2.31</v>
      </c>
      <c r="E46" s="27">
        <v>2.3655280305482247</v>
      </c>
      <c r="F46" s="28">
        <v>2.4280020642003248</v>
      </c>
      <c r="G46" s="28">
        <v>2.4621996526796037</v>
      </c>
      <c r="H46" s="28">
        <v>2.5783211086255724</v>
      </c>
    </row>
    <row r="47" spans="1:8" ht="15" customHeight="1" x14ac:dyDescent="0.25">
      <c r="A47" s="718"/>
      <c r="B47" s="16"/>
      <c r="C47" s="845" t="s">
        <v>126</v>
      </c>
      <c r="D47" s="846"/>
      <c r="E47" s="846"/>
      <c r="F47" s="846"/>
      <c r="G47" s="846"/>
      <c r="H47" s="847"/>
    </row>
    <row r="48" spans="1:8" x14ac:dyDescent="0.25">
      <c r="A48" s="718"/>
      <c r="B48" s="15">
        <v>18</v>
      </c>
      <c r="C48" s="20" t="s">
        <v>127</v>
      </c>
      <c r="D48" s="305">
        <v>225841.55353335623</v>
      </c>
      <c r="E48" s="30">
        <v>184976.60236253278</v>
      </c>
      <c r="F48" s="30">
        <v>177552.69790469322</v>
      </c>
      <c r="G48" s="21">
        <v>169709.19368997871</v>
      </c>
      <c r="H48" s="21">
        <v>171402.38128484483</v>
      </c>
    </row>
    <row r="49" spans="2:8" x14ac:dyDescent="0.25">
      <c r="B49" s="15">
        <v>19</v>
      </c>
      <c r="C49" s="20" t="s">
        <v>128</v>
      </c>
      <c r="D49" s="30">
        <v>179937.16111526787</v>
      </c>
      <c r="E49" s="30">
        <v>137914.60939523592</v>
      </c>
      <c r="F49" s="30">
        <v>135711.67606748882</v>
      </c>
      <c r="G49" s="21">
        <v>128729.6157536005</v>
      </c>
      <c r="H49" s="21">
        <v>128263.95343873452</v>
      </c>
    </row>
    <row r="50" spans="2:8" x14ac:dyDescent="0.25">
      <c r="B50" s="15">
        <v>20</v>
      </c>
      <c r="C50" s="31" t="s">
        <v>129</v>
      </c>
      <c r="D50" s="32">
        <v>1.2551134636868144</v>
      </c>
      <c r="E50" s="33">
        <v>1.3412400845252479</v>
      </c>
      <c r="F50" s="34">
        <v>1.3083081946198725</v>
      </c>
      <c r="G50" s="35">
        <v>1.318338384655918</v>
      </c>
      <c r="H50" s="35">
        <v>1.3363254187133369</v>
      </c>
    </row>
    <row r="52" spans="2:8" x14ac:dyDescent="0.25">
      <c r="B52" s="718" t="s">
        <v>130</v>
      </c>
      <c r="C52" s="718" t="s">
        <v>131</v>
      </c>
      <c r="D52" s="709"/>
      <c r="E52" s="718"/>
      <c r="F52" s="718"/>
      <c r="G52" s="718"/>
      <c r="H52" s="718"/>
    </row>
    <row r="53" spans="2:8" x14ac:dyDescent="0.25">
      <c r="B53" s="718"/>
      <c r="C53" s="718" t="s">
        <v>132</v>
      </c>
      <c r="D53" s="709"/>
      <c r="E53" s="718"/>
      <c r="F53" s="718"/>
      <c r="G53" s="718"/>
      <c r="H53" s="718"/>
    </row>
  </sheetData>
  <mergeCells count="11">
    <mergeCell ref="B2:H2"/>
    <mergeCell ref="C47:H47"/>
    <mergeCell ref="C16:H16"/>
    <mergeCell ref="C12:H12"/>
    <mergeCell ref="C10:H10"/>
    <mergeCell ref="C6:H6"/>
    <mergeCell ref="C21:H21"/>
    <mergeCell ref="C31:H31"/>
    <mergeCell ref="C34:H34"/>
    <mergeCell ref="C38:H38"/>
    <mergeCell ref="C41:H41"/>
  </mergeCells>
  <hyperlinks>
    <hyperlink ref="J2" location="Index!A1" display="Return to index" xr:uid="{4FC63CC0-976B-46AE-BDAF-BF4BD0DE267C}"/>
  </hyperlinks>
  <pageMargins left="0.7" right="0.7" top="0.75" bottom="0.75" header="0.3" footer="0.3"/>
  <pageSetup paperSize="9" orientation="landscape" verticalDpi="1200" r:id="rId1"/>
  <headerFooter>
    <oddHeader>&amp;CEN
Annex 1</oddHead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57BC2-6176-4156-AE4D-18C3A27C3159}">
  <sheetPr codeName="Ark20">
    <pageSetUpPr autoPageBreaks="0" fitToPage="1"/>
  </sheetPr>
  <dimension ref="B1:G25"/>
  <sheetViews>
    <sheetView showGridLines="0" zoomScaleNormal="100" zoomScaleSheetLayoutView="100" workbookViewId="0">
      <selection activeCell="C19" sqref="C19:D19"/>
    </sheetView>
  </sheetViews>
  <sheetFormatPr defaultColWidth="9.140625" defaultRowHeight="15" x14ac:dyDescent="0.25"/>
  <cols>
    <col min="1" max="1" width="2.7109375" style="421" customWidth="1"/>
    <col min="2" max="2" width="8.42578125" style="421" customWidth="1"/>
    <col min="3" max="3" width="51.5703125" style="421" customWidth="1"/>
    <col min="4" max="4" width="31.5703125" style="421" customWidth="1"/>
    <col min="5" max="5" width="30.42578125" style="421" bestFit="1" customWidth="1"/>
    <col min="6" max="6" width="5.7109375" style="421" customWidth="1"/>
    <col min="7" max="7" width="16.85546875" style="421" bestFit="1" customWidth="1"/>
    <col min="8" max="16384" width="9.140625" style="421"/>
  </cols>
  <sheetData>
    <row r="1" spans="2:7" ht="12.95" customHeight="1" x14ac:dyDescent="0.25">
      <c r="B1" s="718"/>
      <c r="C1" s="718"/>
      <c r="D1" s="718"/>
      <c r="E1" s="718"/>
      <c r="F1" s="718"/>
      <c r="G1" s="718"/>
    </row>
    <row r="2" spans="2:7" ht="20.25" customHeight="1" x14ac:dyDescent="0.25">
      <c r="B2" s="843" t="s">
        <v>797</v>
      </c>
      <c r="C2" s="843"/>
      <c r="D2" s="843"/>
      <c r="E2" s="843"/>
      <c r="F2" s="718"/>
      <c r="G2" s="948" t="s">
        <v>66</v>
      </c>
    </row>
    <row r="3" spans="2:7" ht="19.5" customHeight="1" x14ac:dyDescent="0.25">
      <c r="B3" s="843"/>
      <c r="C3" s="843"/>
      <c r="D3" s="843"/>
      <c r="E3" s="843"/>
      <c r="F3" s="718"/>
      <c r="G3" s="948"/>
    </row>
    <row r="4" spans="2:7" x14ac:dyDescent="0.25">
      <c r="B4" s="382"/>
      <c r="C4" s="382"/>
      <c r="D4" s="493"/>
      <c r="E4" s="493"/>
      <c r="F4" s="718"/>
      <c r="G4" s="718"/>
    </row>
    <row r="5" spans="2:7" ht="22.5" x14ac:dyDescent="0.25">
      <c r="B5" s="382"/>
      <c r="C5" s="382"/>
      <c r="D5" s="495" t="s">
        <v>798</v>
      </c>
      <c r="E5" s="495" t="s">
        <v>799</v>
      </c>
      <c r="F5" s="718"/>
      <c r="G5" s="718"/>
    </row>
    <row r="6" spans="2:7" x14ac:dyDescent="0.25">
      <c r="B6" s="947"/>
      <c r="C6" s="947"/>
      <c r="D6" s="341" t="s">
        <v>67</v>
      </c>
      <c r="E6" s="341" t="s">
        <v>68</v>
      </c>
      <c r="F6" s="718"/>
      <c r="G6" s="718"/>
    </row>
    <row r="7" spans="2:7" x14ac:dyDescent="0.25">
      <c r="B7" s="342">
        <v>1</v>
      </c>
      <c r="C7" s="503" t="s">
        <v>800</v>
      </c>
      <c r="D7" s="44"/>
      <c r="E7" s="44"/>
      <c r="F7" s="718"/>
      <c r="G7" s="718"/>
    </row>
    <row r="8" spans="2:7" x14ac:dyDescent="0.25">
      <c r="B8" s="342">
        <v>2</v>
      </c>
      <c r="C8" s="504" t="s">
        <v>801</v>
      </c>
      <c r="D8" s="44"/>
      <c r="E8" s="44"/>
      <c r="F8" s="718"/>
      <c r="G8" s="718"/>
    </row>
    <row r="9" spans="2:7" x14ac:dyDescent="0.25">
      <c r="B9" s="342">
        <v>3</v>
      </c>
      <c r="C9" s="504" t="s">
        <v>718</v>
      </c>
      <c r="D9" s="44"/>
      <c r="E9" s="44"/>
      <c r="F9" s="718"/>
      <c r="G9" s="718"/>
    </row>
    <row r="10" spans="2:7" x14ac:dyDescent="0.25">
      <c r="B10" s="342">
        <v>4</v>
      </c>
      <c r="C10" s="504" t="s">
        <v>802</v>
      </c>
      <c r="D10" s="44"/>
      <c r="E10" s="44"/>
      <c r="F10" s="718"/>
      <c r="G10" s="718"/>
    </row>
    <row r="11" spans="2:7" x14ac:dyDescent="0.25">
      <c r="B11" s="505">
        <v>4.0999999999999996</v>
      </c>
      <c r="C11" s="498" t="s">
        <v>803</v>
      </c>
      <c r="D11" s="44"/>
      <c r="E11" s="44"/>
      <c r="F11" s="718"/>
      <c r="G11" s="718"/>
    </row>
    <row r="12" spans="2:7" x14ac:dyDescent="0.25">
      <c r="B12" s="505">
        <v>4.2</v>
      </c>
      <c r="C12" s="498" t="s">
        <v>804</v>
      </c>
      <c r="D12" s="44"/>
      <c r="E12" s="44"/>
      <c r="F12" s="718"/>
      <c r="G12" s="718"/>
    </row>
    <row r="13" spans="2:7" x14ac:dyDescent="0.25">
      <c r="B13" s="342">
        <v>5</v>
      </c>
      <c r="C13" s="503" t="s">
        <v>805</v>
      </c>
      <c r="D13" s="44">
        <v>132695950399.76999</v>
      </c>
      <c r="E13" s="44">
        <v>132695950399.76999</v>
      </c>
      <c r="F13" s="718"/>
      <c r="G13" s="718"/>
    </row>
    <row r="14" spans="2:7" x14ac:dyDescent="0.25">
      <c r="B14" s="342">
        <v>6</v>
      </c>
      <c r="C14" s="504" t="s">
        <v>801</v>
      </c>
      <c r="D14" s="44">
        <v>0</v>
      </c>
      <c r="E14" s="44">
        <v>0</v>
      </c>
      <c r="F14" s="718"/>
      <c r="G14" s="718"/>
    </row>
    <row r="15" spans="2:7" x14ac:dyDescent="0.25">
      <c r="B15" s="342">
        <v>7</v>
      </c>
      <c r="C15" s="504" t="s">
        <v>718</v>
      </c>
      <c r="D15" s="44">
        <v>0</v>
      </c>
      <c r="E15" s="44">
        <v>0</v>
      </c>
      <c r="F15" s="718"/>
      <c r="G15" s="718"/>
    </row>
    <row r="16" spans="2:7" x14ac:dyDescent="0.25">
      <c r="B16" s="342">
        <v>8</v>
      </c>
      <c r="C16" s="504" t="s">
        <v>802</v>
      </c>
      <c r="D16" s="44">
        <v>91325520642.780014</v>
      </c>
      <c r="E16" s="44">
        <v>91325520642.780014</v>
      </c>
      <c r="F16" s="718"/>
      <c r="G16" s="718"/>
    </row>
    <row r="17" spans="2:5" x14ac:dyDescent="0.25">
      <c r="B17" s="505">
        <v>8.1</v>
      </c>
      <c r="C17" s="498" t="s">
        <v>806</v>
      </c>
      <c r="D17" s="44">
        <v>21489799089.550003</v>
      </c>
      <c r="E17" s="44">
        <v>21489799089.550003</v>
      </c>
    </row>
    <row r="18" spans="2:5" x14ac:dyDescent="0.25">
      <c r="B18" s="505">
        <v>8.1999999999999993</v>
      </c>
      <c r="C18" s="498" t="s">
        <v>804</v>
      </c>
      <c r="D18" s="44">
        <v>218986318.12</v>
      </c>
      <c r="E18" s="44">
        <v>218986318.12</v>
      </c>
    </row>
    <row r="19" spans="2:5" x14ac:dyDescent="0.25">
      <c r="B19" s="505">
        <v>9</v>
      </c>
      <c r="C19" s="504" t="s">
        <v>720</v>
      </c>
      <c r="D19" s="44">
        <v>41308619850.010002</v>
      </c>
      <c r="E19" s="44">
        <v>41308619850.010002</v>
      </c>
    </row>
    <row r="20" spans="2:5" x14ac:dyDescent="0.25">
      <c r="B20" s="505">
        <v>9.1</v>
      </c>
      <c r="C20" s="498" t="s">
        <v>807</v>
      </c>
      <c r="D20" s="44">
        <v>4330376132.1499996</v>
      </c>
      <c r="E20" s="44">
        <v>4330376132.1499996</v>
      </c>
    </row>
    <row r="21" spans="2:5" x14ac:dyDescent="0.25">
      <c r="B21" s="505">
        <v>9.1999999999999993</v>
      </c>
      <c r="C21" s="498" t="s">
        <v>808</v>
      </c>
      <c r="D21" s="44">
        <v>28638602347.830002</v>
      </c>
      <c r="E21" s="44">
        <v>28638602347.830002</v>
      </c>
    </row>
    <row r="22" spans="2:5" x14ac:dyDescent="0.25">
      <c r="B22" s="505">
        <v>9.3000000000000007</v>
      </c>
      <c r="C22" s="498" t="s">
        <v>792</v>
      </c>
      <c r="D22" s="44">
        <v>0</v>
      </c>
      <c r="E22" s="44">
        <v>0</v>
      </c>
    </row>
    <row r="23" spans="2:5" x14ac:dyDescent="0.25">
      <c r="B23" s="505">
        <v>9.4</v>
      </c>
      <c r="C23" s="498" t="s">
        <v>809</v>
      </c>
      <c r="D23" s="44">
        <v>3649831951.29</v>
      </c>
      <c r="E23" s="44">
        <v>3649831951.29</v>
      </c>
    </row>
    <row r="24" spans="2:5" x14ac:dyDescent="0.25">
      <c r="B24" s="505">
        <v>9.5</v>
      </c>
      <c r="C24" s="498" t="s">
        <v>810</v>
      </c>
      <c r="D24" s="44">
        <v>4689809418.7399998</v>
      </c>
      <c r="E24" s="44">
        <v>4689809418.7399998</v>
      </c>
    </row>
    <row r="25" spans="2:5" s="492" customFormat="1" x14ac:dyDescent="0.25">
      <c r="B25" s="342">
        <v>10</v>
      </c>
      <c r="C25" s="503" t="s">
        <v>811</v>
      </c>
      <c r="D25" s="475">
        <v>132695950399.76999</v>
      </c>
      <c r="E25" s="475">
        <v>132695950399.76999</v>
      </c>
    </row>
  </sheetData>
  <mergeCells count="3">
    <mergeCell ref="B6:C6"/>
    <mergeCell ref="B2:E3"/>
    <mergeCell ref="G2:G3"/>
  </mergeCells>
  <hyperlinks>
    <hyperlink ref="G2" location="Index!A1" display="Return to index" xr:uid="{4B423CD1-BB33-4C32-877D-B3633F53759A}"/>
  </hyperlinks>
  <pageMargins left="0.7" right="0.7" top="0.75" bottom="0.75" header="0.3" footer="0.3"/>
  <pageSetup paperSize="9" scale="6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6BA61-82A1-49E1-A3B7-38255F4E0723}">
  <sheetPr codeName="Ark21">
    <pageSetUpPr autoPageBreaks="0" fitToPage="1"/>
  </sheetPr>
  <dimension ref="A1:V28"/>
  <sheetViews>
    <sheetView showGridLines="0" zoomScale="80" zoomScaleNormal="80" zoomScaleSheetLayoutView="100" workbookViewId="0">
      <selection activeCell="G13" sqref="G13"/>
    </sheetView>
  </sheetViews>
  <sheetFormatPr defaultColWidth="9.140625" defaultRowHeight="15" x14ac:dyDescent="0.25"/>
  <cols>
    <col min="1" max="1" width="2.7109375" style="421" customWidth="1"/>
    <col min="2" max="2" width="5.42578125" style="421" customWidth="1"/>
    <col min="3" max="3" width="40.28515625" style="421" customWidth="1"/>
    <col min="4" max="4" width="26.5703125" style="421" customWidth="1"/>
    <col min="5" max="15" width="36.7109375" style="421" customWidth="1"/>
    <col min="16" max="17" width="35.5703125" style="421" customWidth="1"/>
    <col min="18" max="18" width="5.7109375" style="421" customWidth="1"/>
    <col min="19" max="19" width="16.85546875" style="421" bestFit="1" customWidth="1"/>
    <col min="20" max="16384" width="9.140625" style="421"/>
  </cols>
  <sheetData>
    <row r="1" spans="1:22" ht="12.95" customHeight="1" x14ac:dyDescent="0.25">
      <c r="A1" s="718"/>
      <c r="B1" s="718"/>
      <c r="C1" s="718"/>
      <c r="D1" s="718"/>
      <c r="E1" s="718"/>
      <c r="F1" s="718"/>
      <c r="G1" s="718"/>
      <c r="H1" s="718"/>
      <c r="I1" s="718"/>
      <c r="J1" s="718"/>
      <c r="K1" s="718"/>
      <c r="L1" s="718"/>
      <c r="M1" s="718"/>
      <c r="N1" s="718"/>
      <c r="O1" s="718"/>
      <c r="P1" s="718"/>
      <c r="Q1" s="718"/>
      <c r="R1" s="718"/>
      <c r="S1" s="718"/>
      <c r="T1" s="718"/>
      <c r="U1" s="718"/>
      <c r="V1" s="718"/>
    </row>
    <row r="2" spans="1:22" ht="20.25" x14ac:dyDescent="0.3">
      <c r="A2" s="718"/>
      <c r="B2" s="453" t="s">
        <v>812</v>
      </c>
      <c r="C2" s="792"/>
      <c r="D2" s="56"/>
      <c r="E2" s="56"/>
      <c r="F2" s="56"/>
      <c r="G2" s="56"/>
      <c r="H2" s="56"/>
      <c r="I2" s="56"/>
      <c r="J2" s="56"/>
      <c r="K2" s="56"/>
      <c r="L2" s="56"/>
      <c r="M2" s="56"/>
      <c r="N2" s="56"/>
      <c r="O2" s="56"/>
      <c r="P2" s="56"/>
      <c r="Q2" s="56"/>
      <c r="R2" s="718"/>
      <c r="S2" s="315" t="s">
        <v>66</v>
      </c>
      <c r="T2" s="718"/>
      <c r="U2" s="718"/>
      <c r="V2" s="789"/>
    </row>
    <row r="4" spans="1:22" ht="15.75" x14ac:dyDescent="0.25">
      <c r="A4" s="718"/>
      <c r="B4" s="949" t="s">
        <v>738</v>
      </c>
      <c r="C4" s="950"/>
      <c r="D4" s="955" t="s">
        <v>813</v>
      </c>
      <c r="E4" s="957" t="s">
        <v>814</v>
      </c>
      <c r="F4" s="958"/>
      <c r="G4" s="958"/>
      <c r="H4" s="958"/>
      <c r="I4" s="958"/>
      <c r="J4" s="958"/>
      <c r="K4" s="958"/>
      <c r="L4" s="958"/>
      <c r="M4" s="958"/>
      <c r="N4" s="958"/>
      <c r="O4" s="959"/>
      <c r="P4" s="957" t="s">
        <v>815</v>
      </c>
      <c r="Q4" s="959"/>
      <c r="R4" s="718"/>
      <c r="S4" s="718"/>
      <c r="T4" s="718"/>
      <c r="U4" s="718"/>
      <c r="V4" s="718"/>
    </row>
    <row r="5" spans="1:22" ht="49.5" customHeight="1" x14ac:dyDescent="0.25">
      <c r="A5" s="718"/>
      <c r="B5" s="951"/>
      <c r="C5" s="952"/>
      <c r="D5" s="956"/>
      <c r="E5" s="960" t="s">
        <v>816</v>
      </c>
      <c r="F5" s="961"/>
      <c r="G5" s="961"/>
      <c r="H5" s="961"/>
      <c r="I5" s="961"/>
      <c r="J5" s="961"/>
      <c r="K5" s="961"/>
      <c r="L5" s="961"/>
      <c r="M5" s="962"/>
      <c r="N5" s="960" t="s">
        <v>817</v>
      </c>
      <c r="O5" s="962"/>
      <c r="P5" s="955" t="s">
        <v>818</v>
      </c>
      <c r="Q5" s="964" t="s">
        <v>819</v>
      </c>
      <c r="R5" s="718"/>
      <c r="S5" s="718"/>
      <c r="T5" s="718"/>
      <c r="U5" s="718"/>
      <c r="V5" s="718"/>
    </row>
    <row r="6" spans="1:22" s="425" customFormat="1" x14ac:dyDescent="0.25">
      <c r="A6" s="718"/>
      <c r="B6" s="951"/>
      <c r="C6" s="952"/>
      <c r="D6" s="956"/>
      <c r="E6" s="955" t="s">
        <v>820</v>
      </c>
      <c r="F6" s="967" t="s">
        <v>821</v>
      </c>
      <c r="G6" s="506"/>
      <c r="H6" s="506"/>
      <c r="I6" s="506"/>
      <c r="J6" s="967" t="s">
        <v>822</v>
      </c>
      <c r="K6" s="506"/>
      <c r="L6" s="506"/>
      <c r="M6" s="506"/>
      <c r="N6" s="955" t="s">
        <v>823</v>
      </c>
      <c r="O6" s="955" t="s">
        <v>824</v>
      </c>
      <c r="P6" s="956"/>
      <c r="Q6" s="965"/>
      <c r="R6" s="746"/>
      <c r="S6" s="746"/>
      <c r="T6" s="746"/>
      <c r="U6" s="746"/>
      <c r="V6" s="746"/>
    </row>
    <row r="7" spans="1:22" s="425" customFormat="1" ht="22.5" x14ac:dyDescent="0.25">
      <c r="A7" s="718"/>
      <c r="B7" s="951"/>
      <c r="C7" s="952"/>
      <c r="D7" s="507"/>
      <c r="E7" s="963"/>
      <c r="F7" s="963"/>
      <c r="G7" s="508" t="s">
        <v>825</v>
      </c>
      <c r="H7" s="508" t="s">
        <v>826</v>
      </c>
      <c r="I7" s="508" t="s">
        <v>827</v>
      </c>
      <c r="J7" s="963"/>
      <c r="K7" s="508" t="s">
        <v>828</v>
      </c>
      <c r="L7" s="508" t="s">
        <v>829</v>
      </c>
      <c r="M7" s="508" t="s">
        <v>830</v>
      </c>
      <c r="N7" s="963"/>
      <c r="O7" s="963"/>
      <c r="P7" s="963"/>
      <c r="Q7" s="966"/>
      <c r="R7" s="746"/>
      <c r="S7" s="746"/>
      <c r="T7" s="746"/>
      <c r="U7" s="746"/>
      <c r="V7" s="746"/>
    </row>
    <row r="8" spans="1:22" s="425" customFormat="1" x14ac:dyDescent="0.25">
      <c r="A8" s="718"/>
      <c r="B8" s="953"/>
      <c r="C8" s="954"/>
      <c r="D8" s="393" t="s">
        <v>67</v>
      </c>
      <c r="E8" s="393" t="s">
        <v>68</v>
      </c>
      <c r="F8" s="393" t="s">
        <v>69</v>
      </c>
      <c r="G8" s="393" t="s">
        <v>70</v>
      </c>
      <c r="H8" s="393" t="s">
        <v>71</v>
      </c>
      <c r="I8" s="393" t="s">
        <v>466</v>
      </c>
      <c r="J8" s="393" t="s">
        <v>467</v>
      </c>
      <c r="K8" s="393" t="s">
        <v>510</v>
      </c>
      <c r="L8" s="393" t="s">
        <v>618</v>
      </c>
      <c r="M8" s="393" t="s">
        <v>619</v>
      </c>
      <c r="N8" s="393" t="s">
        <v>620</v>
      </c>
      <c r="O8" s="393" t="s">
        <v>621</v>
      </c>
      <c r="P8" s="341" t="s">
        <v>672</v>
      </c>
      <c r="Q8" s="341" t="s">
        <v>673</v>
      </c>
      <c r="R8" s="746"/>
      <c r="S8" s="746"/>
      <c r="T8" s="746"/>
      <c r="U8" s="746"/>
      <c r="V8" s="746"/>
    </row>
    <row r="9" spans="1:22" x14ac:dyDescent="0.25">
      <c r="A9" s="718"/>
      <c r="B9" s="728">
        <v>1</v>
      </c>
      <c r="C9" s="342" t="s">
        <v>801</v>
      </c>
      <c r="D9" s="44">
        <v>0</v>
      </c>
      <c r="E9" s="44">
        <v>0</v>
      </c>
      <c r="F9" s="44">
        <v>0</v>
      </c>
      <c r="G9" s="44">
        <v>0</v>
      </c>
      <c r="H9" s="44">
        <v>0</v>
      </c>
      <c r="I9" s="44">
        <v>0</v>
      </c>
      <c r="J9" s="44">
        <v>0</v>
      </c>
      <c r="K9" s="44">
        <v>0</v>
      </c>
      <c r="L9" s="44">
        <v>0</v>
      </c>
      <c r="M9" s="44">
        <v>0</v>
      </c>
      <c r="N9" s="44">
        <v>0</v>
      </c>
      <c r="O9" s="44">
        <v>0</v>
      </c>
      <c r="P9" s="475" t="s">
        <v>831</v>
      </c>
      <c r="Q9" s="475">
        <v>0</v>
      </c>
      <c r="R9" s="718"/>
      <c r="S9" s="718"/>
      <c r="T9" s="718"/>
      <c r="U9" s="718"/>
      <c r="V9" s="718"/>
    </row>
    <row r="10" spans="1:22" x14ac:dyDescent="0.25">
      <c r="A10" s="718"/>
      <c r="B10" s="728">
        <v>2</v>
      </c>
      <c r="C10" s="342" t="s">
        <v>718</v>
      </c>
      <c r="D10" s="44">
        <v>0</v>
      </c>
      <c r="E10" s="44">
        <v>0</v>
      </c>
      <c r="F10" s="44">
        <v>0</v>
      </c>
      <c r="G10" s="44">
        <v>0</v>
      </c>
      <c r="H10" s="44">
        <v>0</v>
      </c>
      <c r="I10" s="44">
        <v>0</v>
      </c>
      <c r="J10" s="44">
        <v>0</v>
      </c>
      <c r="K10" s="44">
        <v>0</v>
      </c>
      <c r="L10" s="44">
        <v>0</v>
      </c>
      <c r="M10" s="44">
        <v>0</v>
      </c>
      <c r="N10" s="44">
        <v>0</v>
      </c>
      <c r="O10" s="44">
        <v>0</v>
      </c>
      <c r="P10" s="475" t="s">
        <v>831</v>
      </c>
      <c r="Q10" s="475">
        <v>0</v>
      </c>
      <c r="R10" s="718"/>
      <c r="S10" s="718"/>
      <c r="T10" s="718"/>
      <c r="U10" s="718"/>
      <c r="V10" s="718"/>
    </row>
    <row r="11" spans="1:22" s="690" customFormat="1" ht="105" customHeight="1" x14ac:dyDescent="0.25">
      <c r="A11" s="718"/>
      <c r="B11" s="728">
        <v>3</v>
      </c>
      <c r="C11" s="342" t="s">
        <v>719</v>
      </c>
      <c r="D11" s="787">
        <v>250252035278.28998</v>
      </c>
      <c r="E11" s="793">
        <v>2.2839632533673337E-2</v>
      </c>
      <c r="F11" s="793">
        <v>0.6220453043587878</v>
      </c>
      <c r="G11" s="793">
        <v>0.58301022447819095</v>
      </c>
      <c r="H11" s="793">
        <v>0</v>
      </c>
      <c r="I11" s="793">
        <v>3.9035079880596894E-2</v>
      </c>
      <c r="J11" s="793">
        <v>0</v>
      </c>
      <c r="K11" s="793">
        <v>0</v>
      </c>
      <c r="L11" s="793">
        <v>0</v>
      </c>
      <c r="M11" s="793">
        <v>0</v>
      </c>
      <c r="N11" s="793">
        <v>1.0410893857677331E-2</v>
      </c>
      <c r="O11" s="793">
        <v>0</v>
      </c>
      <c r="P11" s="787">
        <v>92922470773.332626</v>
      </c>
      <c r="Q11" s="787">
        <v>91325520642.780014</v>
      </c>
      <c r="R11" s="718"/>
      <c r="S11" s="718"/>
      <c r="T11" s="718"/>
      <c r="U11" s="718"/>
      <c r="V11" s="718"/>
    </row>
    <row r="12" spans="1:22" x14ac:dyDescent="0.25">
      <c r="A12" s="718"/>
      <c r="B12" s="509">
        <v>3.1</v>
      </c>
      <c r="C12" s="505" t="s">
        <v>832</v>
      </c>
      <c r="D12" s="44">
        <v>56274788730.669998</v>
      </c>
      <c r="E12" s="510">
        <v>6.024557595455296E-2</v>
      </c>
      <c r="F12" s="510">
        <v>0.5253329445117586</v>
      </c>
      <c r="G12" s="510">
        <v>0.40407332138000673</v>
      </c>
      <c r="H12" s="510">
        <v>0</v>
      </c>
      <c r="I12" s="510">
        <v>0.12125962313175186</v>
      </c>
      <c r="J12" s="510">
        <v>0</v>
      </c>
      <c r="K12" s="510">
        <v>0</v>
      </c>
      <c r="L12" s="510">
        <v>0</v>
      </c>
      <c r="M12" s="510">
        <v>0</v>
      </c>
      <c r="N12" s="510">
        <v>2.3951497341924408E-2</v>
      </c>
      <c r="O12" s="510">
        <v>0</v>
      </c>
      <c r="P12" s="475">
        <v>22506032347.081932</v>
      </c>
      <c r="Q12" s="475">
        <v>21489799089.550003</v>
      </c>
      <c r="R12" s="718"/>
      <c r="S12" s="718"/>
      <c r="T12" s="718"/>
      <c r="U12" s="718"/>
      <c r="V12" s="718"/>
    </row>
    <row r="13" spans="1:22" x14ac:dyDescent="0.25">
      <c r="A13" s="718"/>
      <c r="B13" s="509">
        <v>3.2</v>
      </c>
      <c r="C13" s="505" t="s">
        <v>833</v>
      </c>
      <c r="D13" s="44">
        <v>453400959.04000002</v>
      </c>
      <c r="E13" s="510">
        <v>1.6346388229289441E-3</v>
      </c>
      <c r="F13" s="510">
        <v>0.29636402819815266</v>
      </c>
      <c r="G13" s="510">
        <v>0.29636402819815266</v>
      </c>
      <c r="H13" s="510">
        <v>0</v>
      </c>
      <c r="I13" s="510">
        <v>0</v>
      </c>
      <c r="J13" s="510">
        <v>0</v>
      </c>
      <c r="K13" s="510">
        <v>0</v>
      </c>
      <c r="L13" s="510">
        <v>0</v>
      </c>
      <c r="M13" s="510">
        <v>0</v>
      </c>
      <c r="N13" s="510">
        <v>1.5438873386640642E-5</v>
      </c>
      <c r="O13" s="510">
        <v>0</v>
      </c>
      <c r="P13" s="475">
        <v>218986318.12</v>
      </c>
      <c r="Q13" s="475">
        <v>218986318.12</v>
      </c>
      <c r="R13" s="718"/>
      <c r="S13" s="718"/>
      <c r="T13" s="718"/>
      <c r="U13" s="718"/>
      <c r="V13" s="718"/>
    </row>
    <row r="14" spans="1:22" x14ac:dyDescent="0.25">
      <c r="A14" s="718"/>
      <c r="B14" s="509">
        <v>3.3</v>
      </c>
      <c r="C14" s="505" t="s">
        <v>834</v>
      </c>
      <c r="D14" s="44">
        <v>193523845588.57999</v>
      </c>
      <c r="E14" s="510">
        <v>1.2012040758491301E-2</v>
      </c>
      <c r="F14" s="510">
        <v>0.65093131478291399</v>
      </c>
      <c r="G14" s="510">
        <v>0.63571485137958561</v>
      </c>
      <c r="H14" s="510">
        <v>0</v>
      </c>
      <c r="I14" s="510">
        <v>1.5216463403328382E-2</v>
      </c>
      <c r="J14" s="510">
        <v>0</v>
      </c>
      <c r="K14" s="510">
        <v>0</v>
      </c>
      <c r="L14" s="510">
        <v>0</v>
      </c>
      <c r="M14" s="510">
        <v>0</v>
      </c>
      <c r="N14" s="510">
        <v>6.497777679156479E-3</v>
      </c>
      <c r="O14" s="510">
        <v>0</v>
      </c>
      <c r="P14" s="475">
        <v>70197452108.130692</v>
      </c>
      <c r="Q14" s="475">
        <v>69616735235.110016</v>
      </c>
      <c r="R14" s="718"/>
      <c r="S14" s="718"/>
      <c r="T14" s="718"/>
      <c r="U14" s="718"/>
      <c r="V14" s="718"/>
    </row>
    <row r="15" spans="1:22" x14ac:dyDescent="0.25">
      <c r="A15" s="718"/>
      <c r="B15" s="728">
        <v>4</v>
      </c>
      <c r="C15" s="342" t="s">
        <v>720</v>
      </c>
      <c r="D15" s="44">
        <v>381027110009.43005</v>
      </c>
      <c r="E15" s="510">
        <v>4.4971601632692012E-3</v>
      </c>
      <c r="F15" s="510">
        <v>0.3665640904676396</v>
      </c>
      <c r="G15" s="510">
        <v>0.34747186724837853</v>
      </c>
      <c r="H15" s="510">
        <v>0</v>
      </c>
      <c r="I15" s="510">
        <v>1.9092223219261115E-2</v>
      </c>
      <c r="J15" s="510">
        <v>0</v>
      </c>
      <c r="K15" s="510">
        <v>0</v>
      </c>
      <c r="L15" s="510">
        <v>0</v>
      </c>
      <c r="M15" s="510">
        <v>0</v>
      </c>
      <c r="N15" s="510">
        <v>1.5220245572175881E-3</v>
      </c>
      <c r="O15" s="510">
        <v>0</v>
      </c>
      <c r="P15" s="475">
        <v>41555947589.239517</v>
      </c>
      <c r="Q15" s="475">
        <v>41308619850.010002</v>
      </c>
      <c r="R15" s="718"/>
      <c r="S15" s="718"/>
      <c r="T15" s="718"/>
      <c r="U15" s="718"/>
      <c r="V15" s="718"/>
    </row>
    <row r="16" spans="1:22" x14ac:dyDescent="0.25">
      <c r="A16" s="718"/>
      <c r="B16" s="509">
        <v>4.0999999999999996</v>
      </c>
      <c r="C16" s="505" t="s">
        <v>835</v>
      </c>
      <c r="D16" s="44">
        <v>193955747974</v>
      </c>
      <c r="E16" s="510">
        <v>3.7391336125661893E-4</v>
      </c>
      <c r="F16" s="510">
        <v>0.15947798300618773</v>
      </c>
      <c r="G16" s="510">
        <v>0.15938478568458825</v>
      </c>
      <c r="H16" s="510">
        <v>0</v>
      </c>
      <c r="I16" s="510">
        <v>9.3197321599477052E-5</v>
      </c>
      <c r="J16" s="510">
        <v>0</v>
      </c>
      <c r="K16" s="510">
        <v>0</v>
      </c>
      <c r="L16" s="510">
        <v>0</v>
      </c>
      <c r="M16" s="510">
        <v>0</v>
      </c>
      <c r="N16" s="510">
        <v>0</v>
      </c>
      <c r="O16" s="510">
        <v>0</v>
      </c>
      <c r="P16" s="475">
        <v>4348998306.8544416</v>
      </c>
      <c r="Q16" s="475">
        <v>4330376132.1499996</v>
      </c>
      <c r="R16" s="718"/>
      <c r="S16" s="718"/>
      <c r="T16" s="718"/>
      <c r="U16" s="718"/>
      <c r="V16" s="718"/>
    </row>
    <row r="17" spans="1:17" x14ac:dyDescent="0.25">
      <c r="A17" s="718"/>
      <c r="B17" s="509">
        <v>4.2</v>
      </c>
      <c r="C17" s="505" t="s">
        <v>836</v>
      </c>
      <c r="D17" s="44">
        <v>160585739758.39999</v>
      </c>
      <c r="E17" s="510">
        <v>3.8332826054550119E-4</v>
      </c>
      <c r="F17" s="510">
        <v>0.63266258466686576</v>
      </c>
      <c r="G17" s="510">
        <v>0.63195278868957983</v>
      </c>
      <c r="H17" s="510">
        <v>0</v>
      </c>
      <c r="I17" s="510">
        <v>7.0979597728594525E-4</v>
      </c>
      <c r="J17" s="510">
        <v>0</v>
      </c>
      <c r="K17" s="510">
        <v>0</v>
      </c>
      <c r="L17" s="510">
        <v>0</v>
      </c>
      <c r="M17" s="510">
        <v>0</v>
      </c>
      <c r="N17" s="510">
        <v>0</v>
      </c>
      <c r="O17" s="510">
        <v>0</v>
      </c>
      <c r="P17" s="475">
        <v>28638602370.995716</v>
      </c>
      <c r="Q17" s="475">
        <v>28638602347.830002</v>
      </c>
    </row>
    <row r="18" spans="1:17" x14ac:dyDescent="0.25">
      <c r="A18" s="718"/>
      <c r="B18" s="509">
        <v>4.3</v>
      </c>
      <c r="C18" s="505" t="s">
        <v>837</v>
      </c>
      <c r="D18" s="44">
        <v>758477094.46000004</v>
      </c>
      <c r="E18" s="510">
        <v>0</v>
      </c>
      <c r="F18" s="510">
        <v>0</v>
      </c>
      <c r="G18" s="510">
        <v>0</v>
      </c>
      <c r="H18" s="510">
        <v>0</v>
      </c>
      <c r="I18" s="510">
        <v>0</v>
      </c>
      <c r="J18" s="510">
        <v>0</v>
      </c>
      <c r="K18" s="510">
        <v>0</v>
      </c>
      <c r="L18" s="510">
        <v>0</v>
      </c>
      <c r="M18" s="510">
        <v>0</v>
      </c>
      <c r="N18" s="510">
        <v>0</v>
      </c>
      <c r="O18" s="510">
        <v>0</v>
      </c>
      <c r="P18" s="475">
        <v>61809906.990000002</v>
      </c>
      <c r="Q18" s="475">
        <v>61809906.990000002</v>
      </c>
    </row>
    <row r="19" spans="1:17" x14ac:dyDescent="0.25">
      <c r="A19" s="718"/>
      <c r="B19" s="509">
        <v>4.4000000000000004</v>
      </c>
      <c r="C19" s="505" t="s">
        <v>838</v>
      </c>
      <c r="D19" s="44">
        <v>10737484226.4</v>
      </c>
      <c r="E19" s="510">
        <v>5.6405339132503597E-2</v>
      </c>
      <c r="F19" s="510">
        <v>0.2284747633955323</v>
      </c>
      <c r="G19" s="510">
        <v>0</v>
      </c>
      <c r="H19" s="510">
        <v>0</v>
      </c>
      <c r="I19" s="510">
        <v>0.2284747633955323</v>
      </c>
      <c r="J19" s="510">
        <v>0</v>
      </c>
      <c r="K19" s="510">
        <v>0</v>
      </c>
      <c r="L19" s="510">
        <v>0</v>
      </c>
      <c r="M19" s="510">
        <v>0</v>
      </c>
      <c r="N19" s="510">
        <v>5.1535986652203873E-2</v>
      </c>
      <c r="O19" s="510">
        <v>0</v>
      </c>
      <c r="P19" s="475">
        <v>3877107738.7447686</v>
      </c>
      <c r="Q19" s="475">
        <v>3649831951.29</v>
      </c>
    </row>
    <row r="20" spans="1:17" x14ac:dyDescent="0.25">
      <c r="A20" s="718"/>
      <c r="B20" s="509">
        <v>4.5</v>
      </c>
      <c r="C20" s="505" t="s">
        <v>839</v>
      </c>
      <c r="D20" s="44">
        <v>15748138050.629999</v>
      </c>
      <c r="E20" s="510">
        <v>6.1836440597562776E-2</v>
      </c>
      <c r="F20" s="510">
        <v>0.29777178644318553</v>
      </c>
      <c r="G20" s="510">
        <v>0</v>
      </c>
      <c r="H20" s="510">
        <v>0</v>
      </c>
      <c r="I20" s="510">
        <v>0.29777178644318553</v>
      </c>
      <c r="J20" s="510">
        <v>0</v>
      </c>
      <c r="K20" s="510">
        <v>0</v>
      </c>
      <c r="L20" s="510">
        <v>0</v>
      </c>
      <c r="M20" s="510">
        <v>0</v>
      </c>
      <c r="N20" s="510">
        <v>1.6869152749735543E-3</v>
      </c>
      <c r="O20" s="510">
        <v>0</v>
      </c>
      <c r="P20" s="475">
        <v>4691239172.6445894</v>
      </c>
      <c r="Q20" s="475">
        <v>4689809418.7399998</v>
      </c>
    </row>
    <row r="21" spans="1:17" x14ac:dyDescent="0.25">
      <c r="A21" s="718"/>
      <c r="B21" s="728">
        <v>5</v>
      </c>
      <c r="C21" s="342" t="s">
        <v>495</v>
      </c>
      <c r="D21" s="44">
        <v>471451882623.78003</v>
      </c>
      <c r="E21" s="510">
        <v>1.5758139357667018E-2</v>
      </c>
      <c r="F21" s="510">
        <v>0.62644560422909867</v>
      </c>
      <c r="G21" s="510">
        <v>0.59029501611520929</v>
      </c>
      <c r="H21" s="510">
        <v>0</v>
      </c>
      <c r="I21" s="510">
        <v>3.6150588113889395E-2</v>
      </c>
      <c r="J21" s="510">
        <v>0</v>
      </c>
      <c r="K21" s="510">
        <v>0</v>
      </c>
      <c r="L21" s="510">
        <v>0</v>
      </c>
      <c r="M21" s="510">
        <v>0</v>
      </c>
      <c r="N21" s="510">
        <v>6.7563204491047982E-3</v>
      </c>
      <c r="O21" s="510">
        <v>0</v>
      </c>
      <c r="P21" s="475">
        <v>134540228269.55211</v>
      </c>
      <c r="Q21" s="475">
        <v>132695950399.76999</v>
      </c>
    </row>
    <row r="25" spans="1:17" ht="37.5" customHeight="1" x14ac:dyDescent="0.25">
      <c r="A25" s="718"/>
      <c r="B25" s="718"/>
      <c r="C25" s="718"/>
      <c r="D25" s="718"/>
      <c r="E25" s="718"/>
      <c r="F25" s="718"/>
      <c r="G25" s="718"/>
      <c r="H25" s="718"/>
      <c r="I25" s="718"/>
      <c r="J25" s="718"/>
      <c r="K25" s="718"/>
      <c r="L25" s="718"/>
      <c r="M25" s="718"/>
      <c r="N25" s="718"/>
      <c r="O25" s="718"/>
      <c r="P25" s="718"/>
      <c r="Q25" s="718"/>
    </row>
    <row r="26" spans="1:17" s="425" customFormat="1" ht="15" customHeight="1" x14ac:dyDescent="0.25">
      <c r="A26" s="718"/>
      <c r="B26" s="746"/>
      <c r="C26" s="746"/>
      <c r="D26" s="746"/>
      <c r="E26" s="746"/>
      <c r="F26" s="746"/>
      <c r="G26" s="746"/>
      <c r="H26" s="746"/>
      <c r="I26" s="746"/>
      <c r="J26" s="746"/>
      <c r="K26" s="746"/>
      <c r="L26" s="746"/>
      <c r="M26" s="746"/>
      <c r="N26" s="746"/>
      <c r="O26" s="746"/>
      <c r="P26" s="746"/>
      <c r="Q26" s="746"/>
    </row>
    <row r="27" spans="1:17" s="425" customFormat="1" x14ac:dyDescent="0.25">
      <c r="A27" s="718"/>
      <c r="B27" s="746"/>
      <c r="C27" s="746"/>
      <c r="D27" s="746"/>
      <c r="E27" s="746"/>
      <c r="F27" s="746"/>
      <c r="G27" s="746"/>
      <c r="H27" s="746"/>
      <c r="I27" s="746"/>
      <c r="J27" s="746"/>
      <c r="K27" s="746"/>
      <c r="L27" s="746"/>
      <c r="M27" s="746"/>
      <c r="N27" s="746"/>
      <c r="O27" s="746"/>
      <c r="P27" s="746"/>
      <c r="Q27" s="746"/>
    </row>
    <row r="28" spans="1:17" s="425" customFormat="1" x14ac:dyDescent="0.25">
      <c r="A28" s="718"/>
      <c r="B28" s="746"/>
      <c r="C28" s="746"/>
      <c r="D28" s="746"/>
      <c r="E28" s="746"/>
      <c r="F28" s="746"/>
      <c r="G28" s="746"/>
      <c r="H28" s="746"/>
      <c r="I28" s="746"/>
      <c r="J28" s="746"/>
      <c r="K28" s="746"/>
      <c r="L28" s="746"/>
      <c r="M28" s="746"/>
      <c r="N28" s="746"/>
      <c r="O28" s="746"/>
      <c r="P28" s="746"/>
      <c r="Q28" s="746"/>
    </row>
  </sheetData>
  <mergeCells count="13">
    <mergeCell ref="B4:C8"/>
    <mergeCell ref="D4:D6"/>
    <mergeCell ref="E4:O4"/>
    <mergeCell ref="P4:Q4"/>
    <mergeCell ref="E5:M5"/>
    <mergeCell ref="N5:O5"/>
    <mergeCell ref="P5:P7"/>
    <mergeCell ref="Q5:Q7"/>
    <mergeCell ref="E6:E7"/>
    <mergeCell ref="F6:F7"/>
    <mergeCell ref="J6:J7"/>
    <mergeCell ref="N6:N7"/>
    <mergeCell ref="O6:O7"/>
  </mergeCells>
  <hyperlinks>
    <hyperlink ref="S2" location="Index!A1" display="Return to index" xr:uid="{AD45E93A-C71F-414C-A738-6ECA633F7E23}"/>
  </hyperlinks>
  <pageMargins left="0.23333333333333334" right="0.7" top="0.75" bottom="0.75" header="0.3" footer="0.3"/>
  <pageSetup paperSize="9" scale="1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F4DB5-0EB3-4E43-B277-B9615D7D22F0}">
  <sheetPr codeName="Ark22"/>
  <dimension ref="A1:F46"/>
  <sheetViews>
    <sheetView showGridLines="0" zoomScaleNormal="100" workbookViewId="0">
      <selection activeCell="F2" sqref="F2"/>
    </sheetView>
  </sheetViews>
  <sheetFormatPr defaultColWidth="9.140625" defaultRowHeight="15" x14ac:dyDescent="0.25"/>
  <cols>
    <col min="1" max="1" width="2.7109375" style="421" customWidth="1"/>
    <col min="2" max="2" width="7.7109375" style="421" customWidth="1"/>
    <col min="3" max="3" width="64.42578125" style="421" customWidth="1"/>
    <col min="4" max="4" width="38.28515625" style="423" bestFit="1" customWidth="1"/>
    <col min="5" max="5" width="3.7109375" style="421" customWidth="1"/>
    <col min="6" max="6" width="16.7109375" style="421" bestFit="1" customWidth="1"/>
    <col min="7" max="7" width="18.7109375" style="421" bestFit="1" customWidth="1"/>
    <col min="8" max="16384" width="9.140625" style="421"/>
  </cols>
  <sheetData>
    <row r="1" spans="1:6" ht="12.95" customHeight="1" x14ac:dyDescent="0.25">
      <c r="A1" s="110"/>
      <c r="B1" s="110"/>
      <c r="C1" s="110"/>
      <c r="D1" s="111"/>
      <c r="E1" s="718"/>
      <c r="F1" s="718"/>
    </row>
    <row r="2" spans="1:6" ht="20.25" customHeight="1" x14ac:dyDescent="0.25">
      <c r="A2" s="110"/>
      <c r="B2" s="968" t="s">
        <v>840</v>
      </c>
      <c r="C2" s="969"/>
      <c r="D2" s="969"/>
      <c r="E2" s="718"/>
      <c r="F2" s="315" t="s">
        <v>66</v>
      </c>
    </row>
    <row r="3" spans="1:6" ht="20.25" customHeight="1" x14ac:dyDescent="0.25">
      <c r="A3" s="110"/>
      <c r="B3" s="969"/>
      <c r="C3" s="969"/>
      <c r="D3" s="969"/>
      <c r="E3" s="718"/>
      <c r="F3" s="718"/>
    </row>
    <row r="4" spans="1:6" x14ac:dyDescent="0.25">
      <c r="A4" s="110"/>
      <c r="B4" s="718"/>
      <c r="C4" s="718"/>
      <c r="D4" s="709"/>
      <c r="E4" s="718"/>
      <c r="F4" s="718"/>
    </row>
    <row r="5" spans="1:6" x14ac:dyDescent="0.25">
      <c r="A5" s="110"/>
      <c r="B5" s="970" t="s">
        <v>72</v>
      </c>
      <c r="C5" s="971"/>
      <c r="D5" s="42" t="s">
        <v>841</v>
      </c>
      <c r="E5" s="718"/>
      <c r="F5" s="718"/>
    </row>
    <row r="6" spans="1:6" x14ac:dyDescent="0.25">
      <c r="A6" s="110"/>
      <c r="B6" s="970"/>
      <c r="C6" s="971"/>
      <c r="D6" s="760" t="s">
        <v>67</v>
      </c>
      <c r="E6" s="718"/>
      <c r="F6" s="718"/>
    </row>
    <row r="7" spans="1:6" x14ac:dyDescent="0.25">
      <c r="A7" s="110"/>
      <c r="B7" s="42">
        <v>1</v>
      </c>
      <c r="C7" s="43" t="s">
        <v>842</v>
      </c>
      <c r="D7" s="44">
        <v>127915</v>
      </c>
      <c r="E7" s="718"/>
      <c r="F7" s="718"/>
    </row>
    <row r="8" spans="1:6" x14ac:dyDescent="0.25">
      <c r="A8" s="110"/>
      <c r="B8" s="760">
        <v>2</v>
      </c>
      <c r="C8" s="731" t="s">
        <v>843</v>
      </c>
      <c r="D8" s="44">
        <v>6189</v>
      </c>
      <c r="E8" s="718"/>
      <c r="F8" s="718"/>
    </row>
    <row r="9" spans="1:6" x14ac:dyDescent="0.25">
      <c r="A9" s="110"/>
      <c r="B9" s="760">
        <v>3</v>
      </c>
      <c r="C9" s="731" t="s">
        <v>844</v>
      </c>
      <c r="D9" s="44">
        <v>-1243</v>
      </c>
      <c r="E9" s="718"/>
      <c r="F9" s="718"/>
    </row>
    <row r="10" spans="1:6" x14ac:dyDescent="0.25">
      <c r="A10" s="110"/>
      <c r="B10" s="760">
        <v>4</v>
      </c>
      <c r="C10" s="731" t="s">
        <v>845</v>
      </c>
      <c r="D10" s="44">
        <v>0</v>
      </c>
      <c r="E10" s="718"/>
      <c r="F10" s="718"/>
    </row>
    <row r="11" spans="1:6" x14ac:dyDescent="0.25">
      <c r="A11" s="110"/>
      <c r="B11" s="760">
        <v>5</v>
      </c>
      <c r="C11" s="731" t="s">
        <v>846</v>
      </c>
      <c r="D11" s="44"/>
      <c r="E11" s="718"/>
      <c r="F11" s="718"/>
    </row>
    <row r="12" spans="1:6" x14ac:dyDescent="0.25">
      <c r="A12" s="110"/>
      <c r="B12" s="760">
        <v>6</v>
      </c>
      <c r="C12" s="731" t="s">
        <v>847</v>
      </c>
      <c r="D12" s="44"/>
      <c r="E12" s="718"/>
      <c r="F12" s="718"/>
    </row>
    <row r="13" spans="1:6" x14ac:dyDescent="0.25">
      <c r="A13" s="110"/>
      <c r="B13" s="760">
        <v>7</v>
      </c>
      <c r="C13" s="731" t="s">
        <v>848</v>
      </c>
      <c r="D13" s="44">
        <v>-165</v>
      </c>
      <c r="E13" s="718"/>
      <c r="F13" s="718"/>
    </row>
    <row r="14" spans="1:6" x14ac:dyDescent="0.25">
      <c r="A14" s="110"/>
      <c r="B14" s="760">
        <v>8</v>
      </c>
      <c r="C14" s="731" t="s">
        <v>849</v>
      </c>
      <c r="D14" s="44"/>
      <c r="E14" s="718"/>
      <c r="F14" s="718"/>
    </row>
    <row r="15" spans="1:6" ht="15.95" customHeight="1" x14ac:dyDescent="0.25">
      <c r="A15" s="110"/>
      <c r="B15" s="42">
        <v>9</v>
      </c>
      <c r="C15" s="43" t="s">
        <v>850</v>
      </c>
      <c r="D15" s="44">
        <v>132696</v>
      </c>
      <c r="E15" s="718"/>
      <c r="F15" s="718"/>
    </row>
    <row r="16" spans="1:6" x14ac:dyDescent="0.25">
      <c r="A16" s="110"/>
      <c r="B16" s="718"/>
      <c r="C16" s="718"/>
      <c r="D16" s="718"/>
      <c r="E16" s="718"/>
      <c r="F16" s="718"/>
    </row>
    <row r="17" spans="1:4" x14ac:dyDescent="0.25">
      <c r="A17" s="110"/>
      <c r="B17" s="718"/>
      <c r="C17" s="718"/>
      <c r="D17" s="718"/>
    </row>
    <row r="18" spans="1:4" x14ac:dyDescent="0.25">
      <c r="A18" s="110"/>
      <c r="B18" s="718"/>
      <c r="C18" s="718"/>
      <c r="D18" s="718"/>
    </row>
    <row r="19" spans="1:4" x14ac:dyDescent="0.25">
      <c r="A19" s="110"/>
      <c r="B19" s="718"/>
      <c r="C19" s="718"/>
      <c r="D19" s="718"/>
    </row>
    <row r="20" spans="1:4" x14ac:dyDescent="0.25">
      <c r="A20" s="110"/>
      <c r="B20" s="718"/>
      <c r="C20" s="718"/>
      <c r="D20" s="718"/>
    </row>
    <row r="21" spans="1:4" x14ac:dyDescent="0.25">
      <c r="A21" s="110"/>
      <c r="B21" s="718"/>
      <c r="C21" s="718"/>
      <c r="D21" s="718"/>
    </row>
    <row r="22" spans="1:4" x14ac:dyDescent="0.25">
      <c r="A22" s="110"/>
      <c r="B22" s="718"/>
      <c r="C22" s="718"/>
      <c r="D22" s="718"/>
    </row>
    <row r="23" spans="1:4" x14ac:dyDescent="0.25">
      <c r="A23" s="110"/>
      <c r="B23" s="718"/>
      <c r="C23" s="718"/>
      <c r="D23" s="718"/>
    </row>
    <row r="24" spans="1:4" x14ac:dyDescent="0.25">
      <c r="A24" s="110"/>
      <c r="B24" s="718"/>
      <c r="C24" s="718"/>
      <c r="D24" s="718"/>
    </row>
    <row r="25" spans="1:4" x14ac:dyDescent="0.25">
      <c r="A25" s="110"/>
      <c r="B25" s="718"/>
      <c r="C25" s="718"/>
      <c r="D25" s="718"/>
    </row>
    <row r="26" spans="1:4" x14ac:dyDescent="0.25">
      <c r="A26" s="110"/>
      <c r="B26" s="718"/>
      <c r="C26" s="718"/>
      <c r="D26" s="718"/>
    </row>
    <row r="27" spans="1:4" x14ac:dyDescent="0.25">
      <c r="A27" s="110"/>
      <c r="B27" s="718"/>
      <c r="C27" s="718"/>
      <c r="D27" s="718"/>
    </row>
    <row r="28" spans="1:4" ht="15.95" customHeight="1" x14ac:dyDescent="0.25">
      <c r="A28" s="110"/>
      <c r="B28" s="718"/>
      <c r="C28" s="718"/>
      <c r="D28" s="718"/>
    </row>
    <row r="29" spans="1:4" ht="15.95" customHeight="1" x14ac:dyDescent="0.25">
      <c r="A29" s="110"/>
      <c r="B29" s="718"/>
      <c r="C29" s="718"/>
      <c r="D29" s="718"/>
    </row>
    <row r="30" spans="1:4" ht="15.95" customHeight="1" x14ac:dyDescent="0.25">
      <c r="A30" s="110"/>
      <c r="B30" s="718"/>
      <c r="C30" s="718"/>
      <c r="D30" s="718"/>
    </row>
    <row r="31" spans="1:4" ht="15.95" customHeight="1" x14ac:dyDescent="0.25">
      <c r="A31" s="110"/>
      <c r="B31" s="718"/>
      <c r="C31" s="718"/>
      <c r="D31" s="718"/>
    </row>
    <row r="32" spans="1:4" x14ac:dyDescent="0.25">
      <c r="A32" s="110"/>
      <c r="B32" s="718"/>
      <c r="C32" s="718"/>
      <c r="D32" s="718"/>
    </row>
    <row r="33" spans="1:4" x14ac:dyDescent="0.25">
      <c r="A33" s="110"/>
      <c r="B33" s="718"/>
      <c r="C33" s="718"/>
      <c r="D33" s="718"/>
    </row>
    <row r="34" spans="1:4" x14ac:dyDescent="0.25">
      <c r="A34" s="110"/>
      <c r="B34" s="718"/>
      <c r="C34" s="718"/>
      <c r="D34" s="718"/>
    </row>
    <row r="35" spans="1:4" x14ac:dyDescent="0.25">
      <c r="A35" s="110"/>
      <c r="B35" s="718"/>
      <c r="C35" s="718"/>
      <c r="D35" s="709"/>
    </row>
    <row r="36" spans="1:4" x14ac:dyDescent="0.25">
      <c r="A36" s="110"/>
      <c r="B36" s="718"/>
      <c r="C36" s="718"/>
      <c r="D36" s="709"/>
    </row>
    <row r="37" spans="1:4" x14ac:dyDescent="0.25">
      <c r="A37" s="110"/>
      <c r="B37" s="718"/>
      <c r="C37" s="718"/>
      <c r="D37" s="709"/>
    </row>
    <row r="38" spans="1:4" x14ac:dyDescent="0.25">
      <c r="A38" s="110"/>
      <c r="B38" s="718"/>
      <c r="C38" s="718"/>
      <c r="D38" s="709"/>
    </row>
    <row r="39" spans="1:4" x14ac:dyDescent="0.25">
      <c r="A39" s="110"/>
      <c r="B39" s="718"/>
      <c r="C39" s="718"/>
      <c r="D39" s="709"/>
    </row>
    <row r="40" spans="1:4" x14ac:dyDescent="0.25">
      <c r="A40" s="110"/>
      <c r="B40" s="718"/>
      <c r="C40" s="718"/>
      <c r="D40" s="709"/>
    </row>
    <row r="41" spans="1:4" x14ac:dyDescent="0.25">
      <c r="A41" s="110"/>
      <c r="B41" s="718"/>
      <c r="C41" s="718"/>
      <c r="D41" s="709"/>
    </row>
    <row r="42" spans="1:4" x14ac:dyDescent="0.25">
      <c r="A42" s="110"/>
      <c r="B42" s="718"/>
      <c r="C42" s="718"/>
      <c r="D42" s="709"/>
    </row>
    <row r="43" spans="1:4" x14ac:dyDescent="0.25">
      <c r="A43" s="110"/>
      <c r="B43" s="718"/>
      <c r="C43" s="718"/>
      <c r="D43" s="709"/>
    </row>
    <row r="44" spans="1:4" x14ac:dyDescent="0.25">
      <c r="A44" s="110"/>
      <c r="B44" s="718"/>
      <c r="C44" s="718"/>
      <c r="D44" s="709"/>
    </row>
    <row r="45" spans="1:4" x14ac:dyDescent="0.25">
      <c r="A45" s="110"/>
      <c r="B45" s="718"/>
      <c r="C45" s="718"/>
      <c r="D45" s="709"/>
    </row>
    <row r="46" spans="1:4" x14ac:dyDescent="0.25">
      <c r="A46" s="110"/>
      <c r="B46" s="718"/>
      <c r="C46" s="718"/>
      <c r="D46" s="709"/>
    </row>
  </sheetData>
  <mergeCells count="2">
    <mergeCell ref="B2:D3"/>
    <mergeCell ref="B5:C6"/>
  </mergeCells>
  <hyperlinks>
    <hyperlink ref="F2" location="Index!A1" display="Return to index" xr:uid="{395054FF-6F08-47B5-A29A-0FEF35FBF438}"/>
  </hyperlinks>
  <pageMargins left="0.7" right="0.7" top="0.75" bottom="0.75" header="0.3" footer="0.3"/>
  <pageSetup paperSize="9" orientation="landscape" verticalDpi="1200" r:id="rId1"/>
  <headerFooter>
    <oddHeader>&amp;CEN
Annex 1</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25158-97F5-490B-AAE0-D918A6FA0B3A}">
  <sheetPr codeName="Ark23">
    <pageSetUpPr fitToPage="1"/>
  </sheetPr>
  <dimension ref="A1:K126"/>
  <sheetViews>
    <sheetView showGridLines="0" zoomScale="85" zoomScaleNormal="85" zoomScaleSheetLayoutView="100" workbookViewId="0">
      <selection activeCell="K2" sqref="K2"/>
    </sheetView>
  </sheetViews>
  <sheetFormatPr defaultColWidth="11.5703125" defaultRowHeight="15" x14ac:dyDescent="0.25"/>
  <cols>
    <col min="1" max="1" width="2.7109375" style="241" customWidth="1"/>
    <col min="2" max="2" width="25.7109375" style="241" customWidth="1"/>
    <col min="3" max="3" width="31.42578125" style="241" customWidth="1"/>
    <col min="4" max="4" width="20.5703125" style="241" customWidth="1"/>
    <col min="5" max="5" width="23.7109375" style="241" customWidth="1"/>
    <col min="6" max="6" width="26.42578125" style="241" customWidth="1"/>
    <col min="7" max="7" width="32" style="241" customWidth="1"/>
    <col min="8" max="8" width="26.85546875" style="241" customWidth="1"/>
    <col min="9" max="9" width="15" style="241" customWidth="1"/>
    <col min="10" max="10" width="5.7109375" style="241" customWidth="1"/>
    <col min="11" max="11" width="17.28515625" style="241" bestFit="1" customWidth="1"/>
    <col min="12" max="16384" width="11.5703125" style="241"/>
  </cols>
  <sheetData>
    <row r="1" spans="1:11" ht="12.95" customHeight="1" x14ac:dyDescent="0.25"/>
    <row r="2" spans="1:11" ht="18.75" x14ac:dyDescent="0.3">
      <c r="B2" s="977" t="s">
        <v>851</v>
      </c>
      <c r="C2" s="978"/>
      <c r="D2" s="978"/>
      <c r="E2" s="978"/>
      <c r="F2" s="978"/>
      <c r="G2" s="978"/>
      <c r="H2" s="978"/>
      <c r="I2" s="56"/>
      <c r="K2" s="315" t="s">
        <v>66</v>
      </c>
    </row>
    <row r="3" spans="1:11" ht="18.75" x14ac:dyDescent="0.3">
      <c r="B3" s="511"/>
      <c r="C3" s="512"/>
      <c r="D3" s="512"/>
      <c r="E3" s="512"/>
      <c r="F3" s="512"/>
      <c r="G3" s="512"/>
      <c r="H3" s="512"/>
    </row>
    <row r="4" spans="1:11" ht="13.5" customHeight="1" x14ac:dyDescent="0.3">
      <c r="B4" s="238" t="s">
        <v>738</v>
      </c>
      <c r="C4" s="239"/>
      <c r="D4" s="240"/>
      <c r="E4" s="240"/>
      <c r="F4" s="240"/>
      <c r="G4" s="240"/>
      <c r="H4" s="240"/>
    </row>
    <row r="5" spans="1:11" s="239" customFormat="1" ht="33" customHeight="1" x14ac:dyDescent="0.25">
      <c r="A5" s="241"/>
      <c r="B5" s="972" t="s">
        <v>852</v>
      </c>
      <c r="C5" s="972" t="s">
        <v>739</v>
      </c>
      <c r="D5" s="979" t="s">
        <v>853</v>
      </c>
      <c r="E5" s="980"/>
      <c r="F5" s="972" t="s">
        <v>854</v>
      </c>
      <c r="G5" s="972" t="s">
        <v>855</v>
      </c>
      <c r="H5" s="972" t="s">
        <v>856</v>
      </c>
      <c r="I5" s="972" t="s">
        <v>857</v>
      </c>
    </row>
    <row r="6" spans="1:11" s="239" customFormat="1" ht="38.25" x14ac:dyDescent="0.25">
      <c r="A6" s="241"/>
      <c r="B6" s="973"/>
      <c r="C6" s="973"/>
      <c r="D6" s="308"/>
      <c r="E6" s="307" t="s">
        <v>858</v>
      </c>
      <c r="F6" s="973"/>
      <c r="G6" s="973"/>
      <c r="H6" s="973"/>
      <c r="I6" s="973"/>
    </row>
    <row r="7" spans="1:11" x14ac:dyDescent="0.25">
      <c r="B7" s="22" t="s">
        <v>67</v>
      </c>
      <c r="C7" s="22" t="s">
        <v>68</v>
      </c>
      <c r="D7" s="318" t="s">
        <v>69</v>
      </c>
      <c r="E7" s="318" t="s">
        <v>859</v>
      </c>
      <c r="F7" s="318" t="s">
        <v>71</v>
      </c>
      <c r="G7" s="318" t="s">
        <v>595</v>
      </c>
      <c r="H7" s="318" t="s">
        <v>467</v>
      </c>
      <c r="I7" s="318" t="s">
        <v>510</v>
      </c>
    </row>
    <row r="8" spans="1:11" x14ac:dyDescent="0.25">
      <c r="B8" s="974" t="s">
        <v>860</v>
      </c>
      <c r="C8" s="242" t="s">
        <v>753</v>
      </c>
      <c r="D8" s="229">
        <v>230</v>
      </c>
      <c r="E8" s="230">
        <v>0</v>
      </c>
      <c r="F8" s="230">
        <v>0</v>
      </c>
      <c r="G8" s="230" t="s">
        <v>861</v>
      </c>
      <c r="H8" s="230" t="s">
        <v>862</v>
      </c>
      <c r="I8" s="230" t="s">
        <v>863</v>
      </c>
    </row>
    <row r="9" spans="1:11" x14ac:dyDescent="0.25">
      <c r="B9" s="975"/>
      <c r="C9" s="232" t="s">
        <v>754</v>
      </c>
      <c r="D9" s="230">
        <v>107</v>
      </c>
      <c r="E9" s="230">
        <v>0</v>
      </c>
      <c r="F9" s="230">
        <v>0</v>
      </c>
      <c r="G9" s="230" t="s">
        <v>864</v>
      </c>
      <c r="H9" s="230" t="s">
        <v>865</v>
      </c>
      <c r="I9" s="230" t="s">
        <v>866</v>
      </c>
    </row>
    <row r="10" spans="1:11" x14ac:dyDescent="0.25">
      <c r="B10" s="975"/>
      <c r="C10" s="232" t="s">
        <v>755</v>
      </c>
      <c r="D10" s="230">
        <v>123</v>
      </c>
      <c r="E10" s="230">
        <v>0</v>
      </c>
      <c r="F10" s="230">
        <v>0</v>
      </c>
      <c r="G10" s="230" t="s">
        <v>867</v>
      </c>
      <c r="H10" s="230" t="s">
        <v>868</v>
      </c>
      <c r="I10" s="230" t="s">
        <v>869</v>
      </c>
    </row>
    <row r="11" spans="1:11" x14ac:dyDescent="0.25">
      <c r="B11" s="975"/>
      <c r="C11" s="242" t="s">
        <v>756</v>
      </c>
      <c r="D11" s="230">
        <v>528</v>
      </c>
      <c r="E11" s="229">
        <v>0</v>
      </c>
      <c r="F11" s="230">
        <v>0</v>
      </c>
      <c r="G11" s="230" t="s">
        <v>870</v>
      </c>
      <c r="H11" s="230" t="s">
        <v>871</v>
      </c>
      <c r="I11" s="230" t="s">
        <v>872</v>
      </c>
    </row>
    <row r="12" spans="1:11" x14ac:dyDescent="0.25">
      <c r="B12" s="975"/>
      <c r="C12" s="242" t="s">
        <v>757</v>
      </c>
      <c r="D12" s="230">
        <v>895</v>
      </c>
      <c r="E12" s="230">
        <v>4</v>
      </c>
      <c r="F12" s="230" t="s">
        <v>873</v>
      </c>
      <c r="G12" s="230" t="s">
        <v>874</v>
      </c>
      <c r="H12" s="230" t="s">
        <v>875</v>
      </c>
      <c r="I12" s="230" t="s">
        <v>876</v>
      </c>
    </row>
    <row r="13" spans="1:11" x14ac:dyDescent="0.25">
      <c r="B13" s="975"/>
      <c r="C13" s="242" t="s">
        <v>758</v>
      </c>
      <c r="D13" s="230">
        <v>869</v>
      </c>
      <c r="E13" s="230">
        <v>4</v>
      </c>
      <c r="F13" s="230" t="s">
        <v>877</v>
      </c>
      <c r="G13" s="230" t="s">
        <v>878</v>
      </c>
      <c r="H13" s="230" t="s">
        <v>879</v>
      </c>
      <c r="I13" s="230" t="s">
        <v>880</v>
      </c>
    </row>
    <row r="14" spans="1:11" x14ac:dyDescent="0.25">
      <c r="B14" s="975"/>
      <c r="C14" s="242" t="s">
        <v>759</v>
      </c>
      <c r="D14" s="230">
        <v>2631</v>
      </c>
      <c r="E14" s="230">
        <v>13</v>
      </c>
      <c r="F14" s="230" t="s">
        <v>881</v>
      </c>
      <c r="G14" s="230" t="s">
        <v>882</v>
      </c>
      <c r="H14" s="230" t="s">
        <v>883</v>
      </c>
      <c r="I14" s="230" t="s">
        <v>884</v>
      </c>
    </row>
    <row r="15" spans="1:11" x14ac:dyDescent="0.25">
      <c r="B15" s="975"/>
      <c r="C15" s="232" t="s">
        <v>760</v>
      </c>
      <c r="D15" s="230">
        <v>1789</v>
      </c>
      <c r="E15" s="230">
        <v>10</v>
      </c>
      <c r="F15" s="230" t="s">
        <v>885</v>
      </c>
      <c r="G15" s="230" t="s">
        <v>886</v>
      </c>
      <c r="H15" s="230" t="s">
        <v>887</v>
      </c>
      <c r="I15" s="230" t="s">
        <v>888</v>
      </c>
    </row>
    <row r="16" spans="1:11" x14ac:dyDescent="0.25">
      <c r="B16" s="975"/>
      <c r="C16" s="232" t="s">
        <v>761</v>
      </c>
      <c r="D16" s="230">
        <v>842</v>
      </c>
      <c r="E16" s="230">
        <v>3</v>
      </c>
      <c r="F16" s="230" t="s">
        <v>889</v>
      </c>
      <c r="G16" s="230" t="s">
        <v>890</v>
      </c>
      <c r="H16" s="230" t="s">
        <v>891</v>
      </c>
      <c r="I16" s="230" t="s">
        <v>892</v>
      </c>
    </row>
    <row r="17" spans="1:9" x14ac:dyDescent="0.25">
      <c r="B17" s="975"/>
      <c r="C17" s="242" t="s">
        <v>762</v>
      </c>
      <c r="D17" s="230">
        <v>942</v>
      </c>
      <c r="E17" s="230">
        <v>11</v>
      </c>
      <c r="F17" s="230" t="s">
        <v>893</v>
      </c>
      <c r="G17" s="230" t="s">
        <v>894</v>
      </c>
      <c r="H17" s="230" t="s">
        <v>895</v>
      </c>
      <c r="I17" s="230" t="s">
        <v>896</v>
      </c>
    </row>
    <row r="18" spans="1:9" x14ac:dyDescent="0.25">
      <c r="B18" s="975"/>
      <c r="C18" s="232" t="s">
        <v>763</v>
      </c>
      <c r="D18" s="230">
        <v>634</v>
      </c>
      <c r="E18" s="230">
        <v>5</v>
      </c>
      <c r="F18" s="230" t="s">
        <v>897</v>
      </c>
      <c r="G18" s="230" t="s">
        <v>898</v>
      </c>
      <c r="H18" s="230" t="s">
        <v>899</v>
      </c>
      <c r="I18" s="230" t="s">
        <v>900</v>
      </c>
    </row>
    <row r="19" spans="1:9" x14ac:dyDescent="0.25">
      <c r="B19" s="975"/>
      <c r="C19" s="232" t="s">
        <v>764</v>
      </c>
      <c r="D19" s="230">
        <v>308</v>
      </c>
      <c r="E19" s="230">
        <v>6</v>
      </c>
      <c r="F19" s="230" t="s">
        <v>901</v>
      </c>
      <c r="G19" s="230" t="s">
        <v>902</v>
      </c>
      <c r="H19" s="230" t="s">
        <v>903</v>
      </c>
      <c r="I19" s="230" t="s">
        <v>904</v>
      </c>
    </row>
    <row r="20" spans="1:9" x14ac:dyDescent="0.25">
      <c r="B20" s="975"/>
      <c r="C20" s="242" t="s">
        <v>765</v>
      </c>
      <c r="D20" s="230">
        <v>230</v>
      </c>
      <c r="E20" s="230">
        <v>8</v>
      </c>
      <c r="F20" s="230" t="s">
        <v>905</v>
      </c>
      <c r="G20" s="230" t="s">
        <v>906</v>
      </c>
      <c r="H20" s="230" t="s">
        <v>907</v>
      </c>
      <c r="I20" s="230" t="s">
        <v>908</v>
      </c>
    </row>
    <row r="21" spans="1:9" x14ac:dyDescent="0.25">
      <c r="B21" s="975"/>
      <c r="C21" s="232" t="s">
        <v>766</v>
      </c>
      <c r="D21" s="230">
        <v>163</v>
      </c>
      <c r="E21" s="230">
        <v>0</v>
      </c>
      <c r="F21" s="230">
        <v>0</v>
      </c>
      <c r="G21" s="230" t="s">
        <v>909</v>
      </c>
      <c r="H21" s="230" t="s">
        <v>910</v>
      </c>
      <c r="I21" s="230" t="s">
        <v>911</v>
      </c>
    </row>
    <row r="22" spans="1:9" x14ac:dyDescent="0.25">
      <c r="B22" s="975"/>
      <c r="C22" s="232" t="s">
        <v>767</v>
      </c>
      <c r="D22" s="230">
        <v>38</v>
      </c>
      <c r="E22" s="230">
        <v>4</v>
      </c>
      <c r="F22" s="230" t="s">
        <v>912</v>
      </c>
      <c r="G22" s="230" t="s">
        <v>913</v>
      </c>
      <c r="H22" s="230" t="s">
        <v>914</v>
      </c>
      <c r="I22" s="230" t="s">
        <v>915</v>
      </c>
    </row>
    <row r="23" spans="1:9" x14ac:dyDescent="0.25">
      <c r="B23" s="975"/>
      <c r="C23" s="232" t="s">
        <v>768</v>
      </c>
      <c r="D23" s="230">
        <v>29</v>
      </c>
      <c r="E23" s="230">
        <v>4</v>
      </c>
      <c r="F23" s="230" t="s">
        <v>916</v>
      </c>
      <c r="G23" s="230" t="s">
        <v>917</v>
      </c>
      <c r="H23" s="230" t="s">
        <v>918</v>
      </c>
      <c r="I23" s="230" t="s">
        <v>919</v>
      </c>
    </row>
    <row r="24" spans="1:9" x14ac:dyDescent="0.25">
      <c r="B24" s="976"/>
      <c r="C24" s="242" t="s">
        <v>769</v>
      </c>
      <c r="D24" s="230">
        <v>85</v>
      </c>
      <c r="E24" s="230">
        <v>41</v>
      </c>
      <c r="F24" s="230" t="s">
        <v>920</v>
      </c>
      <c r="G24" s="230">
        <v>1</v>
      </c>
      <c r="H24" s="230">
        <v>1</v>
      </c>
      <c r="I24" s="230" t="s">
        <v>921</v>
      </c>
    </row>
    <row r="25" spans="1:9" x14ac:dyDescent="0.25">
      <c r="B25" s="974" t="s">
        <v>922</v>
      </c>
      <c r="C25" s="242" t="s">
        <v>753</v>
      </c>
      <c r="D25" s="229" t="s">
        <v>923</v>
      </c>
      <c r="E25" s="230" t="s">
        <v>923</v>
      </c>
      <c r="F25" s="230" t="s">
        <v>923</v>
      </c>
      <c r="G25" s="230" t="s">
        <v>923</v>
      </c>
      <c r="H25" s="230" t="s">
        <v>923</v>
      </c>
      <c r="I25" s="230" t="s">
        <v>923</v>
      </c>
    </row>
    <row r="26" spans="1:9" x14ac:dyDescent="0.25">
      <c r="B26" s="975"/>
      <c r="C26" s="232" t="s">
        <v>754</v>
      </c>
      <c r="D26" s="230" t="s">
        <v>923</v>
      </c>
      <c r="E26" s="230" t="s">
        <v>923</v>
      </c>
      <c r="F26" s="230" t="s">
        <v>923</v>
      </c>
      <c r="G26" s="230" t="s">
        <v>923</v>
      </c>
      <c r="H26" s="230" t="s">
        <v>923</v>
      </c>
      <c r="I26" s="230" t="s">
        <v>923</v>
      </c>
    </row>
    <row r="27" spans="1:9" x14ac:dyDescent="0.25">
      <c r="B27" s="975"/>
      <c r="C27" s="232" t="s">
        <v>755</v>
      </c>
      <c r="D27" s="230" t="s">
        <v>923</v>
      </c>
      <c r="E27" s="230" t="s">
        <v>923</v>
      </c>
      <c r="F27" s="230" t="s">
        <v>923</v>
      </c>
      <c r="G27" s="230" t="s">
        <v>923</v>
      </c>
      <c r="H27" s="230" t="s">
        <v>923</v>
      </c>
      <c r="I27" s="230" t="s">
        <v>923</v>
      </c>
    </row>
    <row r="28" spans="1:9" x14ac:dyDescent="0.25">
      <c r="B28" s="975"/>
      <c r="C28" s="242" t="s">
        <v>756</v>
      </c>
      <c r="D28" s="230">
        <v>3</v>
      </c>
      <c r="E28" s="229">
        <v>0</v>
      </c>
      <c r="F28" s="230">
        <v>0</v>
      </c>
      <c r="G28" s="230" t="s">
        <v>924</v>
      </c>
      <c r="H28" s="230" t="s">
        <v>925</v>
      </c>
      <c r="I28" s="230">
        <v>0</v>
      </c>
    </row>
    <row r="29" spans="1:9" s="239" customFormat="1" ht="15" customHeight="1" x14ac:dyDescent="0.25">
      <c r="A29" s="241"/>
      <c r="B29" s="975"/>
      <c r="C29" s="242" t="s">
        <v>757</v>
      </c>
      <c r="D29" s="230">
        <v>13</v>
      </c>
      <c r="E29" s="230">
        <v>0</v>
      </c>
      <c r="F29" s="230">
        <v>0</v>
      </c>
      <c r="G29" s="230" t="s">
        <v>926</v>
      </c>
      <c r="H29" s="230" t="s">
        <v>927</v>
      </c>
      <c r="I29" s="230">
        <v>0</v>
      </c>
    </row>
    <row r="30" spans="1:9" s="239" customFormat="1" x14ac:dyDescent="0.25">
      <c r="A30" s="241"/>
      <c r="B30" s="975"/>
      <c r="C30" s="242" t="s">
        <v>758</v>
      </c>
      <c r="D30" s="230">
        <v>4</v>
      </c>
      <c r="E30" s="230">
        <v>0</v>
      </c>
      <c r="F30" s="230">
        <v>0</v>
      </c>
      <c r="G30" s="230" t="s">
        <v>928</v>
      </c>
      <c r="H30" s="230" t="s">
        <v>929</v>
      </c>
      <c r="I30" s="230">
        <v>0</v>
      </c>
    </row>
    <row r="31" spans="1:9" x14ac:dyDescent="0.25">
      <c r="B31" s="975"/>
      <c r="C31" s="242" t="s">
        <v>759</v>
      </c>
      <c r="D31" s="230">
        <v>6</v>
      </c>
      <c r="E31" s="230">
        <v>0</v>
      </c>
      <c r="F31" s="230">
        <v>0</v>
      </c>
      <c r="G31" s="230" t="s">
        <v>930</v>
      </c>
      <c r="H31" s="230" t="s">
        <v>931</v>
      </c>
      <c r="I31" s="230">
        <v>0</v>
      </c>
    </row>
    <row r="32" spans="1:9" x14ac:dyDescent="0.25">
      <c r="B32" s="975"/>
      <c r="C32" s="232" t="s">
        <v>760</v>
      </c>
      <c r="D32" s="230">
        <v>6</v>
      </c>
      <c r="E32" s="230">
        <v>0</v>
      </c>
      <c r="F32" s="230">
        <v>0</v>
      </c>
      <c r="G32" s="230" t="s">
        <v>930</v>
      </c>
      <c r="H32" s="230" t="s">
        <v>931</v>
      </c>
      <c r="I32" s="230">
        <v>0</v>
      </c>
    </row>
    <row r="33" spans="2:9" x14ac:dyDescent="0.25">
      <c r="B33" s="975"/>
      <c r="C33" s="232" t="s">
        <v>761</v>
      </c>
      <c r="D33" s="230" t="s">
        <v>923</v>
      </c>
      <c r="E33" s="230" t="s">
        <v>923</v>
      </c>
      <c r="F33" s="230" t="s">
        <v>923</v>
      </c>
      <c r="G33" s="230" t="s">
        <v>923</v>
      </c>
      <c r="H33" s="230" t="s">
        <v>923</v>
      </c>
      <c r="I33" s="230" t="s">
        <v>923</v>
      </c>
    </row>
    <row r="34" spans="2:9" x14ac:dyDescent="0.25">
      <c r="B34" s="975"/>
      <c r="C34" s="242" t="s">
        <v>762</v>
      </c>
      <c r="D34" s="230" t="s">
        <v>923</v>
      </c>
      <c r="E34" s="230" t="s">
        <v>923</v>
      </c>
      <c r="F34" s="230" t="s">
        <v>923</v>
      </c>
      <c r="G34" s="230" t="s">
        <v>923</v>
      </c>
      <c r="H34" s="230" t="s">
        <v>923</v>
      </c>
      <c r="I34" s="230" t="s">
        <v>923</v>
      </c>
    </row>
    <row r="35" spans="2:9" x14ac:dyDescent="0.25">
      <c r="B35" s="975"/>
      <c r="C35" s="232" t="s">
        <v>763</v>
      </c>
      <c r="D35" s="230" t="s">
        <v>923</v>
      </c>
      <c r="E35" s="230" t="s">
        <v>923</v>
      </c>
      <c r="F35" s="230" t="s">
        <v>923</v>
      </c>
      <c r="G35" s="230" t="s">
        <v>923</v>
      </c>
      <c r="H35" s="230" t="s">
        <v>923</v>
      </c>
      <c r="I35" s="230" t="s">
        <v>923</v>
      </c>
    </row>
    <row r="36" spans="2:9" x14ac:dyDescent="0.25">
      <c r="B36" s="975"/>
      <c r="C36" s="232" t="s">
        <v>764</v>
      </c>
      <c r="D36" s="230" t="s">
        <v>923</v>
      </c>
      <c r="E36" s="230" t="s">
        <v>923</v>
      </c>
      <c r="F36" s="230" t="s">
        <v>923</v>
      </c>
      <c r="G36" s="230" t="s">
        <v>923</v>
      </c>
      <c r="H36" s="230" t="s">
        <v>923</v>
      </c>
      <c r="I36" s="230" t="s">
        <v>923</v>
      </c>
    </row>
    <row r="37" spans="2:9" x14ac:dyDescent="0.25">
      <c r="B37" s="975"/>
      <c r="C37" s="242" t="s">
        <v>765</v>
      </c>
      <c r="D37" s="230" t="s">
        <v>923</v>
      </c>
      <c r="E37" s="230" t="s">
        <v>923</v>
      </c>
      <c r="F37" s="230" t="s">
        <v>923</v>
      </c>
      <c r="G37" s="230" t="s">
        <v>923</v>
      </c>
      <c r="H37" s="230" t="s">
        <v>923</v>
      </c>
      <c r="I37" s="230" t="s">
        <v>923</v>
      </c>
    </row>
    <row r="38" spans="2:9" x14ac:dyDescent="0.25">
      <c r="B38" s="975"/>
      <c r="C38" s="232" t="s">
        <v>766</v>
      </c>
      <c r="D38" s="230" t="s">
        <v>923</v>
      </c>
      <c r="E38" s="230" t="s">
        <v>923</v>
      </c>
      <c r="F38" s="230" t="s">
        <v>923</v>
      </c>
      <c r="G38" s="230" t="s">
        <v>923</v>
      </c>
      <c r="H38" s="230" t="s">
        <v>923</v>
      </c>
      <c r="I38" s="230" t="s">
        <v>923</v>
      </c>
    </row>
    <row r="39" spans="2:9" x14ac:dyDescent="0.25">
      <c r="B39" s="975"/>
      <c r="C39" s="232" t="s">
        <v>767</v>
      </c>
      <c r="D39" s="230" t="s">
        <v>923</v>
      </c>
      <c r="E39" s="230" t="s">
        <v>923</v>
      </c>
      <c r="F39" s="230" t="s">
        <v>923</v>
      </c>
      <c r="G39" s="230" t="s">
        <v>923</v>
      </c>
      <c r="H39" s="230" t="s">
        <v>923</v>
      </c>
      <c r="I39" s="230" t="s">
        <v>923</v>
      </c>
    </row>
    <row r="40" spans="2:9" x14ac:dyDescent="0.25">
      <c r="B40" s="975"/>
      <c r="C40" s="232" t="s">
        <v>768</v>
      </c>
      <c r="D40" s="230" t="s">
        <v>923</v>
      </c>
      <c r="E40" s="230" t="s">
        <v>923</v>
      </c>
      <c r="F40" s="230" t="s">
        <v>923</v>
      </c>
      <c r="G40" s="230" t="s">
        <v>923</v>
      </c>
      <c r="H40" s="230" t="s">
        <v>923</v>
      </c>
      <c r="I40" s="230" t="s">
        <v>923</v>
      </c>
    </row>
    <row r="41" spans="2:9" x14ac:dyDescent="0.25">
      <c r="B41" s="976"/>
      <c r="C41" s="242" t="s">
        <v>769</v>
      </c>
      <c r="D41" s="230">
        <v>1</v>
      </c>
      <c r="E41" s="230">
        <v>1</v>
      </c>
      <c r="F41" s="230">
        <v>1</v>
      </c>
      <c r="G41" s="230">
        <v>1</v>
      </c>
      <c r="H41" s="230">
        <v>1</v>
      </c>
      <c r="I41" s="230" t="s">
        <v>932</v>
      </c>
    </row>
    <row r="42" spans="2:9" x14ac:dyDescent="0.25">
      <c r="B42" s="974" t="s">
        <v>933</v>
      </c>
      <c r="C42" s="242" t="s">
        <v>753</v>
      </c>
      <c r="D42" s="229">
        <v>180</v>
      </c>
      <c r="E42" s="230">
        <v>0</v>
      </c>
      <c r="F42" s="230">
        <v>0</v>
      </c>
      <c r="G42" s="230" t="s">
        <v>934</v>
      </c>
      <c r="H42" s="230" t="s">
        <v>935</v>
      </c>
      <c r="I42" s="230" t="s">
        <v>936</v>
      </c>
    </row>
    <row r="43" spans="2:9" x14ac:dyDescent="0.25">
      <c r="B43" s="975"/>
      <c r="C43" s="232" t="s">
        <v>754</v>
      </c>
      <c r="D43" s="230">
        <v>40</v>
      </c>
      <c r="E43" s="230">
        <v>0</v>
      </c>
      <c r="F43" s="230">
        <v>0</v>
      </c>
      <c r="G43" s="230" t="s">
        <v>937</v>
      </c>
      <c r="H43" s="230" t="s">
        <v>938</v>
      </c>
      <c r="I43" s="230" t="s">
        <v>939</v>
      </c>
    </row>
    <row r="44" spans="2:9" x14ac:dyDescent="0.25">
      <c r="B44" s="975"/>
      <c r="C44" s="232" t="s">
        <v>755</v>
      </c>
      <c r="D44" s="230">
        <v>140</v>
      </c>
      <c r="E44" s="230">
        <v>0</v>
      </c>
      <c r="F44" s="230">
        <v>0</v>
      </c>
      <c r="G44" s="230" t="s">
        <v>940</v>
      </c>
      <c r="H44" s="230" t="s">
        <v>941</v>
      </c>
      <c r="I44" s="230" t="s">
        <v>942</v>
      </c>
    </row>
    <row r="45" spans="2:9" x14ac:dyDescent="0.25">
      <c r="B45" s="975"/>
      <c r="C45" s="242" t="s">
        <v>756</v>
      </c>
      <c r="D45" s="230">
        <v>318</v>
      </c>
      <c r="E45" s="229">
        <v>6</v>
      </c>
      <c r="F45" s="230" t="s">
        <v>943</v>
      </c>
      <c r="G45" s="230" t="s">
        <v>944</v>
      </c>
      <c r="H45" s="230" t="s">
        <v>945</v>
      </c>
      <c r="I45" s="230" t="s">
        <v>946</v>
      </c>
    </row>
    <row r="46" spans="2:9" x14ac:dyDescent="0.25">
      <c r="B46" s="975"/>
      <c r="C46" s="242" t="s">
        <v>757</v>
      </c>
      <c r="D46" s="230">
        <v>547</v>
      </c>
      <c r="E46" s="230">
        <v>3</v>
      </c>
      <c r="F46" s="230" t="s">
        <v>947</v>
      </c>
      <c r="G46" s="230" t="s">
        <v>948</v>
      </c>
      <c r="H46" s="230" t="s">
        <v>949</v>
      </c>
      <c r="I46" s="230" t="s">
        <v>950</v>
      </c>
    </row>
    <row r="47" spans="2:9" x14ac:dyDescent="0.25">
      <c r="B47" s="975"/>
      <c r="C47" s="242" t="s">
        <v>758</v>
      </c>
      <c r="D47" s="230">
        <v>449</v>
      </c>
      <c r="E47" s="230">
        <v>3</v>
      </c>
      <c r="F47" s="230" t="s">
        <v>951</v>
      </c>
      <c r="G47" s="230" t="s">
        <v>952</v>
      </c>
      <c r="H47" s="230" t="s">
        <v>953</v>
      </c>
      <c r="I47" s="230" t="s">
        <v>954</v>
      </c>
    </row>
    <row r="48" spans="2:9" x14ac:dyDescent="0.25">
      <c r="B48" s="975"/>
      <c r="C48" s="242" t="s">
        <v>759</v>
      </c>
      <c r="D48" s="230">
        <v>1316</v>
      </c>
      <c r="E48" s="230">
        <v>19</v>
      </c>
      <c r="F48" s="230" t="s">
        <v>955</v>
      </c>
      <c r="G48" s="230" t="s">
        <v>956</v>
      </c>
      <c r="H48" s="230" t="s">
        <v>957</v>
      </c>
      <c r="I48" s="230" t="s">
        <v>958</v>
      </c>
    </row>
    <row r="49" spans="2:9" x14ac:dyDescent="0.25">
      <c r="B49" s="975"/>
      <c r="C49" s="232" t="s">
        <v>760</v>
      </c>
      <c r="D49" s="230">
        <v>976</v>
      </c>
      <c r="E49" s="230">
        <v>11</v>
      </c>
      <c r="F49" s="230" t="s">
        <v>959</v>
      </c>
      <c r="G49" s="230" t="s">
        <v>960</v>
      </c>
      <c r="H49" s="230" t="s">
        <v>961</v>
      </c>
      <c r="I49" s="230" t="s">
        <v>962</v>
      </c>
    </row>
    <row r="50" spans="2:9" x14ac:dyDescent="0.25">
      <c r="B50" s="975"/>
      <c r="C50" s="232" t="s">
        <v>761</v>
      </c>
      <c r="D50" s="230">
        <v>340</v>
      </c>
      <c r="E50" s="230">
        <v>8</v>
      </c>
      <c r="F50" s="230" t="s">
        <v>963</v>
      </c>
      <c r="G50" s="230" t="s">
        <v>964</v>
      </c>
      <c r="H50" s="230" t="s">
        <v>965</v>
      </c>
      <c r="I50" s="230" t="s">
        <v>966</v>
      </c>
    </row>
    <row r="51" spans="2:9" x14ac:dyDescent="0.25">
      <c r="B51" s="975"/>
      <c r="C51" s="242" t="s">
        <v>762</v>
      </c>
      <c r="D51" s="230">
        <v>586</v>
      </c>
      <c r="E51" s="230">
        <v>13</v>
      </c>
      <c r="F51" s="230" t="s">
        <v>967</v>
      </c>
      <c r="G51" s="230" t="s">
        <v>968</v>
      </c>
      <c r="H51" s="230" t="s">
        <v>969</v>
      </c>
      <c r="I51" s="230" t="s">
        <v>970</v>
      </c>
    </row>
    <row r="52" spans="2:9" x14ac:dyDescent="0.25">
      <c r="B52" s="975"/>
      <c r="C52" s="232" t="s">
        <v>763</v>
      </c>
      <c r="D52" s="230">
        <v>390</v>
      </c>
      <c r="E52" s="230">
        <v>8</v>
      </c>
      <c r="F52" s="230" t="s">
        <v>971</v>
      </c>
      <c r="G52" s="230" t="s">
        <v>972</v>
      </c>
      <c r="H52" s="230" t="s">
        <v>973</v>
      </c>
      <c r="I52" s="230" t="s">
        <v>974</v>
      </c>
    </row>
    <row r="53" spans="2:9" x14ac:dyDescent="0.25">
      <c r="B53" s="975"/>
      <c r="C53" s="232" t="s">
        <v>764</v>
      </c>
      <c r="D53" s="230">
        <v>196</v>
      </c>
      <c r="E53" s="230">
        <v>5</v>
      </c>
      <c r="F53" s="230" t="s">
        <v>975</v>
      </c>
      <c r="G53" s="230" t="s">
        <v>976</v>
      </c>
      <c r="H53" s="230" t="s">
        <v>977</v>
      </c>
      <c r="I53" s="230" t="s">
        <v>978</v>
      </c>
    </row>
    <row r="54" spans="2:9" x14ac:dyDescent="0.25">
      <c r="B54" s="975"/>
      <c r="C54" s="242" t="s">
        <v>765</v>
      </c>
      <c r="D54" s="230">
        <v>164</v>
      </c>
      <c r="E54" s="230">
        <v>13</v>
      </c>
      <c r="F54" s="230" t="s">
        <v>979</v>
      </c>
      <c r="G54" s="230" t="s">
        <v>980</v>
      </c>
      <c r="H54" s="230" t="s">
        <v>981</v>
      </c>
      <c r="I54" s="230" t="s">
        <v>982</v>
      </c>
    </row>
    <row r="55" spans="2:9" x14ac:dyDescent="0.25">
      <c r="B55" s="975"/>
      <c r="C55" s="232" t="s">
        <v>766</v>
      </c>
      <c r="D55" s="230">
        <v>83</v>
      </c>
      <c r="E55" s="230">
        <v>4</v>
      </c>
      <c r="F55" s="230" t="s">
        <v>983</v>
      </c>
      <c r="G55" s="230" t="s">
        <v>984</v>
      </c>
      <c r="H55" s="230" t="s">
        <v>985</v>
      </c>
      <c r="I55" s="230" t="s">
        <v>986</v>
      </c>
    </row>
    <row r="56" spans="2:9" x14ac:dyDescent="0.25">
      <c r="B56" s="975"/>
      <c r="C56" s="232" t="s">
        <v>767</v>
      </c>
      <c r="D56" s="230">
        <v>50</v>
      </c>
      <c r="E56" s="230">
        <v>8</v>
      </c>
      <c r="F56" s="230" t="s">
        <v>987</v>
      </c>
      <c r="G56" s="230" t="s">
        <v>988</v>
      </c>
      <c r="H56" s="230" t="s">
        <v>989</v>
      </c>
      <c r="I56" s="230" t="s">
        <v>990</v>
      </c>
    </row>
    <row r="57" spans="2:9" x14ac:dyDescent="0.25">
      <c r="B57" s="975"/>
      <c r="C57" s="232" t="s">
        <v>768</v>
      </c>
      <c r="D57" s="230">
        <v>31</v>
      </c>
      <c r="E57" s="230">
        <v>1</v>
      </c>
      <c r="F57" s="230" t="s">
        <v>991</v>
      </c>
      <c r="G57" s="230" t="s">
        <v>992</v>
      </c>
      <c r="H57" s="230" t="s">
        <v>993</v>
      </c>
      <c r="I57" s="230" t="s">
        <v>994</v>
      </c>
    </row>
    <row r="58" spans="2:9" x14ac:dyDescent="0.25">
      <c r="B58" s="976"/>
      <c r="C58" s="242" t="s">
        <v>769</v>
      </c>
      <c r="D58" s="230">
        <v>96</v>
      </c>
      <c r="E58" s="230">
        <v>72</v>
      </c>
      <c r="F58" s="230" t="s">
        <v>995</v>
      </c>
      <c r="G58" s="230">
        <v>1</v>
      </c>
      <c r="H58" s="230">
        <v>1</v>
      </c>
      <c r="I58" s="230" t="s">
        <v>996</v>
      </c>
    </row>
    <row r="59" spans="2:9" x14ac:dyDescent="0.25">
      <c r="B59" s="974" t="s">
        <v>997</v>
      </c>
      <c r="C59" s="242" t="s">
        <v>753</v>
      </c>
      <c r="D59" s="229">
        <v>14938</v>
      </c>
      <c r="E59" s="230">
        <v>138</v>
      </c>
      <c r="F59" s="230" t="s">
        <v>998</v>
      </c>
      <c r="G59" s="230" t="s">
        <v>999</v>
      </c>
      <c r="H59" s="230" t="s">
        <v>1000</v>
      </c>
      <c r="I59" s="230" t="s">
        <v>1001</v>
      </c>
    </row>
    <row r="60" spans="2:9" x14ac:dyDescent="0.25">
      <c r="B60" s="975"/>
      <c r="C60" s="232" t="s">
        <v>754</v>
      </c>
      <c r="D60" s="230">
        <v>10775</v>
      </c>
      <c r="E60" s="230">
        <v>65</v>
      </c>
      <c r="F60" s="230" t="s">
        <v>1002</v>
      </c>
      <c r="G60" s="230" t="s">
        <v>1003</v>
      </c>
      <c r="H60" s="230" t="s">
        <v>1004</v>
      </c>
      <c r="I60" s="230" t="s">
        <v>1005</v>
      </c>
    </row>
    <row r="61" spans="2:9" x14ac:dyDescent="0.25">
      <c r="B61" s="975"/>
      <c r="C61" s="232" t="s">
        <v>755</v>
      </c>
      <c r="D61" s="230">
        <v>4163</v>
      </c>
      <c r="E61" s="230">
        <v>73</v>
      </c>
      <c r="F61" s="230" t="s">
        <v>1006</v>
      </c>
      <c r="G61" s="230" t="s">
        <v>1007</v>
      </c>
      <c r="H61" s="230" t="s">
        <v>1008</v>
      </c>
      <c r="I61" s="230" t="s">
        <v>1009</v>
      </c>
    </row>
    <row r="62" spans="2:9" x14ac:dyDescent="0.25">
      <c r="B62" s="975"/>
      <c r="C62" s="242" t="s">
        <v>756</v>
      </c>
      <c r="D62" s="230">
        <v>4089</v>
      </c>
      <c r="E62" s="229">
        <v>107</v>
      </c>
      <c r="F62" s="230" t="s">
        <v>1010</v>
      </c>
      <c r="G62" s="230" t="s">
        <v>1011</v>
      </c>
      <c r="H62" s="230" t="s">
        <v>1012</v>
      </c>
      <c r="I62" s="230" t="s">
        <v>1013</v>
      </c>
    </row>
    <row r="63" spans="2:9" x14ac:dyDescent="0.25">
      <c r="B63" s="975"/>
      <c r="C63" s="242" t="s">
        <v>757</v>
      </c>
      <c r="D63" s="230">
        <v>7369</v>
      </c>
      <c r="E63" s="230">
        <v>193</v>
      </c>
      <c r="F63" s="230" t="s">
        <v>1014</v>
      </c>
      <c r="G63" s="230" t="s">
        <v>1015</v>
      </c>
      <c r="H63" s="230" t="s">
        <v>1016</v>
      </c>
      <c r="I63" s="230" t="s">
        <v>1017</v>
      </c>
    </row>
    <row r="64" spans="2:9" x14ac:dyDescent="0.25">
      <c r="B64" s="975"/>
      <c r="C64" s="242" t="s">
        <v>758</v>
      </c>
      <c r="D64" s="230">
        <v>55168</v>
      </c>
      <c r="E64" s="230">
        <v>602</v>
      </c>
      <c r="F64" s="230" t="s">
        <v>1018</v>
      </c>
      <c r="G64" s="230" t="s">
        <v>1019</v>
      </c>
      <c r="H64" s="230" t="s">
        <v>1020</v>
      </c>
      <c r="I64" s="230" t="s">
        <v>1021</v>
      </c>
    </row>
    <row r="65" spans="2:9" x14ac:dyDescent="0.25">
      <c r="B65" s="975"/>
      <c r="C65" s="242" t="s">
        <v>759</v>
      </c>
      <c r="D65" s="230">
        <v>99418</v>
      </c>
      <c r="E65" s="230">
        <v>1575</v>
      </c>
      <c r="F65" s="230" t="s">
        <v>1022</v>
      </c>
      <c r="G65" s="230" t="s">
        <v>1023</v>
      </c>
      <c r="H65" s="230" t="s">
        <v>1024</v>
      </c>
      <c r="I65" s="230" t="s">
        <v>1025</v>
      </c>
    </row>
    <row r="66" spans="2:9" x14ac:dyDescent="0.25">
      <c r="B66" s="975"/>
      <c r="C66" s="232" t="s">
        <v>760</v>
      </c>
      <c r="D66" s="230">
        <v>83426</v>
      </c>
      <c r="E66" s="230">
        <v>1270</v>
      </c>
      <c r="F66" s="230" t="s">
        <v>1026</v>
      </c>
      <c r="G66" s="230" t="s">
        <v>1027</v>
      </c>
      <c r="H66" s="230" t="s">
        <v>1028</v>
      </c>
      <c r="I66" s="230" t="s">
        <v>1029</v>
      </c>
    </row>
    <row r="67" spans="2:9" x14ac:dyDescent="0.25">
      <c r="B67" s="975"/>
      <c r="C67" s="232" t="s">
        <v>761</v>
      </c>
      <c r="D67" s="230">
        <v>15992</v>
      </c>
      <c r="E67" s="230">
        <v>305</v>
      </c>
      <c r="F67" s="230" t="s">
        <v>1030</v>
      </c>
      <c r="G67" s="230" t="s">
        <v>1031</v>
      </c>
      <c r="H67" s="230" t="s">
        <v>1032</v>
      </c>
      <c r="I67" s="230" t="s">
        <v>1033</v>
      </c>
    </row>
    <row r="68" spans="2:9" x14ac:dyDescent="0.25">
      <c r="B68" s="975"/>
      <c r="C68" s="242" t="s">
        <v>762</v>
      </c>
      <c r="D68" s="230">
        <v>14691</v>
      </c>
      <c r="E68" s="230">
        <v>403</v>
      </c>
      <c r="F68" s="230" t="s">
        <v>1034</v>
      </c>
      <c r="G68" s="230" t="s">
        <v>1035</v>
      </c>
      <c r="H68" s="230" t="s">
        <v>1036</v>
      </c>
      <c r="I68" s="230" t="s">
        <v>1037</v>
      </c>
    </row>
    <row r="69" spans="2:9" x14ac:dyDescent="0.25">
      <c r="B69" s="975"/>
      <c r="C69" s="232" t="s">
        <v>763</v>
      </c>
      <c r="D69" s="230">
        <v>10675</v>
      </c>
      <c r="E69" s="230">
        <v>261</v>
      </c>
      <c r="F69" s="230" t="s">
        <v>1038</v>
      </c>
      <c r="G69" s="230" t="s">
        <v>1039</v>
      </c>
      <c r="H69" s="230" t="s">
        <v>1040</v>
      </c>
      <c r="I69" s="230" t="s">
        <v>1041</v>
      </c>
    </row>
    <row r="70" spans="2:9" x14ac:dyDescent="0.25">
      <c r="B70" s="975"/>
      <c r="C70" s="232" t="s">
        <v>764</v>
      </c>
      <c r="D70" s="230">
        <v>4016</v>
      </c>
      <c r="E70" s="230">
        <v>142</v>
      </c>
      <c r="F70" s="230" t="s">
        <v>1042</v>
      </c>
      <c r="G70" s="230" t="s">
        <v>1043</v>
      </c>
      <c r="H70" s="230" t="s">
        <v>1044</v>
      </c>
      <c r="I70" s="230" t="s">
        <v>1045</v>
      </c>
    </row>
    <row r="71" spans="2:9" x14ac:dyDescent="0.25">
      <c r="B71" s="975"/>
      <c r="C71" s="242" t="s">
        <v>765</v>
      </c>
      <c r="D71" s="230">
        <v>3220</v>
      </c>
      <c r="E71" s="230">
        <v>347</v>
      </c>
      <c r="F71" s="230" t="s">
        <v>1046</v>
      </c>
      <c r="G71" s="230" t="s">
        <v>1047</v>
      </c>
      <c r="H71" s="230" t="s">
        <v>1048</v>
      </c>
      <c r="I71" s="230" t="s">
        <v>1049</v>
      </c>
    </row>
    <row r="72" spans="2:9" x14ac:dyDescent="0.25">
      <c r="B72" s="975"/>
      <c r="C72" s="232" t="s">
        <v>766</v>
      </c>
      <c r="D72" s="230">
        <v>1588</v>
      </c>
      <c r="E72" s="230">
        <v>120</v>
      </c>
      <c r="F72" s="230" t="s">
        <v>1050</v>
      </c>
      <c r="G72" s="230" t="s">
        <v>1051</v>
      </c>
      <c r="H72" s="230" t="s">
        <v>1052</v>
      </c>
      <c r="I72" s="230" t="s">
        <v>1053</v>
      </c>
    </row>
    <row r="73" spans="2:9" x14ac:dyDescent="0.25">
      <c r="B73" s="975"/>
      <c r="C73" s="232" t="s">
        <v>767</v>
      </c>
      <c r="D73" s="230">
        <v>880</v>
      </c>
      <c r="E73" s="230">
        <v>100</v>
      </c>
      <c r="F73" s="230" t="s">
        <v>1054</v>
      </c>
      <c r="G73" s="230" t="s">
        <v>1055</v>
      </c>
      <c r="H73" s="230" t="s">
        <v>1056</v>
      </c>
      <c r="I73" s="230" t="s">
        <v>1057</v>
      </c>
    </row>
    <row r="74" spans="2:9" x14ac:dyDescent="0.25">
      <c r="B74" s="975"/>
      <c r="C74" s="232" t="s">
        <v>768</v>
      </c>
      <c r="D74" s="230">
        <v>752</v>
      </c>
      <c r="E74" s="230">
        <v>127</v>
      </c>
      <c r="F74" s="230" t="s">
        <v>1058</v>
      </c>
      <c r="G74" s="230" t="s">
        <v>1059</v>
      </c>
      <c r="H74" s="230" t="s">
        <v>1060</v>
      </c>
      <c r="I74" s="230" t="s">
        <v>1061</v>
      </c>
    </row>
    <row r="75" spans="2:9" x14ac:dyDescent="0.25">
      <c r="B75" s="976"/>
      <c r="C75" s="242" t="s">
        <v>769</v>
      </c>
      <c r="D75" s="230">
        <v>2401</v>
      </c>
      <c r="E75" s="230">
        <v>679</v>
      </c>
      <c r="F75" s="230" t="s">
        <v>1062</v>
      </c>
      <c r="G75" s="230">
        <v>1</v>
      </c>
      <c r="H75" s="230">
        <v>1</v>
      </c>
      <c r="I75" s="230" t="s">
        <v>1063</v>
      </c>
    </row>
    <row r="76" spans="2:9" x14ac:dyDescent="0.25">
      <c r="B76" s="974" t="s">
        <v>1064</v>
      </c>
      <c r="C76" s="242" t="s">
        <v>753</v>
      </c>
      <c r="D76" s="229">
        <v>96</v>
      </c>
      <c r="E76" s="230">
        <v>1</v>
      </c>
      <c r="F76" s="230" t="s">
        <v>1065</v>
      </c>
      <c r="G76" s="230" t="s">
        <v>1066</v>
      </c>
      <c r="H76" s="230" t="s">
        <v>1067</v>
      </c>
      <c r="I76" s="230" t="s">
        <v>1068</v>
      </c>
    </row>
    <row r="77" spans="2:9" x14ac:dyDescent="0.25">
      <c r="B77" s="975"/>
      <c r="C77" s="232" t="s">
        <v>754</v>
      </c>
      <c r="D77" s="230">
        <v>10</v>
      </c>
      <c r="E77" s="230">
        <v>0</v>
      </c>
      <c r="F77" s="230">
        <v>0</v>
      </c>
      <c r="G77" s="230" t="s">
        <v>1069</v>
      </c>
      <c r="H77" s="230" t="s">
        <v>1070</v>
      </c>
      <c r="I77" s="230">
        <v>0</v>
      </c>
    </row>
    <row r="78" spans="2:9" x14ac:dyDescent="0.25">
      <c r="B78" s="975"/>
      <c r="C78" s="232" t="s">
        <v>755</v>
      </c>
      <c r="D78" s="230">
        <v>86</v>
      </c>
      <c r="E78" s="230">
        <v>1</v>
      </c>
      <c r="F78" s="230" t="s">
        <v>1071</v>
      </c>
      <c r="G78" s="230" t="s">
        <v>1072</v>
      </c>
      <c r="H78" s="230" t="s">
        <v>1073</v>
      </c>
      <c r="I78" s="230" t="s">
        <v>1074</v>
      </c>
    </row>
    <row r="79" spans="2:9" x14ac:dyDescent="0.25">
      <c r="B79" s="975"/>
      <c r="C79" s="242" t="s">
        <v>756</v>
      </c>
      <c r="D79" s="230">
        <v>723</v>
      </c>
      <c r="E79" s="229">
        <v>5</v>
      </c>
      <c r="F79" s="230" t="s">
        <v>1075</v>
      </c>
      <c r="G79" s="230" t="s">
        <v>1076</v>
      </c>
      <c r="H79" s="230" t="s">
        <v>1077</v>
      </c>
      <c r="I79" s="230" t="s">
        <v>1078</v>
      </c>
    </row>
    <row r="80" spans="2:9" x14ac:dyDescent="0.25">
      <c r="B80" s="975"/>
      <c r="C80" s="242" t="s">
        <v>757</v>
      </c>
      <c r="D80" s="230">
        <v>1814</v>
      </c>
      <c r="E80" s="230">
        <v>17</v>
      </c>
      <c r="F80" s="230" t="s">
        <v>1079</v>
      </c>
      <c r="G80" s="230" t="s">
        <v>1080</v>
      </c>
      <c r="H80" s="230" t="s">
        <v>1081</v>
      </c>
      <c r="I80" s="230" t="s">
        <v>1082</v>
      </c>
    </row>
    <row r="81" spans="2:9" x14ac:dyDescent="0.25">
      <c r="B81" s="975"/>
      <c r="C81" s="242" t="s">
        <v>758</v>
      </c>
      <c r="D81" s="230">
        <v>1039</v>
      </c>
      <c r="E81" s="230">
        <v>21</v>
      </c>
      <c r="F81" s="230" t="s">
        <v>1083</v>
      </c>
      <c r="G81" s="230" t="s">
        <v>1084</v>
      </c>
      <c r="H81" s="230" t="s">
        <v>1085</v>
      </c>
      <c r="I81" s="230" t="s">
        <v>1086</v>
      </c>
    </row>
    <row r="82" spans="2:9" x14ac:dyDescent="0.25">
      <c r="B82" s="975"/>
      <c r="C82" s="242" t="s">
        <v>759</v>
      </c>
      <c r="D82" s="230">
        <v>2200</v>
      </c>
      <c r="E82" s="230">
        <v>57</v>
      </c>
      <c r="F82" s="230" t="s">
        <v>1087</v>
      </c>
      <c r="G82" s="230" t="s">
        <v>1088</v>
      </c>
      <c r="H82" s="230" t="s">
        <v>1089</v>
      </c>
      <c r="I82" s="230" t="s">
        <v>1090</v>
      </c>
    </row>
    <row r="83" spans="2:9" x14ac:dyDescent="0.25">
      <c r="B83" s="975"/>
      <c r="C83" s="232" t="s">
        <v>760</v>
      </c>
      <c r="D83" s="230">
        <v>1628</v>
      </c>
      <c r="E83" s="230">
        <v>40</v>
      </c>
      <c r="F83" s="230" t="s">
        <v>1091</v>
      </c>
      <c r="G83" s="230" t="s">
        <v>1092</v>
      </c>
      <c r="H83" s="230" t="s">
        <v>1093</v>
      </c>
      <c r="I83" s="230" t="s">
        <v>1094</v>
      </c>
    </row>
    <row r="84" spans="2:9" x14ac:dyDescent="0.25">
      <c r="B84" s="975"/>
      <c r="C84" s="232" t="s">
        <v>761</v>
      </c>
      <c r="D84" s="230">
        <v>572</v>
      </c>
      <c r="E84" s="230">
        <v>17</v>
      </c>
      <c r="F84" s="230" t="s">
        <v>1095</v>
      </c>
      <c r="G84" s="230" t="s">
        <v>1096</v>
      </c>
      <c r="H84" s="230" t="s">
        <v>1097</v>
      </c>
      <c r="I84" s="230" t="s">
        <v>1098</v>
      </c>
    </row>
    <row r="85" spans="2:9" x14ac:dyDescent="0.25">
      <c r="B85" s="975"/>
      <c r="C85" s="242" t="s">
        <v>762</v>
      </c>
      <c r="D85" s="230">
        <v>915</v>
      </c>
      <c r="E85" s="230">
        <v>48</v>
      </c>
      <c r="F85" s="230" t="s">
        <v>1099</v>
      </c>
      <c r="G85" s="230" t="s">
        <v>1100</v>
      </c>
      <c r="H85" s="230" t="s">
        <v>1101</v>
      </c>
      <c r="I85" s="230" t="s">
        <v>1102</v>
      </c>
    </row>
    <row r="86" spans="2:9" x14ac:dyDescent="0.25">
      <c r="B86" s="975"/>
      <c r="C86" s="232" t="s">
        <v>763</v>
      </c>
      <c r="D86" s="230">
        <v>613</v>
      </c>
      <c r="E86" s="230">
        <v>29</v>
      </c>
      <c r="F86" s="230" t="s">
        <v>1103</v>
      </c>
      <c r="G86" s="230" t="s">
        <v>1104</v>
      </c>
      <c r="H86" s="230" t="s">
        <v>1105</v>
      </c>
      <c r="I86" s="230" t="s">
        <v>1106</v>
      </c>
    </row>
    <row r="87" spans="2:9" x14ac:dyDescent="0.25">
      <c r="B87" s="975"/>
      <c r="C87" s="232" t="s">
        <v>764</v>
      </c>
      <c r="D87" s="230">
        <v>302</v>
      </c>
      <c r="E87" s="230">
        <v>19</v>
      </c>
      <c r="F87" s="230" t="s">
        <v>1107</v>
      </c>
      <c r="G87" s="230" t="s">
        <v>1108</v>
      </c>
      <c r="H87" s="230" t="s">
        <v>1109</v>
      </c>
      <c r="I87" s="230" t="s">
        <v>1110</v>
      </c>
    </row>
    <row r="88" spans="2:9" x14ac:dyDescent="0.25">
      <c r="B88" s="975"/>
      <c r="C88" s="242" t="s">
        <v>765</v>
      </c>
      <c r="D88" s="230">
        <v>327</v>
      </c>
      <c r="E88" s="230">
        <v>40</v>
      </c>
      <c r="F88" s="230" t="s">
        <v>1111</v>
      </c>
      <c r="G88" s="230" t="s">
        <v>1112</v>
      </c>
      <c r="H88" s="230" t="s">
        <v>1113</v>
      </c>
      <c r="I88" s="230" t="s">
        <v>1114</v>
      </c>
    </row>
    <row r="89" spans="2:9" x14ac:dyDescent="0.25">
      <c r="B89" s="975"/>
      <c r="C89" s="232" t="s">
        <v>766</v>
      </c>
      <c r="D89" s="230">
        <v>159</v>
      </c>
      <c r="E89" s="230">
        <v>19</v>
      </c>
      <c r="F89" s="230" t="s">
        <v>1115</v>
      </c>
      <c r="G89" s="230" t="s">
        <v>1116</v>
      </c>
      <c r="H89" s="230" t="s">
        <v>1117</v>
      </c>
      <c r="I89" s="230" t="s">
        <v>1118</v>
      </c>
    </row>
    <row r="90" spans="2:9" x14ac:dyDescent="0.25">
      <c r="B90" s="975"/>
      <c r="C90" s="232" t="s">
        <v>767</v>
      </c>
      <c r="D90" s="230">
        <v>150</v>
      </c>
      <c r="E90" s="230">
        <v>19</v>
      </c>
      <c r="F90" s="230" t="s">
        <v>1119</v>
      </c>
      <c r="G90" s="230" t="s">
        <v>1120</v>
      </c>
      <c r="H90" s="230" t="s">
        <v>1121</v>
      </c>
      <c r="I90" s="230" t="s">
        <v>1122</v>
      </c>
    </row>
    <row r="91" spans="2:9" x14ac:dyDescent="0.25">
      <c r="B91" s="975"/>
      <c r="C91" s="232" t="s">
        <v>768</v>
      </c>
      <c r="D91" s="230">
        <v>18</v>
      </c>
      <c r="E91" s="230">
        <v>2</v>
      </c>
      <c r="F91" s="230" t="s">
        <v>1123</v>
      </c>
      <c r="G91" s="230" t="s">
        <v>1124</v>
      </c>
      <c r="H91" s="230" t="s">
        <v>1125</v>
      </c>
      <c r="I91" s="230" t="s">
        <v>1126</v>
      </c>
    </row>
    <row r="92" spans="2:9" x14ac:dyDescent="0.25">
      <c r="B92" s="976"/>
      <c r="C92" s="242" t="s">
        <v>769</v>
      </c>
      <c r="D92" s="230">
        <v>315</v>
      </c>
      <c r="E92" s="230">
        <v>279</v>
      </c>
      <c r="F92" s="230" t="s">
        <v>1127</v>
      </c>
      <c r="G92" s="230">
        <v>1</v>
      </c>
      <c r="H92" s="230">
        <v>1</v>
      </c>
      <c r="I92" s="230" t="s">
        <v>1128</v>
      </c>
    </row>
    <row r="93" spans="2:9" x14ac:dyDescent="0.25">
      <c r="B93" s="974" t="s">
        <v>1129</v>
      </c>
      <c r="C93" s="242" t="s">
        <v>753</v>
      </c>
      <c r="D93" s="229">
        <v>30366</v>
      </c>
      <c r="E93" s="230">
        <v>277</v>
      </c>
      <c r="F93" s="230" t="s">
        <v>1130</v>
      </c>
      <c r="G93" s="230" t="s">
        <v>1131</v>
      </c>
      <c r="H93" s="230" t="s">
        <v>1132</v>
      </c>
      <c r="I93" s="230" t="s">
        <v>1133</v>
      </c>
    </row>
    <row r="94" spans="2:9" x14ac:dyDescent="0.25">
      <c r="B94" s="975"/>
      <c r="C94" s="232" t="s">
        <v>754</v>
      </c>
      <c r="D94" s="230">
        <v>21061</v>
      </c>
      <c r="E94" s="230">
        <v>108</v>
      </c>
      <c r="F94" s="230" t="s">
        <v>1134</v>
      </c>
      <c r="G94" s="230" t="s">
        <v>1135</v>
      </c>
      <c r="H94" s="230" t="s">
        <v>1136</v>
      </c>
      <c r="I94" s="230" t="s">
        <v>1137</v>
      </c>
    </row>
    <row r="95" spans="2:9" x14ac:dyDescent="0.25">
      <c r="B95" s="975"/>
      <c r="C95" s="232" t="s">
        <v>755</v>
      </c>
      <c r="D95" s="230">
        <v>9305</v>
      </c>
      <c r="E95" s="230">
        <v>169</v>
      </c>
      <c r="F95" s="230" t="s">
        <v>1138</v>
      </c>
      <c r="G95" s="230" t="s">
        <v>1139</v>
      </c>
      <c r="H95" s="230" t="s">
        <v>1140</v>
      </c>
      <c r="I95" s="230" t="s">
        <v>1141</v>
      </c>
    </row>
    <row r="96" spans="2:9" x14ac:dyDescent="0.25">
      <c r="B96" s="975"/>
      <c r="C96" s="242" t="s">
        <v>756</v>
      </c>
      <c r="D96" s="230">
        <v>9761</v>
      </c>
      <c r="E96" s="229">
        <v>256</v>
      </c>
      <c r="F96" s="230" t="s">
        <v>1142</v>
      </c>
      <c r="G96" s="230" t="s">
        <v>1143</v>
      </c>
      <c r="H96" s="230" t="s">
        <v>1144</v>
      </c>
      <c r="I96" s="230" t="s">
        <v>1145</v>
      </c>
    </row>
    <row r="97" spans="2:9" x14ac:dyDescent="0.25">
      <c r="B97" s="975"/>
      <c r="C97" s="242" t="s">
        <v>757</v>
      </c>
      <c r="D97" s="230">
        <v>9469</v>
      </c>
      <c r="E97" s="230">
        <v>389</v>
      </c>
      <c r="F97" s="230" t="s">
        <v>1146</v>
      </c>
      <c r="G97" s="230" t="s">
        <v>1147</v>
      </c>
      <c r="H97" s="230" t="s">
        <v>1148</v>
      </c>
      <c r="I97" s="230" t="s">
        <v>1149</v>
      </c>
    </row>
    <row r="98" spans="2:9" x14ac:dyDescent="0.25">
      <c r="B98" s="975"/>
      <c r="C98" s="242" t="s">
        <v>758</v>
      </c>
      <c r="D98" s="230">
        <v>2606</v>
      </c>
      <c r="E98" s="230">
        <v>152</v>
      </c>
      <c r="F98" s="230" t="s">
        <v>1150</v>
      </c>
      <c r="G98" s="230" t="s">
        <v>1151</v>
      </c>
      <c r="H98" s="230" t="s">
        <v>1152</v>
      </c>
      <c r="I98" s="230" t="s">
        <v>1153</v>
      </c>
    </row>
    <row r="99" spans="2:9" x14ac:dyDescent="0.25">
      <c r="B99" s="975"/>
      <c r="C99" s="242" t="s">
        <v>759</v>
      </c>
      <c r="D99" s="230">
        <v>62412</v>
      </c>
      <c r="E99" s="230">
        <v>797</v>
      </c>
      <c r="F99" s="230" t="s">
        <v>1154</v>
      </c>
      <c r="G99" s="230" t="s">
        <v>1155</v>
      </c>
      <c r="H99" s="230" t="s">
        <v>1156</v>
      </c>
      <c r="I99" s="230" t="s">
        <v>1157</v>
      </c>
    </row>
    <row r="100" spans="2:9" x14ac:dyDescent="0.25">
      <c r="B100" s="975"/>
      <c r="C100" s="232" t="s">
        <v>760</v>
      </c>
      <c r="D100" s="230">
        <v>46905</v>
      </c>
      <c r="E100" s="230">
        <v>625</v>
      </c>
      <c r="F100" s="230" t="s">
        <v>1158</v>
      </c>
      <c r="G100" s="230" t="s">
        <v>1159</v>
      </c>
      <c r="H100" s="230" t="s">
        <v>1160</v>
      </c>
      <c r="I100" s="230" t="s">
        <v>1161</v>
      </c>
    </row>
    <row r="101" spans="2:9" x14ac:dyDescent="0.25">
      <c r="B101" s="975"/>
      <c r="C101" s="232" t="s">
        <v>761</v>
      </c>
      <c r="D101" s="230">
        <v>15507</v>
      </c>
      <c r="E101" s="230">
        <v>172</v>
      </c>
      <c r="F101" s="230" t="s">
        <v>1162</v>
      </c>
      <c r="G101" s="230" t="s">
        <v>1163</v>
      </c>
      <c r="H101" s="230" t="s">
        <v>1164</v>
      </c>
      <c r="I101" s="230" t="s">
        <v>1165</v>
      </c>
    </row>
    <row r="102" spans="2:9" x14ac:dyDescent="0.25">
      <c r="B102" s="975"/>
      <c r="C102" s="242" t="s">
        <v>762</v>
      </c>
      <c r="D102" s="230">
        <v>18615</v>
      </c>
      <c r="E102" s="230">
        <v>243</v>
      </c>
      <c r="F102" s="230" t="s">
        <v>1166</v>
      </c>
      <c r="G102" s="230" t="s">
        <v>1167</v>
      </c>
      <c r="H102" s="230" t="s">
        <v>1168</v>
      </c>
      <c r="I102" s="230" t="s">
        <v>1169</v>
      </c>
    </row>
    <row r="103" spans="2:9" x14ac:dyDescent="0.25">
      <c r="B103" s="975"/>
      <c r="C103" s="232" t="s">
        <v>763</v>
      </c>
      <c r="D103" s="230">
        <v>12896</v>
      </c>
      <c r="E103" s="230">
        <v>177</v>
      </c>
      <c r="F103" s="230" t="s">
        <v>1170</v>
      </c>
      <c r="G103" s="230" t="s">
        <v>1171</v>
      </c>
      <c r="H103" s="230" t="s">
        <v>1172</v>
      </c>
      <c r="I103" s="230" t="s">
        <v>1173</v>
      </c>
    </row>
    <row r="104" spans="2:9" x14ac:dyDescent="0.25">
      <c r="B104" s="975"/>
      <c r="C104" s="232" t="s">
        <v>764</v>
      </c>
      <c r="D104" s="230">
        <v>5719</v>
      </c>
      <c r="E104" s="230">
        <v>66</v>
      </c>
      <c r="F104" s="230" t="s">
        <v>1174</v>
      </c>
      <c r="G104" s="230" t="s">
        <v>1175</v>
      </c>
      <c r="H104" s="230" t="s">
        <v>1176</v>
      </c>
      <c r="I104" s="230" t="s">
        <v>1177</v>
      </c>
    </row>
    <row r="105" spans="2:9" x14ac:dyDescent="0.25">
      <c r="B105" s="975"/>
      <c r="C105" s="242" t="s">
        <v>765</v>
      </c>
      <c r="D105" s="230">
        <v>3343</v>
      </c>
      <c r="E105" s="230">
        <v>387</v>
      </c>
      <c r="F105" s="230" t="s">
        <v>1178</v>
      </c>
      <c r="G105" s="230" t="s">
        <v>1179</v>
      </c>
      <c r="H105" s="230" t="s">
        <v>1180</v>
      </c>
      <c r="I105" s="230" t="s">
        <v>1181</v>
      </c>
    </row>
    <row r="106" spans="2:9" x14ac:dyDescent="0.25">
      <c r="B106" s="975"/>
      <c r="C106" s="232" t="s">
        <v>766</v>
      </c>
      <c r="D106" s="230">
        <v>1509</v>
      </c>
      <c r="E106" s="230">
        <v>83</v>
      </c>
      <c r="F106" s="230" t="s">
        <v>1182</v>
      </c>
      <c r="G106" s="230" t="s">
        <v>1183</v>
      </c>
      <c r="H106" s="230" t="s">
        <v>1184</v>
      </c>
      <c r="I106" s="230" t="s">
        <v>1185</v>
      </c>
    </row>
    <row r="107" spans="2:9" x14ac:dyDescent="0.25">
      <c r="B107" s="975"/>
      <c r="C107" s="232" t="s">
        <v>767</v>
      </c>
      <c r="D107" s="230">
        <v>1551</v>
      </c>
      <c r="E107" s="230">
        <v>256</v>
      </c>
      <c r="F107" s="230" t="s">
        <v>1186</v>
      </c>
      <c r="G107" s="230" t="s">
        <v>1187</v>
      </c>
      <c r="H107" s="230" t="s">
        <v>1188</v>
      </c>
      <c r="I107" s="230" t="s">
        <v>1189</v>
      </c>
    </row>
    <row r="108" spans="2:9" x14ac:dyDescent="0.25">
      <c r="B108" s="975"/>
      <c r="C108" s="232" t="s">
        <v>768</v>
      </c>
      <c r="D108" s="230">
        <v>283</v>
      </c>
      <c r="E108" s="230">
        <v>48</v>
      </c>
      <c r="F108" s="230" t="s">
        <v>1190</v>
      </c>
      <c r="G108" s="230" t="s">
        <v>1191</v>
      </c>
      <c r="H108" s="230" t="s">
        <v>1192</v>
      </c>
      <c r="I108" s="230" t="s">
        <v>1193</v>
      </c>
    </row>
    <row r="109" spans="2:9" x14ac:dyDescent="0.25">
      <c r="B109" s="976"/>
      <c r="C109" s="242" t="s">
        <v>769</v>
      </c>
      <c r="D109" s="230">
        <v>2202</v>
      </c>
      <c r="E109" s="230">
        <v>1791</v>
      </c>
      <c r="F109" s="230" t="s">
        <v>1194</v>
      </c>
      <c r="G109" s="230">
        <v>1</v>
      </c>
      <c r="H109" s="230">
        <v>1</v>
      </c>
      <c r="I109" s="230" t="s">
        <v>1195</v>
      </c>
    </row>
    <row r="110" spans="2:9" x14ac:dyDescent="0.25">
      <c r="B110" s="974" t="s">
        <v>1196</v>
      </c>
      <c r="C110" s="242" t="s">
        <v>753</v>
      </c>
      <c r="D110" s="229">
        <v>132</v>
      </c>
      <c r="E110" s="230">
        <v>0</v>
      </c>
      <c r="F110" s="230">
        <v>0</v>
      </c>
      <c r="G110" s="230" t="s">
        <v>1197</v>
      </c>
      <c r="H110" s="230" t="s">
        <v>1198</v>
      </c>
      <c r="I110" s="230">
        <v>0</v>
      </c>
    </row>
    <row r="111" spans="2:9" x14ac:dyDescent="0.25">
      <c r="B111" s="975"/>
      <c r="C111" s="232" t="s">
        <v>754</v>
      </c>
      <c r="D111" s="230">
        <v>29</v>
      </c>
      <c r="E111" s="230">
        <v>0</v>
      </c>
      <c r="F111" s="230">
        <v>0</v>
      </c>
      <c r="G111" s="230" t="s">
        <v>1199</v>
      </c>
      <c r="H111" s="230" t="s">
        <v>1200</v>
      </c>
      <c r="I111" s="230">
        <v>0</v>
      </c>
    </row>
    <row r="112" spans="2:9" x14ac:dyDescent="0.25">
      <c r="B112" s="975"/>
      <c r="C112" s="232" t="s">
        <v>755</v>
      </c>
      <c r="D112" s="230">
        <v>103</v>
      </c>
      <c r="E112" s="230">
        <v>0</v>
      </c>
      <c r="F112" s="230">
        <v>0</v>
      </c>
      <c r="G112" s="230" t="s">
        <v>1201</v>
      </c>
      <c r="H112" s="230" t="s">
        <v>1202</v>
      </c>
      <c r="I112" s="230">
        <v>0</v>
      </c>
    </row>
    <row r="113" spans="2:9" x14ac:dyDescent="0.25">
      <c r="B113" s="975"/>
      <c r="C113" s="242" t="s">
        <v>756</v>
      </c>
      <c r="D113" s="230">
        <v>1186</v>
      </c>
      <c r="E113" s="229">
        <v>3</v>
      </c>
      <c r="F113" s="230" t="s">
        <v>1203</v>
      </c>
      <c r="G113" s="230" t="s">
        <v>1204</v>
      </c>
      <c r="H113" s="230" t="s">
        <v>1205</v>
      </c>
      <c r="I113" s="230" t="s">
        <v>1206</v>
      </c>
    </row>
    <row r="114" spans="2:9" x14ac:dyDescent="0.25">
      <c r="B114" s="975"/>
      <c r="C114" s="242" t="s">
        <v>757</v>
      </c>
      <c r="D114" s="230">
        <v>3072</v>
      </c>
      <c r="E114" s="230">
        <v>29</v>
      </c>
      <c r="F114" s="230" t="s">
        <v>1207</v>
      </c>
      <c r="G114" s="230" t="s">
        <v>1208</v>
      </c>
      <c r="H114" s="230" t="s">
        <v>1209</v>
      </c>
      <c r="I114" s="230" t="s">
        <v>1210</v>
      </c>
    </row>
    <row r="115" spans="2:9" x14ac:dyDescent="0.25">
      <c r="B115" s="975"/>
      <c r="C115" s="242" t="s">
        <v>758</v>
      </c>
      <c r="D115" s="230">
        <v>2176</v>
      </c>
      <c r="E115" s="230">
        <v>39</v>
      </c>
      <c r="F115" s="230" t="s">
        <v>1211</v>
      </c>
      <c r="G115" s="230" t="s">
        <v>1212</v>
      </c>
      <c r="H115" s="230" t="s">
        <v>1213</v>
      </c>
      <c r="I115" s="230" t="s">
        <v>1214</v>
      </c>
    </row>
    <row r="116" spans="2:9" x14ac:dyDescent="0.25">
      <c r="B116" s="975"/>
      <c r="C116" s="242" t="s">
        <v>759</v>
      </c>
      <c r="D116" s="230">
        <v>5150</v>
      </c>
      <c r="E116" s="230">
        <v>158</v>
      </c>
      <c r="F116" s="230" t="s">
        <v>1215</v>
      </c>
      <c r="G116" s="230" t="s">
        <v>1216</v>
      </c>
      <c r="H116" s="230" t="s">
        <v>1217</v>
      </c>
      <c r="I116" s="230" t="s">
        <v>1218</v>
      </c>
    </row>
    <row r="117" spans="2:9" x14ac:dyDescent="0.25">
      <c r="B117" s="975"/>
      <c r="C117" s="232" t="s">
        <v>760</v>
      </c>
      <c r="D117" s="230">
        <v>3120</v>
      </c>
      <c r="E117" s="230">
        <v>86</v>
      </c>
      <c r="F117" s="230" t="s">
        <v>1219</v>
      </c>
      <c r="G117" s="230" t="s">
        <v>1220</v>
      </c>
      <c r="H117" s="230" t="s">
        <v>1221</v>
      </c>
      <c r="I117" s="230" t="s">
        <v>1222</v>
      </c>
    </row>
    <row r="118" spans="2:9" x14ac:dyDescent="0.25">
      <c r="B118" s="975"/>
      <c r="C118" s="232" t="s">
        <v>761</v>
      </c>
      <c r="D118" s="230">
        <v>2030</v>
      </c>
      <c r="E118" s="230">
        <v>72</v>
      </c>
      <c r="F118" s="230" t="s">
        <v>1223</v>
      </c>
      <c r="G118" s="230" t="s">
        <v>1224</v>
      </c>
      <c r="H118" s="230" t="s">
        <v>1225</v>
      </c>
      <c r="I118" s="230" t="s">
        <v>1226</v>
      </c>
    </row>
    <row r="119" spans="2:9" x14ac:dyDescent="0.25">
      <c r="B119" s="975"/>
      <c r="C119" s="242" t="s">
        <v>762</v>
      </c>
      <c r="D119" s="230">
        <v>9337</v>
      </c>
      <c r="E119" s="230">
        <v>297</v>
      </c>
      <c r="F119" s="230" t="s">
        <v>1227</v>
      </c>
      <c r="G119" s="230" t="s">
        <v>1228</v>
      </c>
      <c r="H119" s="230" t="s">
        <v>1229</v>
      </c>
      <c r="I119" s="230" t="s">
        <v>1230</v>
      </c>
    </row>
    <row r="120" spans="2:9" x14ac:dyDescent="0.25">
      <c r="B120" s="975"/>
      <c r="C120" s="232" t="s">
        <v>763</v>
      </c>
      <c r="D120" s="230">
        <v>4718</v>
      </c>
      <c r="E120" s="230">
        <v>127</v>
      </c>
      <c r="F120" s="230" t="s">
        <v>1231</v>
      </c>
      <c r="G120" s="230" t="s">
        <v>1232</v>
      </c>
      <c r="H120" s="230" t="s">
        <v>1233</v>
      </c>
      <c r="I120" s="230" t="s">
        <v>1234</v>
      </c>
    </row>
    <row r="121" spans="2:9" x14ac:dyDescent="0.25">
      <c r="B121" s="975"/>
      <c r="C121" s="232" t="s">
        <v>764</v>
      </c>
      <c r="D121" s="230">
        <v>4619</v>
      </c>
      <c r="E121" s="230">
        <v>170</v>
      </c>
      <c r="F121" s="230" t="s">
        <v>1235</v>
      </c>
      <c r="G121" s="230" t="s">
        <v>1236</v>
      </c>
      <c r="H121" s="230" t="s">
        <v>1237</v>
      </c>
      <c r="I121" s="230" t="s">
        <v>1238</v>
      </c>
    </row>
    <row r="122" spans="2:9" x14ac:dyDescent="0.25">
      <c r="B122" s="975"/>
      <c r="C122" s="242" t="s">
        <v>765</v>
      </c>
      <c r="D122" s="230">
        <v>1378</v>
      </c>
      <c r="E122" s="230">
        <v>202</v>
      </c>
      <c r="F122" s="230" t="s">
        <v>1239</v>
      </c>
      <c r="G122" s="230" t="s">
        <v>1240</v>
      </c>
      <c r="H122" s="230" t="s">
        <v>1241</v>
      </c>
      <c r="I122" s="230" t="s">
        <v>1242</v>
      </c>
    </row>
    <row r="123" spans="2:9" x14ac:dyDescent="0.25">
      <c r="B123" s="975"/>
      <c r="C123" s="232" t="s">
        <v>766</v>
      </c>
      <c r="D123" s="230">
        <v>910</v>
      </c>
      <c r="E123" s="230">
        <v>132</v>
      </c>
      <c r="F123" s="230" t="s">
        <v>1243</v>
      </c>
      <c r="G123" s="230" t="s">
        <v>1244</v>
      </c>
      <c r="H123" s="230" t="s">
        <v>1245</v>
      </c>
      <c r="I123" s="230" t="s">
        <v>1246</v>
      </c>
    </row>
    <row r="124" spans="2:9" x14ac:dyDescent="0.25">
      <c r="B124" s="975"/>
      <c r="C124" s="232" t="s">
        <v>767</v>
      </c>
      <c r="D124" s="230">
        <v>322</v>
      </c>
      <c r="E124" s="230">
        <v>46</v>
      </c>
      <c r="F124" s="230" t="s">
        <v>1247</v>
      </c>
      <c r="G124" s="230" t="s">
        <v>1248</v>
      </c>
      <c r="H124" s="230" t="s">
        <v>1249</v>
      </c>
      <c r="I124" s="230" t="s">
        <v>1250</v>
      </c>
    </row>
    <row r="125" spans="2:9" x14ac:dyDescent="0.25">
      <c r="B125" s="975"/>
      <c r="C125" s="232" t="s">
        <v>768</v>
      </c>
      <c r="D125" s="230">
        <v>146</v>
      </c>
      <c r="E125" s="230">
        <v>24</v>
      </c>
      <c r="F125" s="230" t="s">
        <v>1251</v>
      </c>
      <c r="G125" s="230" t="s">
        <v>1252</v>
      </c>
      <c r="H125" s="230" t="s">
        <v>1253</v>
      </c>
      <c r="I125" s="230" t="s">
        <v>1254</v>
      </c>
    </row>
    <row r="126" spans="2:9" x14ac:dyDescent="0.25">
      <c r="B126" s="976"/>
      <c r="C126" s="242" t="s">
        <v>769</v>
      </c>
      <c r="D126" s="230">
        <v>883</v>
      </c>
      <c r="E126" s="230">
        <v>642</v>
      </c>
      <c r="F126" s="230" t="s">
        <v>1255</v>
      </c>
      <c r="G126" s="230">
        <v>1</v>
      </c>
      <c r="H126" s="230">
        <v>1</v>
      </c>
      <c r="I126" s="230" t="s">
        <v>1256</v>
      </c>
    </row>
  </sheetData>
  <mergeCells count="15">
    <mergeCell ref="B76:B92"/>
    <mergeCell ref="B93:B109"/>
    <mergeCell ref="B110:B126"/>
    <mergeCell ref="B2:H2"/>
    <mergeCell ref="B5:B6"/>
    <mergeCell ref="C5:C6"/>
    <mergeCell ref="D5:E5"/>
    <mergeCell ref="F5:F6"/>
    <mergeCell ref="G5:G6"/>
    <mergeCell ref="H5:H6"/>
    <mergeCell ref="I5:I6"/>
    <mergeCell ref="B8:B24"/>
    <mergeCell ref="B25:B41"/>
    <mergeCell ref="B42:B58"/>
    <mergeCell ref="B59:B75"/>
  </mergeCells>
  <hyperlinks>
    <hyperlink ref="K2" location="Index!A1" display="Return to index" xr:uid="{CBD4FE5E-A3F7-4EBE-8569-40651923D58F}"/>
  </hyperlinks>
  <pageMargins left="0.7" right="0.7" top="0.78740157499999996" bottom="0.78740157499999996" header="0.3" footer="0.3"/>
  <pageSetup paperSize="9" scale="38"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27C80-2AA6-4323-837C-23816480CFBB}">
  <sheetPr codeName="Ark24">
    <pageSetUpPr fitToPage="1"/>
  </sheetPr>
  <dimension ref="A1:K20"/>
  <sheetViews>
    <sheetView showGridLines="0" zoomScaleNormal="100" zoomScaleSheetLayoutView="100" workbookViewId="0">
      <selection activeCell="K2" sqref="K2"/>
    </sheetView>
  </sheetViews>
  <sheetFormatPr defaultColWidth="11.5703125" defaultRowHeight="15" x14ac:dyDescent="0.25"/>
  <cols>
    <col min="1" max="1" width="2.7109375" style="421" customWidth="1"/>
    <col min="2" max="2" width="25.7109375" style="421" customWidth="1"/>
    <col min="3" max="3" width="31.42578125" style="421" customWidth="1"/>
    <col min="4" max="4" width="20.5703125" style="421" customWidth="1"/>
    <col min="5" max="5" width="20.28515625" style="421" customWidth="1"/>
    <col min="6" max="6" width="26.42578125" style="421" customWidth="1"/>
    <col min="7" max="7" width="32" style="421" customWidth="1"/>
    <col min="8" max="8" width="17.85546875" style="421" customWidth="1"/>
    <col min="9" max="9" width="18.5703125" style="421" customWidth="1"/>
    <col min="10" max="10" width="5.7109375" style="421" customWidth="1"/>
    <col min="11" max="11" width="16.85546875" style="421" bestFit="1" customWidth="1"/>
    <col min="12" max="16384" width="11.5703125" style="421"/>
  </cols>
  <sheetData>
    <row r="1" spans="1:11" ht="12.95" customHeight="1" x14ac:dyDescent="0.25">
      <c r="A1" s="718"/>
      <c r="B1" s="718"/>
      <c r="C1" s="718"/>
      <c r="D1" s="718"/>
      <c r="E1" s="718"/>
      <c r="F1" s="718"/>
      <c r="G1" s="718"/>
      <c r="H1" s="718"/>
      <c r="I1" s="718"/>
      <c r="J1" s="718"/>
      <c r="K1" s="718"/>
    </row>
    <row r="2" spans="1:11" ht="20.25" x14ac:dyDescent="0.3">
      <c r="A2" s="718"/>
      <c r="B2" s="634" t="s">
        <v>1257</v>
      </c>
      <c r="C2" s="404"/>
      <c r="D2" s="404"/>
      <c r="E2" s="404"/>
      <c r="F2" s="404"/>
      <c r="G2" s="404"/>
      <c r="H2" s="56"/>
      <c r="I2" s="56"/>
      <c r="J2" s="718"/>
      <c r="K2" s="315" t="s">
        <v>66</v>
      </c>
    </row>
    <row r="3" spans="1:11" ht="20.25" x14ac:dyDescent="0.3">
      <c r="A3" s="718"/>
      <c r="B3" s="513" t="s">
        <v>738</v>
      </c>
      <c r="C3" s="112"/>
      <c r="D3" s="514"/>
      <c r="E3" s="514"/>
      <c r="F3" s="514"/>
      <c r="G3" s="514"/>
      <c r="H3" s="718"/>
      <c r="I3" s="718"/>
      <c r="J3" s="718"/>
      <c r="K3" s="718"/>
    </row>
    <row r="4" spans="1:11" s="112" customFormat="1" ht="15" customHeight="1" x14ac:dyDescent="0.25">
      <c r="A4" s="718"/>
      <c r="B4" s="981" t="s">
        <v>852</v>
      </c>
      <c r="C4" s="981" t="s">
        <v>1258</v>
      </c>
      <c r="D4" s="981" t="s">
        <v>1259</v>
      </c>
      <c r="E4" s="983" t="s">
        <v>853</v>
      </c>
      <c r="F4" s="984"/>
      <c r="G4" s="981" t="s">
        <v>854</v>
      </c>
      <c r="H4" s="981" t="s">
        <v>1260</v>
      </c>
      <c r="I4" s="981" t="s">
        <v>1261</v>
      </c>
    </row>
    <row r="5" spans="1:11" s="112" customFormat="1" ht="46.5" customHeight="1" x14ac:dyDescent="0.25">
      <c r="A5" s="718"/>
      <c r="B5" s="982"/>
      <c r="C5" s="982"/>
      <c r="D5" s="982"/>
      <c r="E5" s="310"/>
      <c r="F5" s="309" t="s">
        <v>1262</v>
      </c>
      <c r="G5" s="982"/>
      <c r="H5" s="982"/>
      <c r="I5" s="982"/>
    </row>
    <row r="6" spans="1:11" x14ac:dyDescent="0.25">
      <c r="A6" s="718"/>
      <c r="B6" s="22" t="s">
        <v>67</v>
      </c>
      <c r="C6" s="22" t="s">
        <v>68</v>
      </c>
      <c r="D6" s="22" t="s">
        <v>69</v>
      </c>
      <c r="E6" s="318" t="s">
        <v>70</v>
      </c>
      <c r="F6" s="318" t="s">
        <v>71</v>
      </c>
      <c r="G6" s="318" t="s">
        <v>466</v>
      </c>
      <c r="H6" s="318" t="s">
        <v>467</v>
      </c>
      <c r="I6" s="318" t="s">
        <v>510</v>
      </c>
      <c r="J6" s="718"/>
      <c r="K6" s="718"/>
    </row>
    <row r="7" spans="1:11" x14ac:dyDescent="0.25">
      <c r="A7" s="718"/>
      <c r="B7" s="237" t="s">
        <v>1263</v>
      </c>
      <c r="C7" s="22" t="s">
        <v>1264</v>
      </c>
      <c r="D7" s="233" t="s">
        <v>1265</v>
      </c>
      <c r="E7" s="233">
        <v>12</v>
      </c>
      <c r="F7" s="233">
        <v>0</v>
      </c>
      <c r="G7" s="234">
        <v>0</v>
      </c>
      <c r="H7" s="234">
        <v>2.2077917E-3</v>
      </c>
      <c r="I7" s="231">
        <v>0</v>
      </c>
      <c r="J7" s="718"/>
      <c r="K7" s="718"/>
    </row>
    <row r="8" spans="1:11" x14ac:dyDescent="0.25">
      <c r="A8" s="718"/>
      <c r="B8" s="237" t="s">
        <v>1266</v>
      </c>
      <c r="C8" s="22" t="s">
        <v>1267</v>
      </c>
      <c r="D8" s="22" t="s">
        <v>1268</v>
      </c>
      <c r="E8" s="235">
        <v>3</v>
      </c>
      <c r="F8" s="318">
        <v>0</v>
      </c>
      <c r="G8" s="236">
        <v>0</v>
      </c>
      <c r="H8" s="236">
        <v>9.0300000000000005E-4</v>
      </c>
      <c r="I8" s="236">
        <v>0</v>
      </c>
      <c r="J8" s="718"/>
      <c r="K8" s="718"/>
    </row>
    <row r="15" spans="1:11" x14ac:dyDescent="0.25">
      <c r="A15" s="718"/>
      <c r="B15" s="241"/>
      <c r="C15" s="241"/>
      <c r="D15" s="241"/>
      <c r="E15" s="241"/>
      <c r="F15" s="241"/>
      <c r="G15" s="241"/>
      <c r="H15" s="241"/>
      <c r="I15" s="241"/>
      <c r="J15" s="718"/>
      <c r="K15" s="718"/>
    </row>
    <row r="16" spans="1:11" x14ac:dyDescent="0.25">
      <c r="A16" s="718"/>
      <c r="B16" s="241"/>
      <c r="C16" s="241"/>
      <c r="D16" s="241"/>
      <c r="E16" s="241"/>
      <c r="F16" s="241"/>
      <c r="G16" s="241"/>
      <c r="H16" s="241"/>
      <c r="I16" s="241"/>
      <c r="J16" s="718"/>
      <c r="K16" s="718"/>
    </row>
    <row r="17" spans="1:9" x14ac:dyDescent="0.25">
      <c r="A17" s="718"/>
      <c r="B17" s="241"/>
      <c r="C17" s="241"/>
      <c r="D17" s="241"/>
      <c r="E17" s="241"/>
      <c r="F17" s="241"/>
      <c r="G17" s="241"/>
      <c r="H17" s="241"/>
      <c r="I17" s="241"/>
    </row>
    <row r="19" spans="1:9" s="112" customFormat="1" ht="15" customHeight="1" x14ac:dyDescent="0.25">
      <c r="A19" s="718"/>
    </row>
    <row r="20" spans="1:9" s="112" customFormat="1" x14ac:dyDescent="0.25">
      <c r="A20" s="718"/>
    </row>
  </sheetData>
  <mergeCells count="7">
    <mergeCell ref="I4:I5"/>
    <mergeCell ref="B4:B5"/>
    <mergeCell ref="C4:C5"/>
    <mergeCell ref="D4:D5"/>
    <mergeCell ref="E4:F4"/>
    <mergeCell ref="G4:G5"/>
    <mergeCell ref="H4:H5"/>
  </mergeCells>
  <hyperlinks>
    <hyperlink ref="K2" location="Index!A1" display="Return to index" xr:uid="{446AAC9E-56C3-4A28-BEFD-D93611A2B544}"/>
  </hyperlinks>
  <pageMargins left="0.7" right="0.7" top="0.78740157499999996" bottom="0.78740157499999996" header="0.3" footer="0.3"/>
  <pageSetup paperSize="9" scale="6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BBC68-E224-47A5-846F-4CFA04EDFA8D}">
  <sheetPr codeName="Ark26"/>
  <dimension ref="B1:N13"/>
  <sheetViews>
    <sheetView showGridLines="0" zoomScale="85" zoomScaleNormal="85" workbookViewId="0">
      <selection activeCell="N2" sqref="N2"/>
    </sheetView>
  </sheetViews>
  <sheetFormatPr defaultRowHeight="15" x14ac:dyDescent="0.25"/>
  <cols>
    <col min="1" max="1" width="2.7109375" style="421" customWidth="1"/>
    <col min="2" max="2" width="9.140625" style="421"/>
    <col min="3" max="3" width="11.85546875" style="421" customWidth="1"/>
    <col min="4" max="4" width="8.5703125" style="421" customWidth="1"/>
    <col min="5" max="5" width="21.28515625" style="421" customWidth="1"/>
    <col min="6" max="6" width="20.85546875" style="421" customWidth="1"/>
    <col min="7" max="7" width="8.7109375" style="421" customWidth="1"/>
    <col min="8" max="8" width="7.5703125" style="421" customWidth="1"/>
    <col min="9" max="9" width="10.7109375" style="421" customWidth="1"/>
    <col min="10" max="10" width="9.42578125" style="421" customWidth="1"/>
    <col min="11" max="11" width="19.42578125" style="421" customWidth="1"/>
    <col min="12" max="12" width="18" style="421" customWidth="1"/>
    <col min="13" max="13" width="5.7109375" style="421" customWidth="1"/>
    <col min="14" max="14" width="17.28515625" style="421" bestFit="1" customWidth="1"/>
    <col min="15" max="16384" width="9.140625" style="421"/>
  </cols>
  <sheetData>
    <row r="1" spans="2:14" ht="12.95" customHeight="1" x14ac:dyDescent="0.25">
      <c r="B1" s="718"/>
      <c r="C1" s="718"/>
      <c r="D1" s="718"/>
      <c r="E1" s="718"/>
      <c r="F1" s="718"/>
      <c r="G1" s="718"/>
      <c r="H1" s="718"/>
      <c r="I1" s="718"/>
      <c r="J1" s="718"/>
      <c r="K1" s="718"/>
      <c r="L1" s="718"/>
      <c r="M1" s="718"/>
      <c r="N1" s="718"/>
    </row>
    <row r="2" spans="2:14" ht="39.75" customHeight="1" x14ac:dyDescent="0.3">
      <c r="B2" s="889" t="s">
        <v>31</v>
      </c>
      <c r="C2" s="862"/>
      <c r="D2" s="862"/>
      <c r="E2" s="862"/>
      <c r="F2" s="862"/>
      <c r="G2" s="862"/>
      <c r="H2" s="862"/>
      <c r="I2" s="862"/>
      <c r="J2" s="862"/>
      <c r="K2" s="862"/>
      <c r="L2" s="862"/>
      <c r="M2" s="112"/>
      <c r="N2" s="315" t="s">
        <v>66</v>
      </c>
    </row>
    <row r="3" spans="2:14" x14ac:dyDescent="0.25">
      <c r="B3" s="637" t="s">
        <v>1269</v>
      </c>
      <c r="C3" s="986" t="s">
        <v>1270</v>
      </c>
      <c r="D3" s="986"/>
      <c r="E3" s="986" t="s">
        <v>1271</v>
      </c>
      <c r="F3" s="986"/>
      <c r="G3" s="986" t="s">
        <v>718</v>
      </c>
      <c r="H3" s="986"/>
      <c r="I3" s="986" t="s">
        <v>715</v>
      </c>
      <c r="J3" s="986"/>
      <c r="K3" s="986" t="s">
        <v>1272</v>
      </c>
      <c r="L3" s="986"/>
      <c r="M3" s="112"/>
      <c r="N3" s="718"/>
    </row>
    <row r="4" spans="2:14" x14ac:dyDescent="0.25">
      <c r="B4" s="637"/>
      <c r="C4" s="638" t="s">
        <v>1273</v>
      </c>
      <c r="D4" s="638" t="s">
        <v>1274</v>
      </c>
      <c r="E4" s="638" t="s">
        <v>1273</v>
      </c>
      <c r="F4" s="638" t="s">
        <v>1274</v>
      </c>
      <c r="G4" s="638" t="s">
        <v>1273</v>
      </c>
      <c r="H4" s="638" t="s">
        <v>1274</v>
      </c>
      <c r="I4" s="638" t="s">
        <v>1273</v>
      </c>
      <c r="J4" s="638" t="s">
        <v>1274</v>
      </c>
      <c r="K4" s="638" t="s">
        <v>1273</v>
      </c>
      <c r="L4" s="638" t="s">
        <v>1274</v>
      </c>
      <c r="M4" s="112"/>
      <c r="N4" s="112"/>
    </row>
    <row r="5" spans="2:14" x14ac:dyDescent="0.25">
      <c r="B5" s="637" t="s">
        <v>1275</v>
      </c>
      <c r="C5" s="639">
        <v>57215</v>
      </c>
      <c r="D5" s="639">
        <v>57215</v>
      </c>
      <c r="E5" s="639">
        <v>0</v>
      </c>
      <c r="F5" s="639">
        <v>0</v>
      </c>
      <c r="G5" s="639">
        <v>9632</v>
      </c>
      <c r="H5" s="639">
        <v>4922</v>
      </c>
      <c r="I5" s="639">
        <v>58</v>
      </c>
      <c r="J5" s="639">
        <v>15</v>
      </c>
      <c r="K5" s="639">
        <v>19728</v>
      </c>
      <c r="L5" s="639">
        <v>13461</v>
      </c>
      <c r="M5" s="416"/>
      <c r="N5" s="112"/>
    </row>
    <row r="6" spans="2:14" x14ac:dyDescent="0.25">
      <c r="B6" s="637" t="s">
        <v>1276</v>
      </c>
      <c r="C6" s="639">
        <v>0</v>
      </c>
      <c r="D6" s="639">
        <v>0</v>
      </c>
      <c r="E6" s="639">
        <v>0</v>
      </c>
      <c r="F6" s="639">
        <v>0</v>
      </c>
      <c r="G6" s="639">
        <v>3727</v>
      </c>
      <c r="H6" s="639">
        <v>3292</v>
      </c>
      <c r="I6" s="639">
        <v>0</v>
      </c>
      <c r="J6" s="639">
        <v>0</v>
      </c>
      <c r="K6" s="639">
        <v>0</v>
      </c>
      <c r="L6" s="639">
        <v>0</v>
      </c>
      <c r="M6" s="416"/>
      <c r="N6" s="112"/>
    </row>
    <row r="7" spans="2:14" x14ac:dyDescent="0.25">
      <c r="B7" s="637" t="s">
        <v>1277</v>
      </c>
      <c r="C7" s="639">
        <v>0</v>
      </c>
      <c r="D7" s="639">
        <v>0</v>
      </c>
      <c r="E7" s="639">
        <v>0</v>
      </c>
      <c r="F7" s="639">
        <v>0</v>
      </c>
      <c r="G7" s="639">
        <v>2079</v>
      </c>
      <c r="H7" s="639">
        <v>587</v>
      </c>
      <c r="I7" s="639">
        <v>0</v>
      </c>
      <c r="J7" s="639">
        <v>0</v>
      </c>
      <c r="K7" s="639">
        <v>0</v>
      </c>
      <c r="L7" s="639">
        <v>0</v>
      </c>
      <c r="M7" s="416"/>
      <c r="N7" s="112"/>
    </row>
    <row r="8" spans="2:14" x14ac:dyDescent="0.25">
      <c r="B8" s="637" t="s">
        <v>1278</v>
      </c>
      <c r="C8" s="639">
        <v>0</v>
      </c>
      <c r="D8" s="639">
        <v>0</v>
      </c>
      <c r="E8" s="639">
        <v>0</v>
      </c>
      <c r="F8" s="639">
        <v>0</v>
      </c>
      <c r="G8" s="639">
        <v>425</v>
      </c>
      <c r="H8" s="639">
        <v>425</v>
      </c>
      <c r="I8" s="639">
        <v>0</v>
      </c>
      <c r="J8" s="639">
        <v>0</v>
      </c>
      <c r="K8" s="639">
        <v>0</v>
      </c>
      <c r="L8" s="639">
        <v>0</v>
      </c>
      <c r="M8" s="416"/>
      <c r="N8" s="112"/>
    </row>
    <row r="9" spans="2:14" x14ac:dyDescent="0.25">
      <c r="B9" s="637" t="s">
        <v>1279</v>
      </c>
      <c r="C9" s="639">
        <v>0</v>
      </c>
      <c r="D9" s="639">
        <v>0</v>
      </c>
      <c r="E9" s="639">
        <v>0</v>
      </c>
      <c r="F9" s="639">
        <v>0</v>
      </c>
      <c r="G9" s="639">
        <v>1</v>
      </c>
      <c r="H9" s="639">
        <v>1</v>
      </c>
      <c r="I9" s="639">
        <v>0</v>
      </c>
      <c r="J9" s="639">
        <v>0</v>
      </c>
      <c r="K9" s="639">
        <v>0</v>
      </c>
      <c r="L9" s="639">
        <v>0</v>
      </c>
      <c r="M9" s="416"/>
      <c r="N9" s="112"/>
    </row>
    <row r="10" spans="2:14" x14ac:dyDescent="0.25">
      <c r="B10" s="637" t="s">
        <v>1280</v>
      </c>
      <c r="C10" s="639">
        <v>0</v>
      </c>
      <c r="D10" s="639">
        <v>0</v>
      </c>
      <c r="E10" s="639">
        <v>0</v>
      </c>
      <c r="F10" s="639">
        <v>0</v>
      </c>
      <c r="G10" s="639">
        <v>26</v>
      </c>
      <c r="H10" s="639">
        <v>10</v>
      </c>
      <c r="I10" s="639">
        <v>0</v>
      </c>
      <c r="J10" s="639">
        <v>0</v>
      </c>
      <c r="K10" s="639">
        <v>0</v>
      </c>
      <c r="L10" s="639">
        <v>0</v>
      </c>
      <c r="M10" s="416"/>
      <c r="N10" s="112"/>
    </row>
    <row r="11" spans="2:14" ht="44.25" customHeight="1" x14ac:dyDescent="0.25">
      <c r="B11" s="985" t="s">
        <v>1281</v>
      </c>
      <c r="C11" s="985"/>
      <c r="D11" s="985"/>
      <c r="E11" s="985"/>
      <c r="F11" s="985"/>
      <c r="G11" s="985"/>
      <c r="H11" s="985"/>
      <c r="I11" s="985"/>
      <c r="J11" s="985"/>
      <c r="K11" s="985"/>
      <c r="L11" s="985"/>
      <c r="M11" s="112"/>
      <c r="N11" s="112"/>
    </row>
    <row r="12" spans="2:14" x14ac:dyDescent="0.25">
      <c r="B12" s="112"/>
      <c r="C12" s="112"/>
      <c r="D12" s="112"/>
      <c r="E12" s="112"/>
      <c r="F12" s="112"/>
      <c r="G12" s="112"/>
      <c r="H12" s="112"/>
      <c r="I12" s="112"/>
      <c r="J12" s="112"/>
      <c r="K12" s="112"/>
      <c r="L12" s="112"/>
      <c r="M12" s="112"/>
      <c r="N12" s="112"/>
    </row>
    <row r="13" spans="2:14" x14ac:dyDescent="0.25">
      <c r="B13" s="112"/>
      <c r="C13" s="112"/>
      <c r="D13" s="112"/>
      <c r="E13" s="112"/>
      <c r="F13" s="112"/>
      <c r="G13" s="112"/>
      <c r="H13" s="112"/>
      <c r="I13" s="112"/>
      <c r="J13" s="112"/>
      <c r="K13" s="112"/>
      <c r="L13" s="112"/>
      <c r="M13" s="112"/>
      <c r="N13" s="112"/>
    </row>
  </sheetData>
  <mergeCells count="7">
    <mergeCell ref="B11:L11"/>
    <mergeCell ref="B2:L2"/>
    <mergeCell ref="C3:D3"/>
    <mergeCell ref="E3:F3"/>
    <mergeCell ref="G3:H3"/>
    <mergeCell ref="I3:J3"/>
    <mergeCell ref="K3:L3"/>
  </mergeCells>
  <hyperlinks>
    <hyperlink ref="N2" location="Index!A1" display="Return to index" xr:uid="{21DEDFF7-1770-4AA7-B1DB-01DB2F3EAC02}"/>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ACC17-88EF-4516-A6CC-053C7E03F0E8}">
  <sheetPr codeName="Ark27">
    <pageSetUpPr fitToPage="1"/>
  </sheetPr>
  <dimension ref="A1:M38"/>
  <sheetViews>
    <sheetView showGridLines="0" zoomScale="70" zoomScaleNormal="70" zoomScalePageLayoutView="80" workbookViewId="0">
      <selection activeCell="T10" sqref="T10"/>
    </sheetView>
  </sheetViews>
  <sheetFormatPr defaultColWidth="9.140625" defaultRowHeight="15" x14ac:dyDescent="0.25"/>
  <cols>
    <col min="1" max="1" width="2.7109375" style="421" customWidth="1"/>
    <col min="2" max="2" width="9.140625" style="425" customWidth="1"/>
    <col min="3" max="3" width="64.42578125" style="421" customWidth="1"/>
    <col min="4" max="11" width="23" style="421" customWidth="1"/>
    <col min="12" max="12" width="5.7109375" style="421" customWidth="1"/>
    <col min="13" max="13" width="16.85546875" style="421" bestFit="1" customWidth="1"/>
    <col min="14" max="16384" width="9.140625" style="421"/>
  </cols>
  <sheetData>
    <row r="1" spans="1:13" ht="12.95" customHeight="1" x14ac:dyDescent="0.25">
      <c r="A1" s="718"/>
      <c r="B1" s="746"/>
      <c r="C1" s="718"/>
      <c r="D1" s="718"/>
      <c r="E1" s="718"/>
      <c r="F1" s="718"/>
      <c r="G1" s="718"/>
      <c r="H1" s="718"/>
      <c r="I1" s="718"/>
      <c r="J1" s="718"/>
      <c r="K1" s="718"/>
      <c r="L1" s="718"/>
      <c r="M1" s="718"/>
    </row>
    <row r="2" spans="1:13" ht="20.25" x14ac:dyDescent="0.25">
      <c r="A2" s="718"/>
      <c r="B2" s="635" t="s">
        <v>1282</v>
      </c>
      <c r="C2" s="516"/>
      <c r="D2" s="56"/>
      <c r="E2" s="56"/>
      <c r="F2" s="56"/>
      <c r="G2" s="56"/>
      <c r="H2" s="56"/>
      <c r="I2" s="56"/>
      <c r="J2" s="56"/>
      <c r="K2" s="56"/>
      <c r="L2" s="718"/>
      <c r="M2" s="315" t="s">
        <v>66</v>
      </c>
    </row>
    <row r="3" spans="1:13" x14ac:dyDescent="0.25">
      <c r="A3" s="718"/>
      <c r="B3" s="718"/>
      <c r="C3" s="718"/>
      <c r="D3" s="718"/>
      <c r="E3" s="718"/>
      <c r="F3" s="718"/>
      <c r="G3" s="718"/>
      <c r="H3" s="718"/>
      <c r="I3" s="718"/>
      <c r="J3" s="718"/>
      <c r="K3" s="718"/>
      <c r="L3" s="718"/>
      <c r="M3" s="718"/>
    </row>
    <row r="4" spans="1:13" x14ac:dyDescent="0.25">
      <c r="A4" s="718"/>
      <c r="B4" s="518"/>
      <c r="C4" s="64"/>
      <c r="D4" s="63" t="s">
        <v>67</v>
      </c>
      <c r="E4" s="63" t="s">
        <v>68</v>
      </c>
      <c r="F4" s="63" t="s">
        <v>69</v>
      </c>
      <c r="G4" s="63" t="s">
        <v>70</v>
      </c>
      <c r="H4" s="63" t="s">
        <v>71</v>
      </c>
      <c r="I4" s="63" t="s">
        <v>466</v>
      </c>
      <c r="J4" s="63" t="s">
        <v>467</v>
      </c>
      <c r="K4" s="63" t="s">
        <v>510</v>
      </c>
      <c r="L4" s="519"/>
      <c r="M4" s="718"/>
    </row>
    <row r="5" spans="1:13" ht="66" customHeight="1" x14ac:dyDescent="0.25">
      <c r="A5" s="718"/>
      <c r="B5" s="518"/>
      <c r="C5" s="64"/>
      <c r="D5" s="63" t="s">
        <v>1283</v>
      </c>
      <c r="E5" s="63" t="s">
        <v>1284</v>
      </c>
      <c r="F5" s="63" t="s">
        <v>1285</v>
      </c>
      <c r="G5" s="63" t="s">
        <v>1286</v>
      </c>
      <c r="H5" s="63" t="s">
        <v>1287</v>
      </c>
      <c r="I5" s="63" t="s">
        <v>1288</v>
      </c>
      <c r="J5" s="63" t="s">
        <v>1289</v>
      </c>
      <c r="K5" s="63" t="s">
        <v>711</v>
      </c>
      <c r="L5" s="519"/>
      <c r="M5" s="718"/>
    </row>
    <row r="6" spans="1:13" ht="32.25" customHeight="1" x14ac:dyDescent="0.25">
      <c r="A6" s="771"/>
      <c r="B6" s="63" t="s">
        <v>1290</v>
      </c>
      <c r="C6" s="65" t="s">
        <v>1291</v>
      </c>
      <c r="D6" s="520"/>
      <c r="E6" s="521"/>
      <c r="F6" s="522"/>
      <c r="G6" s="523" t="s">
        <v>1292</v>
      </c>
      <c r="H6" s="521"/>
      <c r="I6" s="521"/>
      <c r="J6" s="521"/>
      <c r="K6" s="521"/>
      <c r="L6" s="519"/>
      <c r="M6" s="718"/>
    </row>
    <row r="7" spans="1:13" ht="25.5" customHeight="1" x14ac:dyDescent="0.25">
      <c r="A7" s="771"/>
      <c r="B7" s="63" t="s">
        <v>1293</v>
      </c>
      <c r="C7" s="65" t="s">
        <v>1294</v>
      </c>
      <c r="D7" s="521"/>
      <c r="E7" s="521"/>
      <c r="F7" s="524"/>
      <c r="G7" s="525" t="s">
        <v>1292</v>
      </c>
      <c r="H7" s="521"/>
      <c r="I7" s="521"/>
      <c r="J7" s="521"/>
      <c r="K7" s="521"/>
      <c r="L7" s="519"/>
      <c r="M7" s="718"/>
    </row>
    <row r="8" spans="1:13" ht="33" customHeight="1" x14ac:dyDescent="0.25">
      <c r="A8" s="771"/>
      <c r="B8" s="63">
        <v>1</v>
      </c>
      <c r="C8" s="65" t="s">
        <v>1295</v>
      </c>
      <c r="D8" s="521">
        <v>14000285321</v>
      </c>
      <c r="E8" s="521">
        <v>10262315424</v>
      </c>
      <c r="F8" s="522"/>
      <c r="G8" s="525" t="s">
        <v>1292</v>
      </c>
      <c r="H8" s="521">
        <v>32816732456</v>
      </c>
      <c r="I8" s="521">
        <v>17497998625</v>
      </c>
      <c r="J8" s="521">
        <v>17497999582</v>
      </c>
      <c r="K8" s="521">
        <v>5892389294</v>
      </c>
      <c r="L8" s="519"/>
      <c r="M8" s="718"/>
    </row>
    <row r="9" spans="1:13" ht="24.75" customHeight="1" x14ac:dyDescent="0.25">
      <c r="A9" s="771"/>
      <c r="B9" s="63">
        <v>2</v>
      </c>
      <c r="C9" s="64" t="s">
        <v>1296</v>
      </c>
      <c r="D9" s="522"/>
      <c r="E9" s="522"/>
      <c r="F9" s="521"/>
      <c r="G9" s="521"/>
      <c r="H9" s="521"/>
      <c r="I9" s="521"/>
      <c r="J9" s="521"/>
      <c r="K9" s="521"/>
      <c r="L9" s="519"/>
      <c r="M9" s="718"/>
    </row>
    <row r="10" spans="1:13" ht="24" customHeight="1" x14ac:dyDescent="0.25">
      <c r="A10" s="771"/>
      <c r="B10" s="63" t="s">
        <v>1297</v>
      </c>
      <c r="C10" s="71" t="s">
        <v>1298</v>
      </c>
      <c r="D10" s="522"/>
      <c r="E10" s="522"/>
      <c r="F10" s="521"/>
      <c r="G10" s="522"/>
      <c r="H10" s="521"/>
      <c r="I10" s="521"/>
      <c r="J10" s="521"/>
      <c r="K10" s="521"/>
      <c r="L10" s="519"/>
      <c r="M10" s="718"/>
    </row>
    <row r="11" spans="1:13" ht="27" customHeight="1" x14ac:dyDescent="0.25">
      <c r="A11" s="771"/>
      <c r="B11" s="63" t="s">
        <v>1299</v>
      </c>
      <c r="C11" s="71" t="s">
        <v>1300</v>
      </c>
      <c r="D11" s="522"/>
      <c r="E11" s="522"/>
      <c r="F11" s="521"/>
      <c r="G11" s="522"/>
      <c r="H11" s="521"/>
      <c r="I11" s="521"/>
      <c r="J11" s="521"/>
      <c r="K11" s="521"/>
      <c r="L11" s="519"/>
      <c r="M11" s="718"/>
    </row>
    <row r="12" spans="1:13" ht="25.5" customHeight="1" x14ac:dyDescent="0.25">
      <c r="A12" s="771"/>
      <c r="B12" s="63" t="s">
        <v>1301</v>
      </c>
      <c r="C12" s="71" t="s">
        <v>1302</v>
      </c>
      <c r="D12" s="522"/>
      <c r="E12" s="522"/>
      <c r="F12" s="521"/>
      <c r="G12" s="522"/>
      <c r="H12" s="521"/>
      <c r="I12" s="521"/>
      <c r="J12" s="521"/>
      <c r="K12" s="521"/>
      <c r="L12" s="519"/>
      <c r="M12" s="718"/>
    </row>
    <row r="13" spans="1:13" ht="28.5" customHeight="1" x14ac:dyDescent="0.25">
      <c r="A13" s="771"/>
      <c r="B13" s="63">
        <v>3</v>
      </c>
      <c r="C13" s="64" t="s">
        <v>1303</v>
      </c>
      <c r="D13" s="522"/>
      <c r="E13" s="522"/>
      <c r="F13" s="522"/>
      <c r="G13" s="522"/>
      <c r="H13" s="521"/>
      <c r="I13" s="521"/>
      <c r="J13" s="521"/>
      <c r="K13" s="521"/>
      <c r="L13" s="519"/>
      <c r="M13" s="718"/>
    </row>
    <row r="14" spans="1:13" ht="27.75" customHeight="1" x14ac:dyDescent="0.25">
      <c r="A14" s="771"/>
      <c r="B14" s="63">
        <v>4</v>
      </c>
      <c r="C14" s="64" t="s">
        <v>1304</v>
      </c>
      <c r="D14" s="522"/>
      <c r="E14" s="522"/>
      <c r="F14" s="522"/>
      <c r="G14" s="522"/>
      <c r="H14" s="521">
        <v>25966916038</v>
      </c>
      <c r="I14" s="521">
        <v>2520197355</v>
      </c>
      <c r="J14" s="521">
        <v>2520348661</v>
      </c>
      <c r="K14" s="521">
        <v>618093695</v>
      </c>
      <c r="L14" s="519"/>
      <c r="M14" s="718"/>
    </row>
    <row r="15" spans="1:13" ht="27.75" customHeight="1" x14ac:dyDescent="0.25">
      <c r="A15" s="771"/>
      <c r="B15" s="63">
        <v>5</v>
      </c>
      <c r="C15" s="64" t="s">
        <v>1305</v>
      </c>
      <c r="D15" s="522"/>
      <c r="E15" s="522"/>
      <c r="F15" s="522"/>
      <c r="G15" s="522"/>
      <c r="H15" s="521"/>
      <c r="I15" s="521"/>
      <c r="J15" s="521"/>
      <c r="K15" s="521"/>
      <c r="L15" s="519"/>
      <c r="M15" s="718"/>
    </row>
    <row r="16" spans="1:13" x14ac:dyDescent="0.25">
      <c r="A16" s="771"/>
      <c r="B16" s="63">
        <v>6</v>
      </c>
      <c r="C16" s="526" t="s">
        <v>495</v>
      </c>
      <c r="D16" s="522"/>
      <c r="E16" s="522"/>
      <c r="F16" s="522"/>
      <c r="G16" s="522"/>
      <c r="H16" s="521">
        <v>58783648494</v>
      </c>
      <c r="I16" s="521">
        <v>20018195979</v>
      </c>
      <c r="J16" s="521">
        <v>20018348242</v>
      </c>
      <c r="K16" s="521">
        <v>6510482988</v>
      </c>
      <c r="L16" s="519"/>
      <c r="M16" s="718"/>
    </row>
    <row r="17" spans="1:1" x14ac:dyDescent="0.25">
      <c r="A17" s="771"/>
    </row>
    <row r="18" spans="1:1" x14ac:dyDescent="0.25">
      <c r="A18" s="771"/>
    </row>
    <row r="37" spans="12:12" ht="23.25" x14ac:dyDescent="0.35">
      <c r="L37" s="527"/>
    </row>
    <row r="38" spans="12:12" x14ac:dyDescent="0.25">
      <c r="L38" s="528"/>
    </row>
  </sheetData>
  <hyperlinks>
    <hyperlink ref="M2" location="Index!A1" display="Return to index" xr:uid="{5B6B0D56-F9F7-4F05-8C5E-E10EEB52D16E}"/>
  </hyperlinks>
  <pageMargins left="0.70866141732283472" right="0.70866141732283472" top="0.74803149606299213" bottom="0.74803149606299213" header="0.31496062992125984" footer="0.31496062992125984"/>
  <pageSetup paperSize="9" scale="6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28A29-72DB-4469-97DA-A591511D72CB}">
  <sheetPr codeName="Ark28">
    <pageSetUpPr fitToPage="1"/>
  </sheetPr>
  <dimension ref="A1:G15"/>
  <sheetViews>
    <sheetView showGridLines="0" zoomScaleNormal="100" workbookViewId="0">
      <selection activeCell="G2" sqref="G2"/>
    </sheetView>
  </sheetViews>
  <sheetFormatPr defaultColWidth="9.140625" defaultRowHeight="15" x14ac:dyDescent="0.25"/>
  <cols>
    <col min="1" max="1" width="2.7109375" style="421" customWidth="1"/>
    <col min="2" max="2" width="9.140625" style="421"/>
    <col min="3" max="3" width="79.42578125" style="421" customWidth="1"/>
    <col min="4" max="4" width="18.28515625" style="421" customWidth="1"/>
    <col min="5" max="5" width="18.7109375" style="421" customWidth="1"/>
    <col min="6" max="6" width="5.7109375" style="421" customWidth="1"/>
    <col min="7" max="7" width="16.85546875" style="421" bestFit="1" customWidth="1"/>
    <col min="8" max="16384" width="9.140625" style="421"/>
  </cols>
  <sheetData>
    <row r="1" spans="1:7" ht="12.95" customHeight="1" x14ac:dyDescent="0.25">
      <c r="A1" s="718"/>
      <c r="B1" s="718"/>
      <c r="C1" s="718"/>
      <c r="D1" s="718"/>
      <c r="E1" s="718"/>
      <c r="F1" s="718"/>
      <c r="G1" s="718"/>
    </row>
    <row r="2" spans="1:7" ht="20.25" x14ac:dyDescent="0.25">
      <c r="A2" s="241"/>
      <c r="B2" s="631" t="s">
        <v>1306</v>
      </c>
      <c r="C2" s="56"/>
      <c r="D2" s="56"/>
      <c r="E2" s="56"/>
      <c r="F2" s="718"/>
      <c r="G2" s="315" t="s">
        <v>66</v>
      </c>
    </row>
    <row r="3" spans="1:7" x14ac:dyDescent="0.25">
      <c r="A3" s="718"/>
      <c r="B3" s="112"/>
      <c r="C3" s="718"/>
      <c r="D3" s="112"/>
      <c r="E3" s="112"/>
      <c r="F3" s="718"/>
      <c r="G3" s="718"/>
    </row>
    <row r="4" spans="1:7" ht="15.75" x14ac:dyDescent="0.25">
      <c r="A4" s="718"/>
      <c r="B4" s="519"/>
      <c r="C4" s="517" t="s">
        <v>1307</v>
      </c>
      <c r="D4" s="518" t="s">
        <v>67</v>
      </c>
      <c r="E4" s="518" t="s">
        <v>68</v>
      </c>
      <c r="F4" s="718"/>
      <c r="G4" s="718"/>
    </row>
    <row r="5" spans="1:7" x14ac:dyDescent="0.25">
      <c r="A5" s="718"/>
      <c r="B5" s="519"/>
      <c r="C5" s="987"/>
      <c r="D5" s="988" t="s">
        <v>1308</v>
      </c>
      <c r="E5" s="989" t="s">
        <v>711</v>
      </c>
      <c r="F5" s="718"/>
      <c r="G5" s="718"/>
    </row>
    <row r="6" spans="1:7" ht="15" customHeight="1" x14ac:dyDescent="0.25">
      <c r="A6" s="718"/>
      <c r="B6" s="519"/>
      <c r="C6" s="987"/>
      <c r="D6" s="988"/>
      <c r="E6" s="989"/>
      <c r="F6" s="718"/>
      <c r="G6" s="718"/>
    </row>
    <row r="7" spans="1:7" ht="41.25" customHeight="1" x14ac:dyDescent="0.25">
      <c r="A7" s="718"/>
      <c r="B7" s="64">
        <v>1</v>
      </c>
      <c r="C7" s="65" t="s">
        <v>1309</v>
      </c>
      <c r="D7" s="529"/>
      <c r="E7" s="530"/>
      <c r="F7" s="531"/>
      <c r="G7" s="718"/>
    </row>
    <row r="8" spans="1:7" ht="37.5" customHeight="1" x14ac:dyDescent="0.25">
      <c r="A8" s="718"/>
      <c r="B8" s="64">
        <v>2</v>
      </c>
      <c r="C8" s="65" t="s">
        <v>1310</v>
      </c>
      <c r="D8" s="522"/>
      <c r="E8" s="530"/>
      <c r="F8" s="531"/>
      <c r="G8" s="718"/>
    </row>
    <row r="9" spans="1:7" ht="37.5" customHeight="1" x14ac:dyDescent="0.25">
      <c r="A9" s="718"/>
      <c r="B9" s="64">
        <v>3</v>
      </c>
      <c r="C9" s="65" t="s">
        <v>1311</v>
      </c>
      <c r="D9" s="522"/>
      <c r="E9" s="530"/>
      <c r="F9" s="531"/>
      <c r="G9" s="718"/>
    </row>
    <row r="10" spans="1:7" ht="35.25" customHeight="1" x14ac:dyDescent="0.25">
      <c r="A10" s="718"/>
      <c r="B10" s="64">
        <v>4</v>
      </c>
      <c r="C10" s="65" t="s">
        <v>1312</v>
      </c>
      <c r="D10" s="529">
        <v>12399783118</v>
      </c>
      <c r="E10" s="530">
        <v>1626942320</v>
      </c>
      <c r="F10" s="531"/>
      <c r="G10" s="718"/>
    </row>
    <row r="11" spans="1:7" ht="30" customHeight="1" x14ac:dyDescent="0.25">
      <c r="A11" s="718"/>
      <c r="B11" s="532" t="s">
        <v>1313</v>
      </c>
      <c r="C11" s="533" t="s">
        <v>1314</v>
      </c>
      <c r="D11" s="529"/>
      <c r="E11" s="530"/>
      <c r="F11" s="531"/>
      <c r="G11" s="718"/>
    </row>
    <row r="12" spans="1:7" ht="32.25" customHeight="1" x14ac:dyDescent="0.25">
      <c r="A12" s="718"/>
      <c r="B12" s="64">
        <v>5</v>
      </c>
      <c r="C12" s="72" t="s">
        <v>1315</v>
      </c>
      <c r="D12" s="529">
        <v>12399783118</v>
      </c>
      <c r="E12" s="530">
        <v>1626942320</v>
      </c>
      <c r="F12" s="531"/>
      <c r="G12" s="718"/>
    </row>
    <row r="13" spans="1:7" x14ac:dyDescent="0.25">
      <c r="A13" s="718"/>
      <c r="B13" s="718"/>
      <c r="C13" s="241"/>
      <c r="D13" s="718"/>
      <c r="E13" s="718"/>
      <c r="F13" s="718"/>
      <c r="G13" s="718"/>
    </row>
    <row r="14" spans="1:7" x14ac:dyDescent="0.25">
      <c r="A14" s="718"/>
      <c r="B14" s="519"/>
      <c r="C14" s="718"/>
      <c r="D14" s="718"/>
      <c r="E14" s="718"/>
      <c r="F14" s="718"/>
      <c r="G14" s="718"/>
    </row>
    <row r="15" spans="1:7" x14ac:dyDescent="0.25">
      <c r="A15" s="718"/>
      <c r="B15" s="519"/>
      <c r="C15" s="718"/>
      <c r="D15" s="718"/>
      <c r="E15" s="718"/>
      <c r="F15" s="718"/>
      <c r="G15" s="718"/>
    </row>
  </sheetData>
  <mergeCells count="3">
    <mergeCell ref="C5:C6"/>
    <mergeCell ref="D5:D6"/>
    <mergeCell ref="E5:E6"/>
  </mergeCells>
  <hyperlinks>
    <hyperlink ref="G2" location="Index!A1" display="Return to index" xr:uid="{4804CD4D-028E-4BBC-8FA9-0441515B9684}"/>
  </hyperlinks>
  <pageMargins left="0.70866141732283472" right="0.70866141732283472" top="0.74803149606299213" bottom="0.74803149606299213" header="0.31496062992125984" footer="0.31496062992125984"/>
  <pageSetup paperSize="9" scale="9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C9152-50F1-4101-A876-053171FD1E31}">
  <sheetPr codeName="Ark29">
    <pageSetUpPr fitToPage="1"/>
  </sheetPr>
  <dimension ref="B1:Q18"/>
  <sheetViews>
    <sheetView showGridLines="0" zoomScale="70" zoomScaleNormal="70" zoomScalePageLayoutView="70" workbookViewId="0">
      <selection activeCell="O13" sqref="O13"/>
    </sheetView>
  </sheetViews>
  <sheetFormatPr defaultColWidth="9.140625" defaultRowHeight="15" x14ac:dyDescent="0.25"/>
  <cols>
    <col min="1" max="1" width="2.7109375" style="421" customWidth="1"/>
    <col min="2" max="2" width="9.140625" style="423"/>
    <col min="3" max="3" width="56.7109375" style="421" customWidth="1"/>
    <col min="4" max="4" width="25.42578125" style="421" customWidth="1"/>
    <col min="5" max="5" width="26.42578125" style="421" customWidth="1"/>
    <col min="6" max="6" width="26.7109375" style="421" customWidth="1"/>
    <col min="7" max="7" width="26.28515625" style="421" customWidth="1"/>
    <col min="8" max="8" width="27" style="421" customWidth="1"/>
    <col min="9" max="9" width="26.28515625" style="421" customWidth="1"/>
    <col min="10" max="10" width="28.140625" style="421" customWidth="1"/>
    <col min="11" max="11" width="27.7109375" style="421" customWidth="1"/>
    <col min="12" max="12" width="26.7109375" style="421" customWidth="1"/>
    <col min="13" max="13" width="28" style="421" customWidth="1"/>
    <col min="14" max="14" width="27.5703125" style="421" customWidth="1"/>
    <col min="15" max="15" width="28.5703125" style="241" customWidth="1"/>
    <col min="16" max="16" width="5.7109375" style="421" customWidth="1"/>
    <col min="17" max="17" width="16.85546875" style="421" bestFit="1" customWidth="1"/>
    <col min="18" max="16384" width="9.140625" style="421"/>
  </cols>
  <sheetData>
    <row r="1" spans="2:17" ht="12.95" customHeight="1" x14ac:dyDescent="0.25">
      <c r="B1" s="709"/>
      <c r="C1" s="718"/>
      <c r="D1" s="718"/>
      <c r="E1" s="718"/>
      <c r="F1" s="718"/>
      <c r="G1" s="718"/>
      <c r="H1" s="718"/>
      <c r="I1" s="718"/>
      <c r="J1" s="718"/>
      <c r="K1" s="718"/>
      <c r="L1" s="718"/>
      <c r="M1" s="718"/>
      <c r="N1" s="718"/>
      <c r="P1" s="718"/>
      <c r="Q1" s="718"/>
    </row>
    <row r="2" spans="2:17" ht="20.25" x14ac:dyDescent="0.3">
      <c r="B2" s="634" t="s">
        <v>1316</v>
      </c>
      <c r="C2" s="56"/>
      <c r="D2" s="56"/>
      <c r="E2" s="56"/>
      <c r="F2" s="56"/>
      <c r="G2" s="56"/>
      <c r="H2" s="56"/>
      <c r="I2" s="56"/>
      <c r="J2" s="56"/>
      <c r="K2" s="56"/>
      <c r="L2" s="56"/>
      <c r="M2" s="56"/>
      <c r="N2" s="56"/>
      <c r="O2" s="56"/>
      <c r="P2" s="718"/>
      <c r="Q2" s="315" t="s">
        <v>66</v>
      </c>
    </row>
    <row r="3" spans="2:17" ht="15.75" x14ac:dyDescent="0.25">
      <c r="B3" s="709"/>
      <c r="C3" s="517" t="s">
        <v>1307</v>
      </c>
      <c r="D3" s="718"/>
      <c r="E3" s="718"/>
      <c r="F3" s="718"/>
      <c r="G3" s="718"/>
      <c r="H3" s="718"/>
      <c r="I3" s="718"/>
      <c r="J3" s="718"/>
      <c r="K3" s="718"/>
      <c r="L3" s="718"/>
      <c r="M3" s="718"/>
      <c r="N3" s="718"/>
      <c r="P3" s="718"/>
      <c r="Q3" s="718"/>
    </row>
    <row r="4" spans="2:17" x14ac:dyDescent="0.25">
      <c r="B4" s="534"/>
      <c r="C4" s="718"/>
      <c r="D4" s="718"/>
      <c r="E4" s="718"/>
      <c r="F4" s="718"/>
      <c r="G4" s="718"/>
      <c r="H4" s="718"/>
      <c r="I4" s="718"/>
      <c r="J4" s="718"/>
      <c r="K4" s="718"/>
      <c r="L4" s="718"/>
      <c r="M4" s="718"/>
      <c r="N4" s="718"/>
      <c r="P4" s="718"/>
      <c r="Q4" s="718"/>
    </row>
    <row r="5" spans="2:17" ht="20.100000000000001" customHeight="1" x14ac:dyDescent="0.25">
      <c r="B5" s="535"/>
      <c r="C5" s="990" t="s">
        <v>1317</v>
      </c>
      <c r="D5" s="989" t="s">
        <v>730</v>
      </c>
      <c r="E5" s="989"/>
      <c r="F5" s="989"/>
      <c r="G5" s="989"/>
      <c r="H5" s="989"/>
      <c r="I5" s="989"/>
      <c r="J5" s="989"/>
      <c r="K5" s="989"/>
      <c r="L5" s="989"/>
      <c r="M5" s="989"/>
      <c r="N5" s="989"/>
      <c r="O5" s="691"/>
      <c r="P5" s="718"/>
      <c r="Q5" s="718"/>
    </row>
    <row r="6" spans="2:17" ht="20.100000000000001" customHeight="1" x14ac:dyDescent="0.25">
      <c r="B6" s="535"/>
      <c r="C6" s="990"/>
      <c r="D6" s="518" t="s">
        <v>67</v>
      </c>
      <c r="E6" s="518" t="s">
        <v>68</v>
      </c>
      <c r="F6" s="518" t="s">
        <v>69</v>
      </c>
      <c r="G6" s="518" t="s">
        <v>70</v>
      </c>
      <c r="H6" s="518" t="s">
        <v>71</v>
      </c>
      <c r="I6" s="518" t="s">
        <v>466</v>
      </c>
      <c r="J6" s="518" t="s">
        <v>467</v>
      </c>
      <c r="K6" s="518" t="s">
        <v>510</v>
      </c>
      <c r="L6" s="518" t="s">
        <v>618</v>
      </c>
      <c r="M6" s="518" t="s">
        <v>619</v>
      </c>
      <c r="N6" s="518" t="s">
        <v>620</v>
      </c>
      <c r="O6" s="518" t="s">
        <v>1318</v>
      </c>
      <c r="P6" s="718"/>
      <c r="Q6" s="718"/>
    </row>
    <row r="7" spans="2:17" ht="31.5" customHeight="1" x14ac:dyDescent="0.25">
      <c r="B7" s="536"/>
      <c r="C7" s="990"/>
      <c r="D7" s="537">
        <v>0</v>
      </c>
      <c r="E7" s="537">
        <v>0.02</v>
      </c>
      <c r="F7" s="537">
        <v>0.04</v>
      </c>
      <c r="G7" s="537">
        <v>0.1</v>
      </c>
      <c r="H7" s="537">
        <v>0.2</v>
      </c>
      <c r="I7" s="537">
        <v>0.5</v>
      </c>
      <c r="J7" s="537">
        <v>0.7</v>
      </c>
      <c r="K7" s="537">
        <v>0.75</v>
      </c>
      <c r="L7" s="537">
        <v>1</v>
      </c>
      <c r="M7" s="537">
        <v>1.5</v>
      </c>
      <c r="N7" s="518" t="s">
        <v>732</v>
      </c>
      <c r="O7" s="719" t="s">
        <v>1319</v>
      </c>
      <c r="P7" s="718"/>
      <c r="Q7" s="718"/>
    </row>
    <row r="8" spans="2:17" x14ac:dyDescent="0.25">
      <c r="B8" s="518">
        <v>1</v>
      </c>
      <c r="C8" s="538" t="s">
        <v>785</v>
      </c>
      <c r="D8" s="539">
        <v>270270410.93000001</v>
      </c>
      <c r="E8" s="539">
        <v>0</v>
      </c>
      <c r="F8" s="539">
        <v>0</v>
      </c>
      <c r="G8" s="539">
        <v>0</v>
      </c>
      <c r="H8" s="539">
        <v>0</v>
      </c>
      <c r="I8" s="539">
        <v>0</v>
      </c>
      <c r="J8" s="539">
        <v>0</v>
      </c>
      <c r="K8" s="539">
        <v>0</v>
      </c>
      <c r="L8" s="539">
        <v>0</v>
      </c>
      <c r="M8" s="539">
        <v>0</v>
      </c>
      <c r="N8" s="539">
        <v>0</v>
      </c>
      <c r="O8" s="539">
        <v>270270410.93000001</v>
      </c>
      <c r="P8" s="718"/>
      <c r="Q8" s="718"/>
    </row>
    <row r="9" spans="2:17" x14ac:dyDescent="0.25">
      <c r="B9" s="518">
        <v>2</v>
      </c>
      <c r="C9" s="538" t="s">
        <v>1320</v>
      </c>
      <c r="D9" s="539">
        <v>1173891392.48</v>
      </c>
      <c r="E9" s="539">
        <v>0</v>
      </c>
      <c r="F9" s="539">
        <v>0</v>
      </c>
      <c r="G9" s="539">
        <v>0</v>
      </c>
      <c r="H9" s="539">
        <v>0</v>
      </c>
      <c r="I9" s="539">
        <v>0</v>
      </c>
      <c r="J9" s="539">
        <v>0</v>
      </c>
      <c r="K9" s="539">
        <v>0</v>
      </c>
      <c r="L9" s="539">
        <v>0</v>
      </c>
      <c r="M9" s="539">
        <v>0</v>
      </c>
      <c r="N9" s="539">
        <v>0</v>
      </c>
      <c r="O9" s="539">
        <v>1173891392.48</v>
      </c>
      <c r="P9" s="718"/>
      <c r="Q9" s="718"/>
    </row>
    <row r="10" spans="2:17" x14ac:dyDescent="0.25">
      <c r="B10" s="518">
        <v>3</v>
      </c>
      <c r="C10" s="538" t="s">
        <v>715</v>
      </c>
      <c r="D10" s="539">
        <v>0</v>
      </c>
      <c r="E10" s="539">
        <v>0</v>
      </c>
      <c r="F10" s="539">
        <v>0</v>
      </c>
      <c r="G10" s="539">
        <v>0</v>
      </c>
      <c r="H10" s="539">
        <v>0</v>
      </c>
      <c r="I10" s="539">
        <v>0</v>
      </c>
      <c r="J10" s="539">
        <v>0</v>
      </c>
      <c r="K10" s="539">
        <v>0</v>
      </c>
      <c r="L10" s="539">
        <v>0</v>
      </c>
      <c r="M10" s="539">
        <v>0</v>
      </c>
      <c r="N10" s="539">
        <v>0</v>
      </c>
      <c r="O10" s="539">
        <v>0</v>
      </c>
      <c r="P10" s="718"/>
      <c r="Q10" s="718"/>
    </row>
    <row r="11" spans="2:17" x14ac:dyDescent="0.25">
      <c r="B11" s="518">
        <v>4</v>
      </c>
      <c r="C11" s="538" t="s">
        <v>716</v>
      </c>
      <c r="D11" s="539">
        <v>335770976.23000002</v>
      </c>
      <c r="E11" s="539">
        <v>0</v>
      </c>
      <c r="F11" s="539">
        <v>0</v>
      </c>
      <c r="G11" s="539">
        <v>0</v>
      </c>
      <c r="H11" s="539">
        <v>0</v>
      </c>
      <c r="I11" s="539">
        <v>0</v>
      </c>
      <c r="J11" s="539">
        <v>0</v>
      </c>
      <c r="K11" s="539">
        <v>0</v>
      </c>
      <c r="L11" s="539">
        <v>0</v>
      </c>
      <c r="M11" s="539">
        <v>0</v>
      </c>
      <c r="N11" s="539">
        <v>0</v>
      </c>
      <c r="O11" s="539">
        <v>335770976.23000002</v>
      </c>
      <c r="P11" s="718"/>
      <c r="Q11" s="718"/>
    </row>
    <row r="12" spans="2:17" x14ac:dyDescent="0.25">
      <c r="B12" s="518">
        <v>5</v>
      </c>
      <c r="C12" s="538" t="s">
        <v>717</v>
      </c>
      <c r="D12" s="539">
        <v>0</v>
      </c>
      <c r="E12" s="539">
        <v>0</v>
      </c>
      <c r="F12" s="539">
        <v>0</v>
      </c>
      <c r="G12" s="539">
        <v>0</v>
      </c>
      <c r="H12" s="539">
        <v>0</v>
      </c>
      <c r="I12" s="539">
        <v>0</v>
      </c>
      <c r="J12" s="539">
        <v>0</v>
      </c>
      <c r="K12" s="539">
        <v>0</v>
      </c>
      <c r="L12" s="539">
        <v>0</v>
      </c>
      <c r="M12" s="539">
        <v>0</v>
      </c>
      <c r="N12" s="539">
        <v>0</v>
      </c>
      <c r="O12" s="539">
        <v>0</v>
      </c>
      <c r="P12" s="718"/>
      <c r="Q12" s="718"/>
    </row>
    <row r="13" spans="2:17" x14ac:dyDescent="0.25">
      <c r="B13" s="518">
        <v>6</v>
      </c>
      <c r="C13" s="538" t="s">
        <v>718</v>
      </c>
      <c r="D13" s="539">
        <v>0</v>
      </c>
      <c r="E13" s="539">
        <v>862141323.38999999</v>
      </c>
      <c r="F13" s="539">
        <v>0</v>
      </c>
      <c r="G13" s="539">
        <v>0</v>
      </c>
      <c r="H13" s="539">
        <v>4061780947.9099998</v>
      </c>
      <c r="I13" s="539">
        <v>1889393168.23</v>
      </c>
      <c r="J13" s="539">
        <v>0</v>
      </c>
      <c r="K13" s="539">
        <v>0</v>
      </c>
      <c r="L13" s="539">
        <v>211694213.75999999</v>
      </c>
      <c r="M13" s="539">
        <v>2151864.13</v>
      </c>
      <c r="N13" s="539">
        <v>0</v>
      </c>
      <c r="O13" s="539">
        <v>7027161517.420001</v>
      </c>
      <c r="P13" s="718"/>
      <c r="Q13" s="531"/>
    </row>
    <row r="14" spans="2:17" x14ac:dyDescent="0.25">
      <c r="B14" s="518">
        <v>7</v>
      </c>
      <c r="C14" s="538" t="s">
        <v>719</v>
      </c>
      <c r="D14" s="539">
        <v>0</v>
      </c>
      <c r="E14" s="539">
        <v>0</v>
      </c>
      <c r="F14" s="539">
        <v>0</v>
      </c>
      <c r="G14" s="539">
        <v>0</v>
      </c>
      <c r="H14" s="539">
        <v>0</v>
      </c>
      <c r="I14" s="539">
        <v>0</v>
      </c>
      <c r="J14" s="539">
        <v>0</v>
      </c>
      <c r="K14" s="539">
        <v>0</v>
      </c>
      <c r="L14" s="539">
        <v>6430620.2000000002</v>
      </c>
      <c r="M14" s="539">
        <v>0</v>
      </c>
      <c r="N14" s="539">
        <v>0</v>
      </c>
      <c r="O14" s="539">
        <v>6430620.2000000002</v>
      </c>
      <c r="P14" s="718"/>
      <c r="Q14" s="718"/>
    </row>
    <row r="15" spans="2:17" x14ac:dyDescent="0.25">
      <c r="B15" s="518">
        <v>8</v>
      </c>
      <c r="C15" s="538" t="s">
        <v>720</v>
      </c>
      <c r="D15" s="539">
        <v>0</v>
      </c>
      <c r="E15" s="539">
        <v>0</v>
      </c>
      <c r="F15" s="539">
        <v>0</v>
      </c>
      <c r="G15" s="539">
        <v>0</v>
      </c>
      <c r="H15" s="539">
        <v>0</v>
      </c>
      <c r="I15" s="539">
        <v>0</v>
      </c>
      <c r="J15" s="539">
        <v>0</v>
      </c>
      <c r="K15" s="539">
        <v>1546891.28</v>
      </c>
      <c r="L15" s="539">
        <v>0</v>
      </c>
      <c r="M15" s="539">
        <v>0</v>
      </c>
      <c r="N15" s="539">
        <v>0</v>
      </c>
      <c r="O15" s="539">
        <v>1546891.28</v>
      </c>
      <c r="P15" s="718"/>
      <c r="Q15" s="718"/>
    </row>
    <row r="16" spans="2:17" x14ac:dyDescent="0.25">
      <c r="B16" s="518">
        <v>9</v>
      </c>
      <c r="C16" s="538" t="s">
        <v>725</v>
      </c>
      <c r="D16" s="539">
        <v>0</v>
      </c>
      <c r="E16" s="539">
        <v>0</v>
      </c>
      <c r="F16" s="539">
        <v>0</v>
      </c>
      <c r="G16" s="539">
        <v>0</v>
      </c>
      <c r="H16" s="539">
        <v>0</v>
      </c>
      <c r="I16" s="539">
        <v>0</v>
      </c>
      <c r="J16" s="539">
        <v>0</v>
      </c>
      <c r="K16" s="539">
        <v>0</v>
      </c>
      <c r="L16" s="539">
        <v>0</v>
      </c>
      <c r="M16" s="539">
        <v>0</v>
      </c>
      <c r="N16" s="539">
        <v>0</v>
      </c>
      <c r="O16" s="539">
        <v>0</v>
      </c>
      <c r="P16" s="718"/>
      <c r="Q16" s="718"/>
    </row>
    <row r="17" spans="2:15" x14ac:dyDescent="0.25">
      <c r="B17" s="518">
        <v>10</v>
      </c>
      <c r="C17" s="538" t="s">
        <v>727</v>
      </c>
      <c r="D17" s="539">
        <v>0</v>
      </c>
      <c r="E17" s="539">
        <v>0</v>
      </c>
      <c r="F17" s="539">
        <v>0</v>
      </c>
      <c r="G17" s="539">
        <v>0</v>
      </c>
      <c r="H17" s="539">
        <v>0</v>
      </c>
      <c r="I17" s="539">
        <v>187990.72</v>
      </c>
      <c r="J17" s="539">
        <v>0</v>
      </c>
      <c r="K17" s="539">
        <v>0</v>
      </c>
      <c r="L17" s="539">
        <v>0</v>
      </c>
      <c r="M17" s="539">
        <v>0</v>
      </c>
      <c r="N17" s="539">
        <v>0</v>
      </c>
      <c r="O17" s="539">
        <v>187990.72</v>
      </c>
    </row>
    <row r="18" spans="2:15" x14ac:dyDescent="0.25">
      <c r="B18" s="518">
        <v>11</v>
      </c>
      <c r="C18" s="692" t="s">
        <v>1321</v>
      </c>
      <c r="D18" s="539">
        <v>1779932779.6400001</v>
      </c>
      <c r="E18" s="539">
        <v>862141323.38999999</v>
      </c>
      <c r="F18" s="539">
        <v>0</v>
      </c>
      <c r="G18" s="539">
        <v>0</v>
      </c>
      <c r="H18" s="539">
        <v>4061780947.9099998</v>
      </c>
      <c r="I18" s="539">
        <v>1889581158.95</v>
      </c>
      <c r="J18" s="539">
        <v>0</v>
      </c>
      <c r="K18" s="539">
        <v>1546891.28</v>
      </c>
      <c r="L18" s="539">
        <v>218124833.95999998</v>
      </c>
      <c r="M18" s="539">
        <v>2151864.13</v>
      </c>
      <c r="N18" s="539">
        <v>0</v>
      </c>
      <c r="O18" s="539">
        <v>8815259799.2600002</v>
      </c>
    </row>
  </sheetData>
  <mergeCells count="2">
    <mergeCell ref="C5:C7"/>
    <mergeCell ref="D5:N5"/>
  </mergeCells>
  <hyperlinks>
    <hyperlink ref="Q2" location="Index!A1" display="Return to index" xr:uid="{E2C81651-F7F6-467D-929E-16129BF26A5F}"/>
  </hyperlinks>
  <pageMargins left="0.70866141732283472" right="0.70866141732283472" top="0.74803149606299213" bottom="0.74803149606299213" header="0.31496062992125984" footer="0.31496062992125984"/>
  <pageSetup paperSize="9" scale="3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F4D45-A0A7-4C53-8D72-00187F1A631E}">
  <sheetPr codeName="Ark30">
    <pageSetUpPr fitToPage="1"/>
  </sheetPr>
  <dimension ref="A1:O120"/>
  <sheetViews>
    <sheetView showGridLines="0" zoomScale="55" zoomScaleNormal="55" zoomScalePageLayoutView="50" workbookViewId="0">
      <selection activeCell="I17" sqref="I17"/>
    </sheetView>
  </sheetViews>
  <sheetFormatPr defaultColWidth="9.140625" defaultRowHeight="15" x14ac:dyDescent="0.25"/>
  <cols>
    <col min="1" max="1" width="2.7109375" style="421" customWidth="1"/>
    <col min="2" max="2" width="9.140625" style="421"/>
    <col min="3" max="3" width="20.5703125" style="421" customWidth="1"/>
    <col min="4" max="4" width="29.28515625" style="421" customWidth="1"/>
    <col min="5" max="5" width="25.42578125" style="421" customWidth="1"/>
    <col min="6" max="6" width="25.28515625" style="421" customWidth="1"/>
    <col min="7" max="7" width="25.42578125" style="421" customWidth="1"/>
    <col min="8" max="8" width="25" style="421" customWidth="1"/>
    <col min="9" max="9" width="24.85546875" style="421" customWidth="1"/>
    <col min="10" max="10" width="25.28515625" style="421" customWidth="1"/>
    <col min="11" max="11" width="25" style="421" customWidth="1"/>
    <col min="12" max="12" width="5.7109375" style="421" customWidth="1"/>
    <col min="13" max="13" width="18" style="421" bestFit="1" customWidth="1"/>
    <col min="14" max="16384" width="9.140625" style="421"/>
  </cols>
  <sheetData>
    <row r="1" spans="1:15" ht="12.95" customHeight="1" x14ac:dyDescent="0.25">
      <c r="A1" s="718"/>
      <c r="B1" s="718"/>
      <c r="C1" s="718"/>
      <c r="D1" s="718"/>
      <c r="E1" s="718"/>
      <c r="F1" s="718"/>
      <c r="G1" s="718"/>
      <c r="H1" s="718"/>
      <c r="I1" s="718"/>
      <c r="J1" s="718"/>
      <c r="K1" s="718"/>
      <c r="L1" s="718"/>
      <c r="M1" s="718"/>
      <c r="N1" s="718"/>
      <c r="O1" s="718"/>
    </row>
    <row r="2" spans="1:15" ht="20.25" x14ac:dyDescent="0.25">
      <c r="A2" s="718"/>
      <c r="B2" s="631" t="s">
        <v>1322</v>
      </c>
      <c r="C2" s="56"/>
      <c r="D2" s="56"/>
      <c r="E2" s="56"/>
      <c r="F2" s="56"/>
      <c r="G2" s="56"/>
      <c r="H2" s="56"/>
      <c r="I2" s="56"/>
      <c r="J2" s="56"/>
      <c r="K2" s="56"/>
      <c r="L2" s="718"/>
      <c r="M2" s="315" t="s">
        <v>66</v>
      </c>
      <c r="N2" s="718"/>
      <c r="O2" s="718"/>
    </row>
    <row r="3" spans="1:15" ht="43.5" customHeight="1" x14ac:dyDescent="0.25">
      <c r="A3" s="718"/>
      <c r="B3" s="718"/>
      <c r="C3" s="517" t="s">
        <v>1307</v>
      </c>
      <c r="D3" s="718"/>
      <c r="E3" s="718"/>
      <c r="F3" s="718"/>
      <c r="G3" s="718"/>
      <c r="H3" s="718"/>
      <c r="I3" s="718"/>
      <c r="J3" s="718"/>
      <c r="K3" s="718"/>
      <c r="L3" s="718"/>
      <c r="M3" s="718"/>
      <c r="N3" s="718"/>
      <c r="O3" s="718"/>
    </row>
    <row r="4" spans="1:15" x14ac:dyDescent="0.25">
      <c r="A4" s="718"/>
      <c r="B4" s="718"/>
      <c r="C4" s="718"/>
      <c r="D4" s="718"/>
      <c r="E4" s="718"/>
      <c r="F4" s="718"/>
      <c r="G4" s="718"/>
      <c r="H4" s="718"/>
      <c r="I4" s="718"/>
      <c r="J4" s="718"/>
      <c r="K4" s="718"/>
      <c r="L4" s="492"/>
      <c r="M4" s="718"/>
      <c r="N4" s="718"/>
      <c r="O4" s="718"/>
    </row>
    <row r="5" spans="1:15" x14ac:dyDescent="0.25">
      <c r="A5" s="718"/>
      <c r="B5" s="718"/>
      <c r="C5" s="726" t="s">
        <v>1323</v>
      </c>
      <c r="D5" s="492" t="s">
        <v>1324</v>
      </c>
      <c r="E5" s="718"/>
      <c r="F5" s="718"/>
      <c r="G5" s="718"/>
      <c r="H5" s="718"/>
      <c r="I5" s="718"/>
      <c r="J5" s="718"/>
      <c r="K5" s="718"/>
      <c r="L5" s="718"/>
      <c r="M5" s="718"/>
      <c r="N5" s="718"/>
      <c r="O5" s="718"/>
    </row>
    <row r="6" spans="1:15" ht="15.75" customHeight="1" x14ac:dyDescent="0.25">
      <c r="A6" s="718"/>
      <c r="B6" s="718"/>
      <c r="C6" s="718"/>
      <c r="D6" s="718"/>
      <c r="E6" s="718"/>
      <c r="F6" s="718"/>
      <c r="G6" s="718"/>
      <c r="H6" s="718"/>
      <c r="I6" s="718"/>
      <c r="J6" s="718"/>
      <c r="K6" s="718"/>
      <c r="L6" s="718"/>
      <c r="M6" s="718"/>
      <c r="N6" s="718"/>
      <c r="O6" s="718"/>
    </row>
    <row r="7" spans="1:15" x14ac:dyDescent="0.25">
      <c r="A7" s="718"/>
      <c r="B7" s="718"/>
      <c r="C7" s="24"/>
      <c r="D7" s="719"/>
      <c r="E7" s="719" t="s">
        <v>67</v>
      </c>
      <c r="F7" s="719" t="s">
        <v>68</v>
      </c>
      <c r="G7" s="719" t="s">
        <v>69</v>
      </c>
      <c r="H7" s="719" t="s">
        <v>70</v>
      </c>
      <c r="I7" s="719" t="s">
        <v>71</v>
      </c>
      <c r="J7" s="719" t="s">
        <v>466</v>
      </c>
      <c r="K7" s="719" t="s">
        <v>467</v>
      </c>
      <c r="L7" s="718"/>
      <c r="M7" s="718"/>
      <c r="N7" s="718"/>
      <c r="O7" s="718"/>
    </row>
    <row r="8" spans="1:15" ht="15" customHeight="1" x14ac:dyDescent="0.25">
      <c r="A8" s="718"/>
      <c r="B8" s="718"/>
      <c r="C8" s="993"/>
      <c r="D8" s="888" t="s">
        <v>739</v>
      </c>
      <c r="E8" s="873" t="s">
        <v>1289</v>
      </c>
      <c r="F8" s="873" t="s">
        <v>744</v>
      </c>
      <c r="G8" s="873" t="s">
        <v>745</v>
      </c>
      <c r="H8" s="873" t="s">
        <v>746</v>
      </c>
      <c r="I8" s="873" t="s">
        <v>1325</v>
      </c>
      <c r="J8" s="873" t="s">
        <v>711</v>
      </c>
      <c r="K8" s="873" t="s">
        <v>749</v>
      </c>
      <c r="L8" s="718"/>
      <c r="M8" s="718"/>
      <c r="N8" s="718"/>
      <c r="O8" s="718"/>
    </row>
    <row r="9" spans="1:15" x14ac:dyDescent="0.25">
      <c r="A9" s="718"/>
      <c r="B9" s="794"/>
      <c r="C9" s="993"/>
      <c r="D9" s="888"/>
      <c r="E9" s="880"/>
      <c r="F9" s="880"/>
      <c r="G9" s="880"/>
      <c r="H9" s="880"/>
      <c r="I9" s="880"/>
      <c r="J9" s="880"/>
      <c r="K9" s="880"/>
      <c r="L9" s="718"/>
      <c r="M9" s="718"/>
      <c r="N9" s="718"/>
      <c r="O9" s="718"/>
    </row>
    <row r="10" spans="1:15" x14ac:dyDescent="0.25">
      <c r="A10" s="718"/>
      <c r="B10" s="760" t="s">
        <v>1326</v>
      </c>
      <c r="C10" s="726" t="s">
        <v>1327</v>
      </c>
      <c r="D10" s="719"/>
      <c r="E10" s="726"/>
      <c r="F10" s="726"/>
      <c r="G10" s="726"/>
      <c r="H10" s="726"/>
      <c r="I10" s="726"/>
      <c r="J10" s="726"/>
      <c r="K10" s="726"/>
      <c r="L10" s="718"/>
      <c r="M10" s="718"/>
      <c r="N10" s="718"/>
      <c r="O10" s="718"/>
    </row>
    <row r="11" spans="1:15" x14ac:dyDescent="0.25">
      <c r="A11" s="718"/>
      <c r="B11" s="760">
        <v>1</v>
      </c>
      <c r="C11" s="726"/>
      <c r="D11" s="719" t="s">
        <v>753</v>
      </c>
      <c r="E11" s="544">
        <v>7073655751.3599997</v>
      </c>
      <c r="F11" s="545">
        <v>8.6785576125249816E-4</v>
      </c>
      <c r="G11" s="544">
        <v>130</v>
      </c>
      <c r="H11" s="545">
        <v>0.56942873595402144</v>
      </c>
      <c r="I11" s="544">
        <v>0.88036315682632793</v>
      </c>
      <c r="J11" s="544">
        <v>1701122465.25</v>
      </c>
      <c r="K11" s="547">
        <v>0.24048703033405855</v>
      </c>
      <c r="L11" s="718"/>
      <c r="M11" s="718"/>
      <c r="N11" s="718"/>
      <c r="O11" s="718"/>
    </row>
    <row r="12" spans="1:15" ht="27" customHeight="1" x14ac:dyDescent="0.25">
      <c r="A12" s="718"/>
      <c r="B12" s="795">
        <v>2</v>
      </c>
      <c r="C12" s="726"/>
      <c r="D12" s="719" t="s">
        <v>756</v>
      </c>
      <c r="E12" s="544">
        <v>2093979446.75</v>
      </c>
      <c r="F12" s="545">
        <v>1.8170929110188144E-3</v>
      </c>
      <c r="G12" s="544">
        <v>51</v>
      </c>
      <c r="H12" s="545">
        <v>0.56861648848943624</v>
      </c>
      <c r="I12" s="544">
        <v>0.2906016011353193</v>
      </c>
      <c r="J12" s="544">
        <v>799178289.64999998</v>
      </c>
      <c r="K12" s="547">
        <v>0.38165526929616217</v>
      </c>
      <c r="L12" s="718"/>
      <c r="M12" s="718"/>
      <c r="N12" s="718"/>
      <c r="O12" s="718"/>
    </row>
    <row r="13" spans="1:15" x14ac:dyDescent="0.25">
      <c r="A13" s="718"/>
      <c r="B13" s="795">
        <v>3</v>
      </c>
      <c r="C13" s="726"/>
      <c r="D13" s="719" t="s">
        <v>757</v>
      </c>
      <c r="E13" s="544">
        <v>1644406844.26</v>
      </c>
      <c r="F13" s="545">
        <v>3.2904340134765151E-3</v>
      </c>
      <c r="G13" s="544">
        <v>66</v>
      </c>
      <c r="H13" s="545">
        <v>0.57254737913721154</v>
      </c>
      <c r="I13" s="544">
        <v>0.94366401073835926</v>
      </c>
      <c r="J13" s="544">
        <v>890691479.49000001</v>
      </c>
      <c r="K13" s="547">
        <v>0.54164909529479632</v>
      </c>
      <c r="L13" s="718"/>
      <c r="M13" s="718"/>
      <c r="N13" s="718"/>
      <c r="O13" s="718"/>
    </row>
    <row r="14" spans="1:15" x14ac:dyDescent="0.25">
      <c r="A14" s="718"/>
      <c r="B14" s="795">
        <v>4</v>
      </c>
      <c r="C14" s="726"/>
      <c r="D14" s="719" t="s">
        <v>758</v>
      </c>
      <c r="E14" s="544">
        <v>608535848.10000002</v>
      </c>
      <c r="F14" s="545">
        <v>5.8408156972256488E-3</v>
      </c>
      <c r="G14" s="544">
        <v>43</v>
      </c>
      <c r="H14" s="545">
        <v>0.57384431492510979</v>
      </c>
      <c r="I14" s="544">
        <v>0.25099891228577237</v>
      </c>
      <c r="J14" s="544">
        <v>462482638.35000002</v>
      </c>
      <c r="K14" s="547">
        <v>0.75999243067435651</v>
      </c>
      <c r="L14" s="718"/>
      <c r="M14" s="718"/>
      <c r="N14" s="718"/>
      <c r="O14" s="718"/>
    </row>
    <row r="15" spans="1:15" x14ac:dyDescent="0.25">
      <c r="A15" s="718"/>
      <c r="B15" s="795">
        <v>5</v>
      </c>
      <c r="C15" s="726"/>
      <c r="D15" s="719" t="s">
        <v>759</v>
      </c>
      <c r="E15" s="544">
        <v>499149312.86000001</v>
      </c>
      <c r="F15" s="545">
        <v>1.4158702688730946E-2</v>
      </c>
      <c r="G15" s="544">
        <v>90</v>
      </c>
      <c r="H15" s="545">
        <v>0.56158953091745101</v>
      </c>
      <c r="I15" s="544">
        <v>1.2895531348162697</v>
      </c>
      <c r="J15" s="544">
        <v>541370488.51999998</v>
      </c>
      <c r="K15" s="547">
        <v>1.0845862642143755</v>
      </c>
      <c r="L15" s="718"/>
      <c r="M15" s="718"/>
      <c r="N15" s="718"/>
      <c r="O15" s="718"/>
    </row>
    <row r="16" spans="1:15" x14ac:dyDescent="0.25">
      <c r="A16" s="718"/>
      <c r="B16" s="795">
        <v>6</v>
      </c>
      <c r="C16" s="726"/>
      <c r="D16" s="719" t="s">
        <v>762</v>
      </c>
      <c r="E16" s="544">
        <v>42729029.689999998</v>
      </c>
      <c r="F16" s="545">
        <v>3.1228458435635757E-2</v>
      </c>
      <c r="G16" s="544">
        <v>22</v>
      </c>
      <c r="H16" s="545">
        <v>0.5248642222197939</v>
      </c>
      <c r="I16" s="544">
        <v>1</v>
      </c>
      <c r="J16" s="544">
        <v>62569682.359999999</v>
      </c>
      <c r="K16" s="547">
        <v>1.4643366070782404</v>
      </c>
      <c r="L16" s="718"/>
      <c r="M16" s="718"/>
      <c r="N16" s="718"/>
      <c r="O16" s="718"/>
    </row>
    <row r="17" spans="1:15" x14ac:dyDescent="0.25">
      <c r="A17" s="718"/>
      <c r="B17" s="795">
        <v>7</v>
      </c>
      <c r="C17" s="726"/>
      <c r="D17" s="719" t="s">
        <v>765</v>
      </c>
      <c r="E17" s="544">
        <v>508886.45999999996</v>
      </c>
      <c r="F17" s="545">
        <v>0.19486754257055325</v>
      </c>
      <c r="G17" s="544">
        <v>5</v>
      </c>
      <c r="H17" s="545">
        <v>0.55706272819070235</v>
      </c>
      <c r="I17" s="544">
        <v>0.54820817987572312</v>
      </c>
      <c r="J17" s="544">
        <v>1154608.21</v>
      </c>
      <c r="K17" s="547">
        <v>2.2688915912598659</v>
      </c>
      <c r="L17" s="718"/>
      <c r="M17" s="718"/>
      <c r="N17" s="718"/>
      <c r="O17" s="718"/>
    </row>
    <row r="18" spans="1:15" x14ac:dyDescent="0.25">
      <c r="A18" s="718"/>
      <c r="B18" s="795">
        <v>8</v>
      </c>
      <c r="C18" s="726"/>
      <c r="D18" s="719" t="s">
        <v>769</v>
      </c>
      <c r="E18" s="544">
        <v>14056257.08</v>
      </c>
      <c r="F18" s="545">
        <v>1</v>
      </c>
      <c r="G18" s="544">
        <v>6</v>
      </c>
      <c r="H18" s="545">
        <v>0.43666234914060265</v>
      </c>
      <c r="I18" s="544">
        <v>4.3797039424950528</v>
      </c>
      <c r="J18" s="544">
        <v>28480169.789999999</v>
      </c>
      <c r="K18" s="547">
        <v>2.0261560120811337</v>
      </c>
      <c r="L18" s="718"/>
      <c r="M18" s="718"/>
      <c r="N18" s="718"/>
      <c r="O18" s="718"/>
    </row>
    <row r="19" spans="1:15" x14ac:dyDescent="0.25">
      <c r="A19" s="718"/>
      <c r="B19" s="795" t="s">
        <v>522</v>
      </c>
      <c r="C19" s="726"/>
      <c r="D19" s="719" t="s">
        <v>1328</v>
      </c>
      <c r="E19" s="544">
        <v>11977021376.57</v>
      </c>
      <c r="F19" s="545">
        <v>3.4621393523734429E-3</v>
      </c>
      <c r="G19" s="544">
        <v>413</v>
      </c>
      <c r="H19" s="545">
        <v>0.5692972260609741</v>
      </c>
      <c r="I19" s="544">
        <v>1</v>
      </c>
      <c r="J19" s="544">
        <v>4487049821.6099997</v>
      </c>
      <c r="K19" s="547">
        <v>0.37463820765885691</v>
      </c>
      <c r="L19" s="718"/>
      <c r="M19" s="718"/>
      <c r="N19" s="718"/>
      <c r="O19" s="718"/>
    </row>
    <row r="20" spans="1:15" x14ac:dyDescent="0.25">
      <c r="A20" s="718"/>
      <c r="B20" s="718"/>
      <c r="C20" s="718"/>
      <c r="D20" s="718"/>
      <c r="E20" s="718"/>
      <c r="F20" s="718"/>
      <c r="G20" s="718"/>
      <c r="H20" s="718"/>
      <c r="I20" s="718"/>
      <c r="J20" s="718"/>
      <c r="K20" s="718"/>
      <c r="L20" s="718"/>
      <c r="M20" s="718"/>
      <c r="N20" s="718"/>
      <c r="O20" s="718"/>
    </row>
    <row r="21" spans="1:15" x14ac:dyDescent="0.25">
      <c r="A21" s="718"/>
      <c r="B21" s="718"/>
      <c r="C21" s="718"/>
      <c r="D21" s="718"/>
      <c r="E21" s="718"/>
      <c r="F21" s="718"/>
      <c r="G21" s="718"/>
      <c r="H21" s="718"/>
      <c r="I21" s="718"/>
      <c r="J21" s="718"/>
      <c r="K21" s="718"/>
      <c r="L21" s="718"/>
      <c r="M21" s="718"/>
      <c r="N21" s="718"/>
      <c r="O21" s="718"/>
    </row>
    <row r="22" spans="1:15" s="541" customFormat="1" ht="15.75" customHeight="1" x14ac:dyDescent="0.25">
      <c r="A22" s="718"/>
      <c r="B22" s="718"/>
      <c r="C22" s="726" t="s">
        <v>1323</v>
      </c>
      <c r="D22" s="492" t="s">
        <v>1329</v>
      </c>
      <c r="E22" s="718"/>
      <c r="F22" s="718"/>
      <c r="G22" s="718"/>
      <c r="H22" s="718"/>
      <c r="I22" s="718"/>
      <c r="J22" s="718"/>
      <c r="K22" s="718"/>
      <c r="L22" s="718"/>
      <c r="M22" s="718"/>
      <c r="N22" s="718"/>
      <c r="O22" s="718"/>
    </row>
    <row r="23" spans="1:15" s="541" customFormat="1" x14ac:dyDescent="0.25">
      <c r="A23" s="718"/>
      <c r="B23" s="718"/>
      <c r="C23" s="718"/>
      <c r="D23" s="718"/>
      <c r="E23" s="718"/>
      <c r="F23" s="718"/>
      <c r="G23" s="718"/>
      <c r="H23" s="718"/>
      <c r="I23" s="718"/>
      <c r="J23" s="718"/>
      <c r="K23" s="718"/>
      <c r="L23" s="718"/>
      <c r="M23" s="718"/>
      <c r="N23" s="718"/>
      <c r="O23" s="718"/>
    </row>
    <row r="24" spans="1:15" s="541" customFormat="1" ht="15" customHeight="1" x14ac:dyDescent="0.25">
      <c r="A24" s="718"/>
      <c r="B24" s="718"/>
      <c r="C24" s="24"/>
      <c r="D24" s="719"/>
      <c r="E24" s="719" t="s">
        <v>67</v>
      </c>
      <c r="F24" s="719" t="s">
        <v>68</v>
      </c>
      <c r="G24" s="719" t="s">
        <v>69</v>
      </c>
      <c r="H24" s="719" t="s">
        <v>70</v>
      </c>
      <c r="I24" s="719" t="s">
        <v>71</v>
      </c>
      <c r="J24" s="719" t="s">
        <v>466</v>
      </c>
      <c r="K24" s="719" t="s">
        <v>467</v>
      </c>
      <c r="L24" s="718"/>
      <c r="M24" s="718"/>
      <c r="N24" s="718"/>
      <c r="O24" s="718"/>
    </row>
    <row r="25" spans="1:15" s="541" customFormat="1" x14ac:dyDescent="0.25">
      <c r="A25" s="718"/>
      <c r="B25" s="718"/>
      <c r="C25" s="993"/>
      <c r="D25" s="888" t="s">
        <v>739</v>
      </c>
      <c r="E25" s="873" t="s">
        <v>1289</v>
      </c>
      <c r="F25" s="873" t="s">
        <v>744</v>
      </c>
      <c r="G25" s="873" t="s">
        <v>745</v>
      </c>
      <c r="H25" s="873" t="s">
        <v>746</v>
      </c>
      <c r="I25" s="873" t="s">
        <v>1325</v>
      </c>
      <c r="J25" s="873" t="s">
        <v>711</v>
      </c>
      <c r="K25" s="873" t="s">
        <v>749</v>
      </c>
      <c r="L25" s="718"/>
      <c r="M25" s="718"/>
      <c r="N25" s="718"/>
      <c r="O25" s="718"/>
    </row>
    <row r="26" spans="1:15" s="541" customFormat="1" x14ac:dyDescent="0.25">
      <c r="A26" s="718"/>
      <c r="B26" s="794"/>
      <c r="C26" s="993"/>
      <c r="D26" s="888"/>
      <c r="E26" s="880"/>
      <c r="F26" s="880"/>
      <c r="G26" s="880"/>
      <c r="H26" s="880"/>
      <c r="I26" s="880"/>
      <c r="J26" s="880"/>
      <c r="K26" s="880"/>
      <c r="L26" s="718"/>
      <c r="M26" s="718"/>
      <c r="N26" s="718"/>
      <c r="O26" s="718"/>
    </row>
    <row r="27" spans="1:15" s="541" customFormat="1" x14ac:dyDescent="0.25">
      <c r="A27" s="718"/>
      <c r="B27" s="760" t="s">
        <v>1326</v>
      </c>
      <c r="C27" s="726" t="s">
        <v>1327</v>
      </c>
      <c r="D27" s="719"/>
      <c r="E27" s="726"/>
      <c r="F27" s="726"/>
      <c r="G27" s="726"/>
      <c r="H27" s="726"/>
      <c r="I27" s="726"/>
      <c r="J27" s="726"/>
      <c r="K27" s="726"/>
      <c r="L27" s="718"/>
      <c r="M27" s="718"/>
      <c r="N27" s="718"/>
      <c r="O27" s="718"/>
    </row>
    <row r="28" spans="1:15" s="541" customFormat="1" ht="27" customHeight="1" x14ac:dyDescent="0.25">
      <c r="A28" s="718"/>
      <c r="B28" s="760">
        <v>1</v>
      </c>
      <c r="C28" s="726"/>
      <c r="D28" s="719" t="s">
        <v>753</v>
      </c>
      <c r="E28" s="544">
        <v>5952167.71</v>
      </c>
      <c r="F28" s="545">
        <v>6.779305202019311E-4</v>
      </c>
      <c r="G28" s="546">
        <v>11</v>
      </c>
      <c r="H28" s="545">
        <v>0.5302713017104087</v>
      </c>
      <c r="I28" s="544">
        <v>0</v>
      </c>
      <c r="J28" s="544">
        <v>561117.54</v>
      </c>
      <c r="K28" s="547">
        <v>9.4271123956619837E-2</v>
      </c>
      <c r="L28" s="718"/>
      <c r="M28" s="718"/>
      <c r="N28" s="718"/>
      <c r="O28" s="718"/>
    </row>
    <row r="29" spans="1:15" s="541" customFormat="1" x14ac:dyDescent="0.25">
      <c r="A29" s="718"/>
      <c r="B29" s="795">
        <v>2</v>
      </c>
      <c r="C29" s="726"/>
      <c r="D29" s="719" t="s">
        <v>756</v>
      </c>
      <c r="E29" s="544">
        <v>13217149.93</v>
      </c>
      <c r="F29" s="545">
        <v>1.7805184681920945E-3</v>
      </c>
      <c r="G29" s="546">
        <v>17</v>
      </c>
      <c r="H29" s="545">
        <v>0.5463147330531487</v>
      </c>
      <c r="I29" s="544">
        <v>0</v>
      </c>
      <c r="J29" s="544">
        <v>2246997.4899999998</v>
      </c>
      <c r="K29" s="547">
        <v>0.17000620420441881</v>
      </c>
      <c r="L29" s="718"/>
      <c r="M29" s="718"/>
      <c r="N29" s="718"/>
      <c r="O29" s="718"/>
    </row>
    <row r="30" spans="1:15" s="541" customFormat="1" x14ac:dyDescent="0.25">
      <c r="A30" s="718"/>
      <c r="B30" s="795">
        <v>3</v>
      </c>
      <c r="C30" s="726"/>
      <c r="D30" s="719" t="s">
        <v>757</v>
      </c>
      <c r="E30" s="544">
        <v>10431773.720000001</v>
      </c>
      <c r="F30" s="545">
        <v>3.997319562897032E-3</v>
      </c>
      <c r="G30" s="546">
        <v>20</v>
      </c>
      <c r="H30" s="545">
        <v>0.54683644661592989</v>
      </c>
      <c r="I30" s="544">
        <v>0</v>
      </c>
      <c r="J30" s="544">
        <v>3007506.55</v>
      </c>
      <c r="K30" s="547">
        <v>0.28830251026572301</v>
      </c>
      <c r="L30" s="718"/>
      <c r="M30" s="718"/>
      <c r="N30" s="718"/>
      <c r="O30" s="718"/>
    </row>
    <row r="31" spans="1:15" s="541" customFormat="1" x14ac:dyDescent="0.25">
      <c r="A31" s="718"/>
      <c r="B31" s="795">
        <v>4</v>
      </c>
      <c r="C31" s="726"/>
      <c r="D31" s="719" t="s">
        <v>758</v>
      </c>
      <c r="E31" s="544">
        <v>4607367.3600000003</v>
      </c>
      <c r="F31" s="545">
        <v>6.0198727549999999E-3</v>
      </c>
      <c r="G31" s="546">
        <v>13</v>
      </c>
      <c r="H31" s="545">
        <v>0.54339264168300005</v>
      </c>
      <c r="I31" s="544">
        <v>0</v>
      </c>
      <c r="J31" s="544">
        <v>1610150.35</v>
      </c>
      <c r="K31" s="547">
        <v>0.34947296887565743</v>
      </c>
      <c r="L31" s="718"/>
      <c r="M31" s="718"/>
      <c r="N31" s="718"/>
      <c r="O31" s="718"/>
    </row>
    <row r="32" spans="1:15" s="541" customFormat="1" x14ac:dyDescent="0.25">
      <c r="A32" s="718"/>
      <c r="B32" s="795">
        <v>5</v>
      </c>
      <c r="C32" s="726"/>
      <c r="D32" s="719" t="s">
        <v>759</v>
      </c>
      <c r="E32" s="544">
        <v>30956397.910000004</v>
      </c>
      <c r="F32" s="545">
        <v>1.5760472478253216E-2</v>
      </c>
      <c r="G32" s="546">
        <v>50</v>
      </c>
      <c r="H32" s="545">
        <v>0.5789197001536126</v>
      </c>
      <c r="I32" s="544">
        <v>0</v>
      </c>
      <c r="J32" s="544">
        <v>17769568.27</v>
      </c>
      <c r="K32" s="547">
        <v>0.57401924867556398</v>
      </c>
      <c r="L32" s="718"/>
      <c r="M32" s="718"/>
      <c r="N32" s="718"/>
      <c r="O32" s="718"/>
    </row>
    <row r="33" spans="1:15" s="541" customFormat="1" x14ac:dyDescent="0.25">
      <c r="A33" s="718"/>
      <c r="B33" s="795">
        <v>6</v>
      </c>
      <c r="C33" s="726"/>
      <c r="D33" s="719" t="s">
        <v>762</v>
      </c>
      <c r="E33" s="544">
        <v>11036004.41</v>
      </c>
      <c r="F33" s="545">
        <v>5.0580877499599386E-2</v>
      </c>
      <c r="G33" s="546">
        <v>22</v>
      </c>
      <c r="H33" s="545">
        <v>0.55746516440778493</v>
      </c>
      <c r="I33" s="544">
        <v>0</v>
      </c>
      <c r="J33" s="544">
        <v>7597794.9299999997</v>
      </c>
      <c r="K33" s="547">
        <v>0.68845522779199397</v>
      </c>
      <c r="L33" s="718"/>
      <c r="M33" s="718"/>
      <c r="N33" s="718"/>
      <c r="O33" s="718"/>
    </row>
    <row r="34" spans="1:15" s="541" customFormat="1" x14ac:dyDescent="0.25">
      <c r="A34" s="718"/>
      <c r="B34" s="795">
        <v>7</v>
      </c>
      <c r="C34" s="726"/>
      <c r="D34" s="719" t="s">
        <v>765</v>
      </c>
      <c r="E34" s="544">
        <v>8654393.9499999993</v>
      </c>
      <c r="F34" s="545">
        <v>0.15637490832299999</v>
      </c>
      <c r="G34" s="546">
        <v>7</v>
      </c>
      <c r="H34" s="545">
        <v>0.55447636669699996</v>
      </c>
      <c r="I34" s="544">
        <v>0</v>
      </c>
      <c r="J34" s="544">
        <v>7722672.6100000003</v>
      </c>
      <c r="K34" s="547">
        <v>0.89234123782867558</v>
      </c>
      <c r="L34" s="718"/>
      <c r="M34" s="718"/>
      <c r="N34" s="718"/>
      <c r="O34" s="718"/>
    </row>
    <row r="35" spans="1:15" s="541" customFormat="1" x14ac:dyDescent="0.25">
      <c r="A35" s="718"/>
      <c r="B35" s="795">
        <v>8</v>
      </c>
      <c r="C35" s="726"/>
      <c r="D35" s="719" t="s">
        <v>769</v>
      </c>
      <c r="E35" s="544">
        <v>3353134.75</v>
      </c>
      <c r="F35" s="545">
        <v>1</v>
      </c>
      <c r="G35" s="546">
        <v>6</v>
      </c>
      <c r="H35" s="545">
        <v>0.52841537298800001</v>
      </c>
      <c r="I35" s="544">
        <v>0</v>
      </c>
      <c r="J35" s="544">
        <v>4344505.78</v>
      </c>
      <c r="K35" s="547">
        <v>1.2956549926900494</v>
      </c>
      <c r="L35" s="718"/>
      <c r="M35" s="718"/>
      <c r="N35" s="718"/>
      <c r="O35" s="718"/>
    </row>
    <row r="36" spans="1:15" s="541" customFormat="1" x14ac:dyDescent="0.25">
      <c r="A36" s="718"/>
      <c r="B36" s="795" t="s">
        <v>522</v>
      </c>
      <c r="C36" s="726"/>
      <c r="D36" s="719" t="s">
        <v>1328</v>
      </c>
      <c r="E36" s="544">
        <v>88208389.730000004</v>
      </c>
      <c r="F36" s="545">
        <v>6.6315307519903624E-2</v>
      </c>
      <c r="G36" s="546">
        <v>146</v>
      </c>
      <c r="H36" s="545">
        <v>0.55809920876998542</v>
      </c>
      <c r="I36" s="544">
        <v>0</v>
      </c>
      <c r="J36" s="544">
        <v>44860313.519999996</v>
      </c>
      <c r="K36" s="547">
        <v>0.50857195848733239</v>
      </c>
      <c r="L36" s="718"/>
      <c r="M36" s="718"/>
      <c r="N36" s="718"/>
      <c r="O36" s="718"/>
    </row>
    <row r="37" spans="1:15" x14ac:dyDescent="0.25">
      <c r="A37" s="718"/>
      <c r="B37" s="693" t="s">
        <v>1330</v>
      </c>
      <c r="C37" s="991" t="s">
        <v>1331</v>
      </c>
      <c r="D37" s="992"/>
      <c r="E37" s="544">
        <v>12065229766.299999</v>
      </c>
      <c r="F37" s="545">
        <v>3.9216562335995632E-3</v>
      </c>
      <c r="G37" s="546">
        <v>559</v>
      </c>
      <c r="H37" s="545">
        <v>0.5692153578253466</v>
      </c>
      <c r="I37" s="544">
        <v>0.99268904186339002</v>
      </c>
      <c r="J37" s="544">
        <v>4531910135.1300001</v>
      </c>
      <c r="K37" s="547">
        <v>0.37561739170424308</v>
      </c>
      <c r="L37" s="718"/>
      <c r="M37" s="718"/>
      <c r="N37" s="718"/>
      <c r="O37" s="718"/>
    </row>
    <row r="38" spans="1:15" x14ac:dyDescent="0.25">
      <c r="A38" s="718"/>
      <c r="B38" s="718"/>
      <c r="C38" s="718"/>
      <c r="D38" s="718"/>
      <c r="E38" s="718"/>
      <c r="F38" s="718"/>
      <c r="G38" s="718"/>
      <c r="H38" s="718"/>
      <c r="I38" s="718"/>
      <c r="J38" s="718"/>
      <c r="K38" s="718"/>
      <c r="L38" s="718"/>
      <c r="M38" s="718"/>
      <c r="N38" s="718"/>
      <c r="O38" s="718"/>
    </row>
    <row r="39" spans="1:15" x14ac:dyDescent="0.25">
      <c r="A39" s="718"/>
      <c r="B39" s="718"/>
      <c r="C39" s="718"/>
      <c r="D39" s="718"/>
      <c r="E39" s="718"/>
      <c r="F39" s="718"/>
      <c r="G39" s="718"/>
      <c r="H39" s="718"/>
      <c r="I39" s="718"/>
      <c r="J39" s="718"/>
      <c r="K39" s="718"/>
      <c r="L39" s="718"/>
      <c r="M39" s="718"/>
      <c r="N39" s="718"/>
      <c r="O39" s="718"/>
    </row>
    <row r="40" spans="1:15" x14ac:dyDescent="0.25">
      <c r="A40" s="718"/>
      <c r="B40" s="718"/>
      <c r="C40" s="718"/>
      <c r="D40" s="718"/>
      <c r="E40" s="718"/>
      <c r="F40" s="718"/>
      <c r="G40" s="718"/>
      <c r="H40" s="718"/>
      <c r="I40" s="718"/>
      <c r="J40" s="718"/>
      <c r="K40" s="718"/>
      <c r="L40" s="718"/>
      <c r="M40" s="718"/>
      <c r="N40" s="718"/>
      <c r="O40" s="718"/>
    </row>
    <row r="41" spans="1:15" x14ac:dyDescent="0.25">
      <c r="A41" s="718"/>
      <c r="B41" s="718"/>
      <c r="C41" s="718"/>
      <c r="D41" s="718"/>
      <c r="E41" s="718"/>
      <c r="F41" s="718"/>
      <c r="G41" s="718"/>
      <c r="H41" s="718"/>
      <c r="I41" s="718"/>
      <c r="J41" s="718"/>
      <c r="K41" s="718"/>
      <c r="L41" s="718"/>
      <c r="M41" s="718"/>
      <c r="N41" s="718"/>
      <c r="O41" s="718"/>
    </row>
    <row r="42" spans="1:15" x14ac:dyDescent="0.25">
      <c r="A42" s="718"/>
      <c r="B42" s="718"/>
      <c r="C42" s="718"/>
      <c r="D42" s="718"/>
      <c r="E42" s="718"/>
      <c r="F42" s="718"/>
      <c r="G42" s="718"/>
      <c r="H42" s="718"/>
      <c r="I42" s="718"/>
      <c r="J42" s="718"/>
      <c r="K42" s="718"/>
      <c r="L42" s="718"/>
      <c r="M42" s="718"/>
      <c r="N42" s="718"/>
      <c r="O42" s="718"/>
    </row>
    <row r="43" spans="1:15" x14ac:dyDescent="0.25">
      <c r="A43" s="718"/>
      <c r="B43" s="718"/>
      <c r="C43" s="718"/>
      <c r="D43" s="718"/>
      <c r="E43" s="718"/>
      <c r="F43" s="718"/>
      <c r="G43" s="718"/>
      <c r="H43" s="718"/>
      <c r="I43" s="718"/>
      <c r="J43" s="718"/>
      <c r="K43" s="718"/>
      <c r="L43" s="718"/>
      <c r="M43" s="718"/>
      <c r="N43" s="718"/>
      <c r="O43" s="718"/>
    </row>
    <row r="44" spans="1:15" x14ac:dyDescent="0.25">
      <c r="A44" s="718"/>
      <c r="B44" s="718"/>
      <c r="C44" s="718"/>
      <c r="D44" s="718"/>
      <c r="E44" s="718"/>
      <c r="F44" s="718"/>
      <c r="G44" s="718"/>
      <c r="H44" s="718"/>
      <c r="I44" s="718"/>
      <c r="J44" s="718"/>
      <c r="K44" s="718"/>
      <c r="L44" s="718"/>
      <c r="M44" s="718"/>
      <c r="N44" s="718"/>
      <c r="O44" s="718"/>
    </row>
    <row r="45" spans="1:15" x14ac:dyDescent="0.25">
      <c r="A45" s="718"/>
      <c r="B45" s="718"/>
      <c r="C45" s="718"/>
      <c r="D45" s="718"/>
      <c r="E45" s="718"/>
      <c r="F45" s="718"/>
      <c r="G45" s="718"/>
      <c r="H45" s="718"/>
      <c r="I45" s="718"/>
      <c r="J45" s="718"/>
      <c r="K45" s="718"/>
      <c r="L45" s="718"/>
      <c r="M45" s="718"/>
      <c r="N45" s="718"/>
      <c r="O45" s="718"/>
    </row>
    <row r="46" spans="1:15" x14ac:dyDescent="0.25">
      <c r="A46" s="718"/>
      <c r="B46" s="718"/>
      <c r="C46" s="718"/>
      <c r="D46" s="718"/>
      <c r="E46" s="718"/>
      <c r="F46" s="718"/>
      <c r="G46" s="718"/>
      <c r="H46" s="718"/>
      <c r="I46" s="718"/>
      <c r="J46" s="718"/>
      <c r="K46" s="718"/>
      <c r="L46" s="718"/>
      <c r="M46" s="718"/>
      <c r="N46" s="718"/>
      <c r="O46" s="718"/>
    </row>
    <row r="47" spans="1:15" x14ac:dyDescent="0.25">
      <c r="A47" s="718"/>
      <c r="B47" s="718"/>
      <c r="C47" s="718"/>
      <c r="D47" s="718"/>
      <c r="E47" s="718"/>
      <c r="F47" s="718"/>
      <c r="G47" s="718"/>
      <c r="H47" s="718"/>
      <c r="I47" s="718"/>
      <c r="J47" s="718"/>
      <c r="K47" s="718"/>
      <c r="L47" s="718"/>
      <c r="M47" s="718"/>
      <c r="N47" s="718"/>
      <c r="O47" s="718"/>
    </row>
    <row r="48" spans="1:15" x14ac:dyDescent="0.25">
      <c r="A48" s="718"/>
      <c r="B48" s="718"/>
      <c r="C48" s="718"/>
      <c r="D48" s="718"/>
      <c r="E48" s="718"/>
      <c r="F48" s="718"/>
      <c r="G48" s="718"/>
      <c r="H48" s="718"/>
      <c r="I48" s="718"/>
      <c r="J48" s="718"/>
      <c r="K48" s="718"/>
      <c r="L48" s="718"/>
      <c r="M48" s="718"/>
      <c r="N48" s="718"/>
      <c r="O48" s="718"/>
    </row>
    <row r="49" spans="1:15" x14ac:dyDescent="0.25">
      <c r="A49" s="718"/>
      <c r="B49" s="718"/>
      <c r="C49" s="718"/>
      <c r="D49" s="718"/>
      <c r="E49" s="718"/>
      <c r="F49" s="718"/>
      <c r="G49" s="718"/>
      <c r="H49" s="718"/>
      <c r="I49" s="718"/>
      <c r="J49" s="718"/>
      <c r="K49" s="718"/>
      <c r="L49" s="718"/>
      <c r="M49" s="718"/>
      <c r="N49" s="718"/>
      <c r="O49" s="718"/>
    </row>
    <row r="50" spans="1:15" x14ac:dyDescent="0.25">
      <c r="A50" s="718"/>
      <c r="B50" s="718"/>
      <c r="C50" s="718"/>
      <c r="D50" s="718"/>
      <c r="E50" s="718"/>
      <c r="F50" s="718"/>
      <c r="G50" s="718"/>
      <c r="H50" s="718"/>
      <c r="I50" s="718"/>
      <c r="J50" s="718"/>
      <c r="K50" s="718"/>
      <c r="L50" s="718"/>
      <c r="M50" s="718"/>
      <c r="N50" s="718"/>
      <c r="O50" s="718"/>
    </row>
    <row r="55" spans="1:15" s="541" customFormat="1" x14ac:dyDescent="0.25">
      <c r="A55" s="718"/>
      <c r="B55" s="718"/>
      <c r="C55" s="718"/>
      <c r="D55" s="718"/>
      <c r="E55" s="718"/>
      <c r="F55" s="718"/>
      <c r="G55" s="718"/>
      <c r="H55" s="718"/>
      <c r="I55" s="718"/>
      <c r="J55" s="718"/>
      <c r="K55" s="718"/>
    </row>
    <row r="56" spans="1:15" s="541" customFormat="1" x14ac:dyDescent="0.25">
      <c r="A56" s="718"/>
      <c r="B56" s="718"/>
      <c r="C56" s="718"/>
      <c r="D56" s="718"/>
      <c r="E56" s="718"/>
      <c r="F56" s="718"/>
      <c r="G56" s="718"/>
      <c r="H56" s="718"/>
      <c r="I56" s="718"/>
      <c r="J56" s="718"/>
      <c r="K56" s="718"/>
    </row>
    <row r="57" spans="1:15" s="541" customFormat="1" x14ac:dyDescent="0.25">
      <c r="A57" s="718"/>
      <c r="B57" s="718"/>
      <c r="C57" s="718"/>
      <c r="D57" s="718"/>
      <c r="E57" s="718"/>
      <c r="F57" s="718"/>
      <c r="G57" s="718"/>
      <c r="H57" s="718"/>
      <c r="I57" s="718"/>
      <c r="J57" s="718"/>
      <c r="K57" s="718"/>
    </row>
    <row r="58" spans="1:15" s="541" customFormat="1" x14ac:dyDescent="0.25">
      <c r="A58" s="718"/>
      <c r="B58" s="718"/>
      <c r="C58" s="718"/>
      <c r="D58" s="718"/>
      <c r="E58" s="718"/>
      <c r="F58" s="718"/>
      <c r="G58" s="718"/>
      <c r="H58" s="718"/>
      <c r="I58" s="718"/>
      <c r="J58" s="718"/>
      <c r="K58" s="718"/>
    </row>
    <row r="59" spans="1:15" s="541" customFormat="1" x14ac:dyDescent="0.25">
      <c r="A59" s="718"/>
      <c r="B59" s="718"/>
      <c r="C59" s="718"/>
      <c r="D59" s="718"/>
      <c r="E59" s="718"/>
      <c r="F59" s="718"/>
      <c r="G59" s="718"/>
      <c r="H59" s="718"/>
      <c r="I59" s="718"/>
      <c r="J59" s="718"/>
      <c r="K59" s="718"/>
    </row>
    <row r="60" spans="1:15" s="541" customFormat="1" x14ac:dyDescent="0.25">
      <c r="A60" s="718"/>
      <c r="B60" s="718"/>
      <c r="C60" s="718"/>
      <c r="D60" s="718"/>
      <c r="E60" s="718"/>
      <c r="F60" s="718"/>
      <c r="G60" s="718"/>
      <c r="H60" s="718"/>
      <c r="I60" s="718"/>
      <c r="J60" s="718"/>
      <c r="K60" s="718"/>
    </row>
    <row r="61" spans="1:15" s="541" customFormat="1" x14ac:dyDescent="0.25">
      <c r="A61" s="718"/>
      <c r="B61" s="718"/>
      <c r="C61" s="718"/>
      <c r="D61" s="718"/>
      <c r="E61" s="718"/>
      <c r="F61" s="718"/>
      <c r="G61" s="718"/>
      <c r="H61" s="718"/>
      <c r="I61" s="718"/>
      <c r="J61" s="718"/>
      <c r="K61" s="718"/>
    </row>
    <row r="62" spans="1:15" s="541" customFormat="1" x14ac:dyDescent="0.25">
      <c r="A62" s="718"/>
      <c r="B62" s="718"/>
      <c r="C62" s="718"/>
      <c r="D62" s="718"/>
      <c r="E62" s="718"/>
      <c r="F62" s="718"/>
      <c r="G62" s="718"/>
      <c r="H62" s="718"/>
      <c r="I62" s="718"/>
      <c r="J62" s="718"/>
      <c r="K62" s="718"/>
    </row>
    <row r="63" spans="1:15" s="541" customFormat="1" x14ac:dyDescent="0.25">
      <c r="A63" s="718"/>
      <c r="B63" s="718"/>
      <c r="C63" s="718"/>
      <c r="D63" s="718"/>
      <c r="E63" s="718"/>
      <c r="F63" s="718"/>
      <c r="G63" s="718"/>
      <c r="H63" s="718"/>
      <c r="I63" s="718"/>
      <c r="J63" s="718"/>
      <c r="K63" s="718"/>
    </row>
    <row r="64" spans="1:15" s="541" customFormat="1" x14ac:dyDescent="0.25">
      <c r="A64" s="718"/>
      <c r="B64" s="718"/>
      <c r="C64" s="718"/>
      <c r="D64" s="718"/>
      <c r="E64" s="718"/>
      <c r="F64" s="718"/>
      <c r="G64" s="718"/>
      <c r="H64" s="718"/>
      <c r="I64" s="718"/>
      <c r="J64" s="718"/>
      <c r="K64" s="718"/>
    </row>
    <row r="65" spans="1:11" s="541" customFormat="1" x14ac:dyDescent="0.25">
      <c r="A65" s="718"/>
      <c r="B65" s="718"/>
      <c r="C65" s="718"/>
      <c r="D65" s="718"/>
      <c r="E65" s="718"/>
      <c r="F65" s="718"/>
      <c r="G65" s="718"/>
      <c r="H65" s="718"/>
      <c r="I65" s="718"/>
      <c r="J65" s="718"/>
      <c r="K65" s="718"/>
    </row>
    <row r="66" spans="1:11" s="541" customFormat="1" x14ac:dyDescent="0.25">
      <c r="A66" s="718"/>
      <c r="B66" s="718"/>
      <c r="C66" s="718"/>
      <c r="D66" s="718"/>
      <c r="E66" s="718"/>
      <c r="F66" s="718"/>
      <c r="G66" s="718"/>
      <c r="H66" s="718"/>
      <c r="I66" s="718"/>
      <c r="J66" s="718"/>
      <c r="K66" s="718"/>
    </row>
    <row r="67" spans="1:11" s="541" customFormat="1" x14ac:dyDescent="0.25">
      <c r="A67" s="718"/>
      <c r="B67" s="718"/>
      <c r="C67" s="718"/>
      <c r="D67" s="718"/>
      <c r="E67" s="718"/>
      <c r="F67" s="718"/>
      <c r="G67" s="718"/>
      <c r="H67" s="718"/>
      <c r="I67" s="718"/>
      <c r="J67" s="718"/>
      <c r="K67" s="718"/>
    </row>
    <row r="68" spans="1:11" s="541" customFormat="1" x14ac:dyDescent="0.25">
      <c r="A68" s="718"/>
      <c r="B68" s="718"/>
      <c r="C68" s="718"/>
      <c r="D68" s="718"/>
      <c r="E68" s="718"/>
      <c r="F68" s="718"/>
      <c r="G68" s="718"/>
      <c r="H68" s="718"/>
      <c r="I68" s="718"/>
      <c r="J68" s="718"/>
      <c r="K68" s="718"/>
    </row>
    <row r="69" spans="1:11" s="541" customFormat="1" x14ac:dyDescent="0.25">
      <c r="A69" s="718"/>
      <c r="B69" s="718"/>
      <c r="C69" s="718"/>
      <c r="D69" s="718"/>
      <c r="E69" s="718"/>
      <c r="F69" s="718"/>
      <c r="G69" s="718"/>
      <c r="H69" s="718"/>
      <c r="I69" s="718"/>
      <c r="J69" s="718"/>
      <c r="K69" s="718"/>
    </row>
    <row r="88" spans="1:11" s="541" customFormat="1" x14ac:dyDescent="0.25">
      <c r="A88" s="718"/>
      <c r="B88" s="718"/>
      <c r="C88" s="718"/>
      <c r="D88" s="718"/>
      <c r="E88" s="718"/>
      <c r="F88" s="718"/>
      <c r="G88" s="718"/>
      <c r="H88" s="718"/>
      <c r="I88" s="718"/>
      <c r="J88" s="718"/>
      <c r="K88" s="718"/>
    </row>
    <row r="89" spans="1:11" s="541" customFormat="1" x14ac:dyDescent="0.25">
      <c r="A89" s="718"/>
      <c r="B89" s="718"/>
      <c r="C89" s="718"/>
      <c r="D89" s="718"/>
      <c r="E89" s="718"/>
      <c r="F89" s="718"/>
      <c r="G89" s="718"/>
      <c r="H89" s="718"/>
      <c r="I89" s="718"/>
      <c r="J89" s="718"/>
      <c r="K89" s="718"/>
    </row>
    <row r="90" spans="1:11" s="541" customFormat="1" x14ac:dyDescent="0.25">
      <c r="A90" s="718"/>
      <c r="B90" s="718"/>
      <c r="C90" s="718"/>
      <c r="D90" s="718"/>
      <c r="E90" s="718"/>
      <c r="F90" s="718"/>
      <c r="G90" s="718"/>
      <c r="H90" s="718"/>
      <c r="I90" s="718"/>
      <c r="J90" s="718"/>
      <c r="K90" s="718"/>
    </row>
    <row r="91" spans="1:11" s="541" customFormat="1" x14ac:dyDescent="0.25">
      <c r="A91" s="718"/>
      <c r="B91" s="718"/>
      <c r="C91" s="718"/>
      <c r="D91" s="718"/>
      <c r="E91" s="718"/>
      <c r="F91" s="718"/>
      <c r="G91" s="718"/>
      <c r="H91" s="718"/>
      <c r="I91" s="718"/>
      <c r="J91" s="718"/>
      <c r="K91" s="718"/>
    </row>
    <row r="92" spans="1:11" s="541" customFormat="1" x14ac:dyDescent="0.25">
      <c r="A92" s="718"/>
      <c r="B92" s="718"/>
      <c r="C92" s="718"/>
      <c r="D92" s="718"/>
      <c r="E92" s="718"/>
      <c r="F92" s="718"/>
      <c r="G92" s="718"/>
      <c r="H92" s="718"/>
      <c r="I92" s="718"/>
      <c r="J92" s="718"/>
      <c r="K92" s="718"/>
    </row>
    <row r="93" spans="1:11" s="541" customFormat="1" x14ac:dyDescent="0.25">
      <c r="A93" s="718"/>
      <c r="B93" s="718"/>
      <c r="C93" s="718"/>
      <c r="D93" s="718"/>
      <c r="E93" s="718"/>
      <c r="F93" s="718"/>
      <c r="G93" s="718"/>
      <c r="H93" s="718"/>
      <c r="I93" s="718"/>
      <c r="J93" s="718"/>
      <c r="K93" s="718"/>
    </row>
    <row r="94" spans="1:11" s="541" customFormat="1" x14ac:dyDescent="0.25">
      <c r="A94" s="718"/>
      <c r="B94" s="718"/>
      <c r="C94" s="718"/>
      <c r="D94" s="718"/>
      <c r="E94" s="718"/>
      <c r="F94" s="718"/>
      <c r="G94" s="718"/>
      <c r="H94" s="718"/>
      <c r="I94" s="718"/>
      <c r="J94" s="718"/>
      <c r="K94" s="718"/>
    </row>
    <row r="95" spans="1:11" s="541" customFormat="1" x14ac:dyDescent="0.25">
      <c r="A95" s="718"/>
      <c r="B95" s="718"/>
      <c r="C95" s="718"/>
      <c r="D95" s="718"/>
      <c r="E95" s="718"/>
      <c r="F95" s="718"/>
      <c r="G95" s="718"/>
      <c r="H95" s="718"/>
      <c r="I95" s="718"/>
      <c r="J95" s="718"/>
      <c r="K95" s="718"/>
    </row>
    <row r="96" spans="1:11" s="541" customFormat="1" x14ac:dyDescent="0.25">
      <c r="A96" s="718"/>
      <c r="B96" s="718"/>
      <c r="C96" s="718"/>
      <c r="D96" s="718"/>
      <c r="E96" s="718"/>
      <c r="F96" s="718"/>
      <c r="G96" s="718"/>
      <c r="H96" s="718"/>
      <c r="I96" s="718"/>
      <c r="J96" s="718"/>
      <c r="K96" s="718"/>
    </row>
    <row r="97" spans="1:11" s="541" customFormat="1" x14ac:dyDescent="0.25">
      <c r="A97" s="718"/>
      <c r="B97" s="718"/>
      <c r="C97" s="718"/>
      <c r="D97" s="718"/>
      <c r="E97" s="718"/>
      <c r="F97" s="718"/>
      <c r="G97" s="718"/>
      <c r="H97" s="718"/>
      <c r="I97" s="718"/>
      <c r="J97" s="718"/>
      <c r="K97" s="718"/>
    </row>
    <row r="98" spans="1:11" s="541" customFormat="1" x14ac:dyDescent="0.25">
      <c r="A98" s="718"/>
      <c r="B98" s="718"/>
      <c r="C98" s="718"/>
      <c r="D98" s="718"/>
      <c r="E98" s="718"/>
      <c r="F98" s="718"/>
      <c r="G98" s="718"/>
      <c r="H98" s="718"/>
      <c r="I98" s="718"/>
      <c r="J98" s="718"/>
      <c r="K98" s="718"/>
    </row>
    <row r="99" spans="1:11" s="541" customFormat="1" x14ac:dyDescent="0.25">
      <c r="A99" s="718"/>
      <c r="B99" s="718"/>
      <c r="C99" s="718"/>
      <c r="D99" s="718"/>
      <c r="E99" s="718"/>
      <c r="F99" s="718"/>
      <c r="G99" s="718"/>
      <c r="H99" s="718"/>
      <c r="I99" s="718"/>
      <c r="J99" s="718"/>
      <c r="K99" s="718"/>
    </row>
    <row r="100" spans="1:11" s="541" customFormat="1" x14ac:dyDescent="0.25">
      <c r="A100" s="718"/>
      <c r="B100" s="718"/>
      <c r="C100" s="718"/>
      <c r="D100" s="718"/>
      <c r="E100" s="718"/>
      <c r="F100" s="718"/>
      <c r="G100" s="718"/>
      <c r="H100" s="718"/>
      <c r="I100" s="718"/>
      <c r="J100" s="718"/>
      <c r="K100" s="718"/>
    </row>
    <row r="101" spans="1:11" s="541" customFormat="1" x14ac:dyDescent="0.25">
      <c r="A101" s="718"/>
      <c r="B101" s="718"/>
      <c r="C101" s="718"/>
      <c r="D101" s="718"/>
      <c r="E101" s="718"/>
      <c r="F101" s="718"/>
      <c r="G101" s="718"/>
      <c r="H101" s="718"/>
      <c r="I101" s="718"/>
      <c r="J101" s="718"/>
      <c r="K101" s="718"/>
    </row>
    <row r="102" spans="1:11" s="541" customFormat="1" x14ac:dyDescent="0.25">
      <c r="A102" s="718"/>
      <c r="B102" s="718"/>
      <c r="C102" s="718"/>
      <c r="D102" s="718"/>
      <c r="E102" s="718"/>
      <c r="F102" s="718"/>
      <c r="G102" s="718"/>
      <c r="H102" s="718"/>
      <c r="I102" s="718"/>
      <c r="J102" s="718"/>
      <c r="K102" s="718"/>
    </row>
    <row r="108" spans="1:11" ht="15" customHeight="1" x14ac:dyDescent="0.25">
      <c r="A108" s="718"/>
      <c r="B108" s="718"/>
      <c r="C108" s="718"/>
      <c r="D108" s="718"/>
      <c r="E108" s="718"/>
      <c r="F108" s="718"/>
      <c r="G108" s="718"/>
      <c r="H108" s="718"/>
      <c r="I108" s="718"/>
      <c r="J108" s="718"/>
      <c r="K108" s="718"/>
    </row>
    <row r="120" ht="30" customHeight="1" x14ac:dyDescent="0.25"/>
  </sheetData>
  <mergeCells count="19">
    <mergeCell ref="I8:I9"/>
    <mergeCell ref="C8:C9"/>
    <mergeCell ref="D8:D9"/>
    <mergeCell ref="E8:E9"/>
    <mergeCell ref="F8:F9"/>
    <mergeCell ref="G8:G9"/>
    <mergeCell ref="K25:K26"/>
    <mergeCell ref="C37:D37"/>
    <mergeCell ref="J8:J9"/>
    <mergeCell ref="K8:K9"/>
    <mergeCell ref="C25:C26"/>
    <mergeCell ref="D25:D26"/>
    <mergeCell ref="E25:E26"/>
    <mergeCell ref="F25:F26"/>
    <mergeCell ref="G25:G26"/>
    <mergeCell ref="H25:H26"/>
    <mergeCell ref="I25:I26"/>
    <mergeCell ref="J25:J26"/>
    <mergeCell ref="H8:H9"/>
  </mergeCells>
  <hyperlinks>
    <hyperlink ref="M2" location="Index!A1" display="Return to index" xr:uid="{64EE8157-A91B-4CD6-BE53-AE8AFE45DAF8}"/>
  </hyperlinks>
  <pageMargins left="0.70866141732283472" right="0.70866141732283472" top="0.74803149606299213" bottom="0.74803149606299213" header="0.31496062992125984" footer="0.31496062992125984"/>
  <pageSetup paperSize="9" scale="3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E9E59-E164-4C9B-B354-1A2838C1C6BB}">
  <dimension ref="B1:AJ135"/>
  <sheetViews>
    <sheetView showGridLines="0" zoomScale="85" zoomScaleNormal="85" workbookViewId="0">
      <selection activeCell="D12" sqref="D12"/>
    </sheetView>
  </sheetViews>
  <sheetFormatPr defaultColWidth="9.140625" defaultRowHeight="15" x14ac:dyDescent="0.25"/>
  <cols>
    <col min="1" max="1" width="2.7109375" style="650" customWidth="1"/>
    <col min="2" max="2" width="9.140625" style="648"/>
    <col min="3" max="3" width="65.85546875" style="649" bestFit="1" customWidth="1"/>
    <col min="4" max="7" width="30.7109375" style="649" customWidth="1"/>
    <col min="8" max="8" width="26.140625" style="649" bestFit="1" customWidth="1"/>
    <col min="9" max="9" width="21.85546875" style="649" bestFit="1" customWidth="1"/>
    <col min="10" max="10" width="21.85546875" style="650" bestFit="1" customWidth="1"/>
    <col min="11" max="11" width="26.140625" style="650" bestFit="1" customWidth="1"/>
    <col min="12" max="12" width="25.5703125" style="650" customWidth="1"/>
    <col min="13" max="13" width="25" style="650" customWidth="1"/>
    <col min="14" max="14" width="30.7109375" style="650" customWidth="1"/>
    <col min="15" max="16" width="29.140625" style="650" bestFit="1" customWidth="1"/>
    <col min="17" max="17" width="31" style="650" customWidth="1"/>
    <col min="18" max="18" width="5.7109375" style="650" customWidth="1"/>
    <col min="19" max="19" width="17.28515625" style="650" bestFit="1" customWidth="1"/>
    <col min="20" max="16384" width="9.140625" style="650"/>
  </cols>
  <sheetData>
    <row r="1" spans="2:30" ht="12.95" customHeight="1" x14ac:dyDescent="0.25">
      <c r="B1" s="721"/>
      <c r="C1" s="722"/>
      <c r="D1" s="722"/>
      <c r="E1" s="722"/>
      <c r="F1" s="722"/>
      <c r="G1" s="722"/>
      <c r="H1" s="722"/>
      <c r="I1" s="722"/>
      <c r="J1" s="714"/>
      <c r="K1" s="714"/>
      <c r="L1" s="714"/>
      <c r="M1" s="714"/>
      <c r="N1" s="714"/>
      <c r="O1" s="714"/>
      <c r="P1" s="714"/>
      <c r="Q1" s="714"/>
      <c r="R1" s="714"/>
      <c r="S1" s="714"/>
      <c r="T1" s="714"/>
      <c r="U1" s="714"/>
      <c r="V1" s="714"/>
      <c r="W1" s="714"/>
      <c r="X1" s="714"/>
      <c r="Y1" s="714"/>
      <c r="Z1" s="714"/>
      <c r="AA1" s="714"/>
      <c r="AB1" s="714"/>
      <c r="AC1" s="714"/>
      <c r="AD1" s="714"/>
    </row>
    <row r="2" spans="2:30" ht="22.5" x14ac:dyDescent="0.3">
      <c r="B2" s="854" t="s">
        <v>133</v>
      </c>
      <c r="C2" s="855"/>
      <c r="D2" s="855"/>
      <c r="E2" s="855"/>
      <c r="F2" s="855"/>
      <c r="G2" s="855"/>
      <c r="H2" s="855"/>
      <c r="I2" s="855"/>
      <c r="J2" s="685"/>
      <c r="K2" s="685"/>
      <c r="L2" s="685"/>
      <c r="M2" s="685"/>
      <c r="N2" s="686"/>
      <c r="O2" s="687"/>
      <c r="P2" s="688"/>
      <c r="Q2" s="688"/>
      <c r="R2" s="112"/>
      <c r="S2" s="315" t="s">
        <v>66</v>
      </c>
      <c r="T2" s="1"/>
      <c r="U2" s="1"/>
      <c r="V2" s="1"/>
      <c r="W2" s="1"/>
      <c r="X2" s="1"/>
      <c r="Y2" s="1"/>
      <c r="Z2" s="1"/>
      <c r="AA2" s="1"/>
      <c r="AB2" s="1"/>
      <c r="AC2" s="714"/>
      <c r="AD2" s="714"/>
    </row>
    <row r="3" spans="2:30" s="644" customFormat="1" ht="18.75" x14ac:dyDescent="0.3">
      <c r="B3" s="651"/>
      <c r="C3" s="652"/>
      <c r="D3" s="652"/>
      <c r="E3" s="652"/>
      <c r="F3" s="652"/>
      <c r="G3" s="652"/>
      <c r="H3" s="652"/>
      <c r="I3" s="652"/>
      <c r="J3" s="653"/>
      <c r="K3" s="653"/>
      <c r="L3" s="653"/>
      <c r="M3" s="653"/>
      <c r="N3" s="654"/>
      <c r="O3" s="655"/>
      <c r="P3" s="656"/>
      <c r="Q3" s="656"/>
      <c r="R3" s="112"/>
      <c r="S3" s="112"/>
      <c r="T3" s="112"/>
      <c r="U3" s="112"/>
      <c r="V3" s="112"/>
      <c r="W3" s="112"/>
      <c r="X3" s="112"/>
      <c r="Y3" s="112"/>
      <c r="Z3" s="112"/>
      <c r="AA3" s="112"/>
      <c r="AB3" s="112"/>
      <c r="AC3" s="718"/>
      <c r="AD3" s="718"/>
    </row>
    <row r="4" spans="2:30" x14ac:dyDescent="0.25">
      <c r="B4" s="723">
        <v>1</v>
      </c>
      <c r="C4" s="724" t="s">
        <v>134</v>
      </c>
      <c r="D4" s="657" t="s">
        <v>135</v>
      </c>
      <c r="E4" s="657" t="s">
        <v>135</v>
      </c>
      <c r="F4" s="657" t="s">
        <v>135</v>
      </c>
      <c r="G4" s="657" t="s">
        <v>135</v>
      </c>
      <c r="H4" s="657" t="s">
        <v>135</v>
      </c>
      <c r="I4" s="657" t="s">
        <v>135</v>
      </c>
      <c r="J4" s="657" t="s">
        <v>135</v>
      </c>
      <c r="K4" s="657" t="s">
        <v>135</v>
      </c>
      <c r="L4" s="657" t="s">
        <v>135</v>
      </c>
      <c r="M4" s="657" t="s">
        <v>135</v>
      </c>
      <c r="N4" s="657" t="s">
        <v>135</v>
      </c>
      <c r="O4" s="657" t="s">
        <v>135</v>
      </c>
      <c r="P4" s="657" t="s">
        <v>135</v>
      </c>
      <c r="Q4" s="657" t="s">
        <v>135</v>
      </c>
      <c r="R4" s="1"/>
      <c r="S4" s="1"/>
      <c r="T4" s="1"/>
      <c r="U4" s="1"/>
      <c r="V4" s="714"/>
      <c r="W4" s="714"/>
      <c r="X4" s="714"/>
      <c r="Y4" s="714"/>
      <c r="Z4" s="714"/>
      <c r="AA4" s="714"/>
      <c r="AB4" s="714"/>
      <c r="AC4" s="714"/>
      <c r="AD4" s="714"/>
    </row>
    <row r="5" spans="2:30" x14ac:dyDescent="0.25">
      <c r="B5" s="725">
        <v>2</v>
      </c>
      <c r="C5" s="726" t="s">
        <v>136</v>
      </c>
      <c r="D5" s="727" t="s">
        <v>137</v>
      </c>
      <c r="E5" s="727" t="s">
        <v>138</v>
      </c>
      <c r="F5" s="727" t="s">
        <v>139</v>
      </c>
      <c r="G5" s="727" t="s">
        <v>140</v>
      </c>
      <c r="H5" s="728" t="s">
        <v>141</v>
      </c>
      <c r="I5" s="718" t="s">
        <v>142</v>
      </c>
      <c r="J5" s="728" t="s">
        <v>143</v>
      </c>
      <c r="K5" s="718" t="s">
        <v>144</v>
      </c>
      <c r="L5" s="728" t="s">
        <v>145</v>
      </c>
      <c r="M5" s="728" t="s">
        <v>146</v>
      </c>
      <c r="N5" s="728" t="s">
        <v>147</v>
      </c>
      <c r="O5" s="241" t="s">
        <v>148</v>
      </c>
      <c r="P5" s="658" t="s">
        <v>149</v>
      </c>
      <c r="Q5" s="658" t="s">
        <v>150</v>
      </c>
      <c r="R5" s="1"/>
      <c r="S5" s="1"/>
      <c r="T5" s="1"/>
      <c r="U5" s="1"/>
      <c r="V5" s="1"/>
      <c r="W5" s="714"/>
      <c r="X5" s="714"/>
      <c r="Y5" s="714"/>
      <c r="Z5" s="714"/>
      <c r="AA5" s="714"/>
      <c r="AB5" s="714"/>
      <c r="AC5" s="714"/>
      <c r="AD5" s="714"/>
    </row>
    <row r="6" spans="2:30" x14ac:dyDescent="0.25">
      <c r="B6" s="725">
        <v>3</v>
      </c>
      <c r="C6" s="726" t="s">
        <v>151</v>
      </c>
      <c r="D6" s="729" t="s">
        <v>152</v>
      </c>
      <c r="E6" s="729" t="s">
        <v>152</v>
      </c>
      <c r="F6" s="729" t="s">
        <v>152</v>
      </c>
      <c r="G6" s="729" t="s">
        <v>152</v>
      </c>
      <c r="H6" s="729" t="s">
        <v>152</v>
      </c>
      <c r="I6" s="729" t="s">
        <v>152</v>
      </c>
      <c r="J6" s="729" t="s">
        <v>153</v>
      </c>
      <c r="K6" s="730" t="s">
        <v>153</v>
      </c>
      <c r="L6" s="730" t="s">
        <v>153</v>
      </c>
      <c r="M6" s="730" t="s">
        <v>153</v>
      </c>
      <c r="N6" s="730" t="s">
        <v>153</v>
      </c>
      <c r="O6" s="659" t="s">
        <v>153</v>
      </c>
      <c r="P6" s="659" t="s">
        <v>153</v>
      </c>
      <c r="Q6" s="659" t="s">
        <v>153</v>
      </c>
      <c r="R6" s="1"/>
      <c r="S6" s="1"/>
      <c r="T6" s="1"/>
      <c r="U6" s="1"/>
      <c r="V6" s="1"/>
      <c r="W6" s="714"/>
      <c r="X6" s="714"/>
      <c r="Y6" s="714"/>
      <c r="Z6" s="714"/>
      <c r="AA6" s="714"/>
      <c r="AB6" s="714"/>
      <c r="AC6" s="714"/>
      <c r="AD6" s="714"/>
    </row>
    <row r="7" spans="2:30" x14ac:dyDescent="0.25">
      <c r="B7" s="660"/>
      <c r="C7" s="661" t="s">
        <v>154</v>
      </c>
      <c r="D7" s="662"/>
      <c r="E7" s="662"/>
      <c r="F7" s="662"/>
      <c r="G7" s="662"/>
      <c r="H7" s="662"/>
      <c r="I7" s="662"/>
      <c r="J7" s="662"/>
      <c r="K7" s="662"/>
      <c r="L7" s="662"/>
      <c r="M7" s="662"/>
      <c r="N7" s="662"/>
      <c r="O7" s="662"/>
      <c r="P7" s="662"/>
      <c r="Q7" s="662"/>
      <c r="R7" s="1"/>
      <c r="S7" s="1"/>
      <c r="T7" s="1"/>
      <c r="U7" s="1"/>
      <c r="V7" s="1"/>
      <c r="W7" s="714"/>
      <c r="X7" s="714"/>
      <c r="Y7" s="714"/>
      <c r="Z7" s="714"/>
      <c r="AA7" s="714"/>
      <c r="AB7" s="714"/>
      <c r="AC7" s="714"/>
      <c r="AD7" s="714"/>
    </row>
    <row r="8" spans="2:30" ht="30" x14ac:dyDescent="0.25">
      <c r="B8" s="731">
        <v>4</v>
      </c>
      <c r="C8" s="726" t="s">
        <v>155</v>
      </c>
      <c r="D8" s="663" t="s">
        <v>156</v>
      </c>
      <c r="E8" s="663" t="s">
        <v>156</v>
      </c>
      <c r="F8" s="663" t="s">
        <v>156</v>
      </c>
      <c r="G8" s="663" t="s">
        <v>156</v>
      </c>
      <c r="H8" s="460" t="s">
        <v>156</v>
      </c>
      <c r="I8" s="460" t="s">
        <v>157</v>
      </c>
      <c r="J8" s="460" t="s">
        <v>157</v>
      </c>
      <c r="K8" s="460" t="s">
        <v>156</v>
      </c>
      <c r="L8" s="460" t="s">
        <v>156</v>
      </c>
      <c r="M8" s="460" t="s">
        <v>156</v>
      </c>
      <c r="N8" s="460" t="s">
        <v>157</v>
      </c>
      <c r="O8" s="460" t="s">
        <v>156</v>
      </c>
      <c r="P8" s="460" t="s">
        <v>156</v>
      </c>
      <c r="Q8" s="460" t="s">
        <v>156</v>
      </c>
      <c r="R8" s="1"/>
      <c r="S8" s="1"/>
      <c r="T8" s="1"/>
      <c r="U8" s="1"/>
      <c r="V8" s="1"/>
      <c r="W8" s="714"/>
      <c r="X8" s="714"/>
      <c r="Y8" s="714"/>
      <c r="Z8" s="714"/>
      <c r="AA8" s="714"/>
      <c r="AB8" s="714"/>
      <c r="AC8" s="714"/>
      <c r="AD8" s="714"/>
    </row>
    <row r="9" spans="2:30" ht="30" x14ac:dyDescent="0.25">
      <c r="B9" s="731">
        <v>5</v>
      </c>
      <c r="C9" s="726" t="s">
        <v>158</v>
      </c>
      <c r="D9" s="663" t="s">
        <v>156</v>
      </c>
      <c r="E9" s="663" t="s">
        <v>156</v>
      </c>
      <c r="F9" s="663" t="s">
        <v>156</v>
      </c>
      <c r="G9" s="663" t="s">
        <v>156</v>
      </c>
      <c r="H9" s="460" t="s">
        <v>156</v>
      </c>
      <c r="I9" s="460" t="s">
        <v>157</v>
      </c>
      <c r="J9" s="460" t="s">
        <v>157</v>
      </c>
      <c r="K9" s="460" t="s">
        <v>156</v>
      </c>
      <c r="L9" s="460" t="s">
        <v>156</v>
      </c>
      <c r="M9" s="460" t="s">
        <v>156</v>
      </c>
      <c r="N9" s="460" t="s">
        <v>157</v>
      </c>
      <c r="O9" s="460" t="s">
        <v>156</v>
      </c>
      <c r="P9" s="460" t="s">
        <v>156</v>
      </c>
      <c r="Q9" s="460" t="s">
        <v>156</v>
      </c>
      <c r="R9" s="1"/>
      <c r="S9" s="1"/>
      <c r="T9" s="1"/>
      <c r="U9" s="1"/>
      <c r="V9" s="1"/>
      <c r="W9" s="1"/>
      <c r="X9" s="1"/>
      <c r="Y9" s="1"/>
      <c r="Z9" s="1"/>
      <c r="AA9" s="1"/>
      <c r="AB9" s="1"/>
      <c r="AC9" s="1"/>
      <c r="AD9" s="1"/>
    </row>
    <row r="10" spans="2:30" ht="30" x14ac:dyDescent="0.25">
      <c r="B10" s="731">
        <v>6</v>
      </c>
      <c r="C10" s="726" t="s">
        <v>159</v>
      </c>
      <c r="D10" s="732" t="s">
        <v>160</v>
      </c>
      <c r="E10" s="732" t="s">
        <v>160</v>
      </c>
      <c r="F10" s="732" t="s">
        <v>160</v>
      </c>
      <c r="G10" s="732" t="s">
        <v>160</v>
      </c>
      <c r="H10" s="729" t="s">
        <v>160</v>
      </c>
      <c r="I10" s="729" t="s">
        <v>160</v>
      </c>
      <c r="J10" s="729" t="s">
        <v>160</v>
      </c>
      <c r="K10" s="730" t="s">
        <v>160</v>
      </c>
      <c r="L10" s="730" t="s">
        <v>160</v>
      </c>
      <c r="M10" s="730" t="s">
        <v>160</v>
      </c>
      <c r="N10" s="730" t="s">
        <v>160</v>
      </c>
      <c r="O10" s="659" t="s">
        <v>160</v>
      </c>
      <c r="P10" s="659" t="s">
        <v>160</v>
      </c>
      <c r="Q10" s="659" t="s">
        <v>160</v>
      </c>
      <c r="R10" s="1"/>
      <c r="S10" s="1"/>
      <c r="T10" s="1"/>
      <c r="U10" s="1"/>
      <c r="V10" s="1"/>
      <c r="W10" s="1"/>
      <c r="X10" s="1"/>
      <c r="Y10" s="1"/>
      <c r="Z10" s="1"/>
      <c r="AA10" s="1"/>
      <c r="AB10" s="1"/>
      <c r="AC10" s="1"/>
      <c r="AD10" s="1"/>
    </row>
    <row r="11" spans="2:30" ht="90.75" customHeight="1" x14ac:dyDescent="0.25">
      <c r="B11" s="731">
        <v>7</v>
      </c>
      <c r="C11" s="726" t="s">
        <v>161</v>
      </c>
      <c r="D11" s="732" t="s">
        <v>162</v>
      </c>
      <c r="E11" s="732" t="s">
        <v>162</v>
      </c>
      <c r="F11" s="732" t="s">
        <v>162</v>
      </c>
      <c r="G11" s="732" t="s">
        <v>162</v>
      </c>
      <c r="H11" s="664" t="s">
        <v>163</v>
      </c>
      <c r="I11" s="664" t="s">
        <v>164</v>
      </c>
      <c r="J11" s="664" t="s">
        <v>164</v>
      </c>
      <c r="K11" s="659" t="s">
        <v>163</v>
      </c>
      <c r="L11" s="664" t="s">
        <v>163</v>
      </c>
      <c r="M11" s="664" t="s">
        <v>163</v>
      </c>
      <c r="N11" s="664" t="s">
        <v>164</v>
      </c>
      <c r="O11" s="664" t="s">
        <v>163</v>
      </c>
      <c r="P11" s="664" t="s">
        <v>163</v>
      </c>
      <c r="Q11" s="664" t="s">
        <v>163</v>
      </c>
      <c r="R11" s="1"/>
      <c r="S11" s="1"/>
      <c r="T11" s="1"/>
      <c r="U11" s="1"/>
      <c r="V11" s="1"/>
      <c r="W11" s="1"/>
      <c r="X11" s="1"/>
      <c r="Y11" s="1"/>
      <c r="Z11" s="1"/>
      <c r="AA11" s="1"/>
      <c r="AB11" s="1"/>
      <c r="AC11" s="1"/>
      <c r="AD11" s="1"/>
    </row>
    <row r="12" spans="2:30" x14ac:dyDescent="0.25">
      <c r="B12" s="731">
        <v>8</v>
      </c>
      <c r="C12" s="726" t="s">
        <v>165</v>
      </c>
      <c r="D12" s="837">
        <v>44778000</v>
      </c>
      <c r="E12" s="262" t="s">
        <v>166</v>
      </c>
      <c r="F12" s="262" t="s">
        <v>166</v>
      </c>
      <c r="G12" s="262" t="s">
        <v>166</v>
      </c>
      <c r="H12" s="665" t="s">
        <v>167</v>
      </c>
      <c r="I12" s="665" t="s">
        <v>168</v>
      </c>
      <c r="J12" s="665" t="s">
        <v>169</v>
      </c>
      <c r="K12" s="665" t="s">
        <v>170</v>
      </c>
      <c r="L12" s="733" t="s">
        <v>171</v>
      </c>
      <c r="M12" s="733" t="s">
        <v>172</v>
      </c>
      <c r="N12" s="733" t="s">
        <v>173</v>
      </c>
      <c r="O12" s="666">
        <v>400000000</v>
      </c>
      <c r="P12" s="666">
        <v>283440000</v>
      </c>
      <c r="Q12" s="666">
        <v>399816000</v>
      </c>
      <c r="R12" s="1"/>
      <c r="S12" s="1"/>
      <c r="T12" s="1"/>
      <c r="U12" s="1"/>
      <c r="V12" s="1"/>
      <c r="W12" s="1"/>
      <c r="X12" s="1"/>
      <c r="Y12" s="1"/>
      <c r="Z12" s="1"/>
      <c r="AA12" s="1"/>
      <c r="AB12" s="1"/>
      <c r="AC12" s="1"/>
      <c r="AD12" s="1"/>
    </row>
    <row r="13" spans="2:30" x14ac:dyDescent="0.25">
      <c r="B13" s="731">
        <v>9</v>
      </c>
      <c r="C13" s="726" t="s">
        <v>174</v>
      </c>
      <c r="D13" s="836" t="s">
        <v>2257</v>
      </c>
      <c r="E13" s="734" t="s">
        <v>175</v>
      </c>
      <c r="F13" s="734" t="s">
        <v>175</v>
      </c>
      <c r="G13" s="734" t="s">
        <v>175</v>
      </c>
      <c r="H13" s="29" t="s">
        <v>176</v>
      </c>
      <c r="I13" s="29" t="s">
        <v>177</v>
      </c>
      <c r="J13" s="29" t="s">
        <v>178</v>
      </c>
      <c r="K13" s="29" t="s">
        <v>179</v>
      </c>
      <c r="L13" s="733" t="s">
        <v>178</v>
      </c>
      <c r="M13" s="733" t="s">
        <v>180</v>
      </c>
      <c r="N13" s="29" t="s">
        <v>179</v>
      </c>
      <c r="O13" s="666">
        <v>400000000</v>
      </c>
      <c r="P13" s="667">
        <v>400000000</v>
      </c>
      <c r="Q13" s="668">
        <v>600000000</v>
      </c>
      <c r="R13" s="1"/>
      <c r="S13" s="1"/>
      <c r="T13" s="1"/>
      <c r="U13" s="1"/>
      <c r="V13" s="1"/>
      <c r="W13" s="1"/>
      <c r="X13" s="1"/>
      <c r="Y13" s="1"/>
      <c r="Z13" s="1"/>
      <c r="AA13" s="1"/>
      <c r="AB13" s="1"/>
      <c r="AC13" s="1"/>
      <c r="AD13" s="1"/>
    </row>
    <row r="14" spans="2:30" x14ac:dyDescent="0.25">
      <c r="B14" s="735" t="s">
        <v>181</v>
      </c>
      <c r="C14" s="726" t="s">
        <v>182</v>
      </c>
      <c r="D14" s="669">
        <v>1</v>
      </c>
      <c r="E14" s="669">
        <v>0.94667000000000001</v>
      </c>
      <c r="F14" s="669">
        <v>1</v>
      </c>
      <c r="G14" s="669">
        <v>1</v>
      </c>
      <c r="H14" s="736">
        <v>0.99482000000000004</v>
      </c>
      <c r="I14" s="670">
        <v>1</v>
      </c>
      <c r="J14" s="670">
        <v>1</v>
      </c>
      <c r="K14" s="737">
        <v>0.99456</v>
      </c>
      <c r="L14" s="738">
        <v>1</v>
      </c>
      <c r="M14" s="738">
        <v>1</v>
      </c>
      <c r="N14" s="738">
        <v>1</v>
      </c>
      <c r="O14" s="671">
        <v>1</v>
      </c>
      <c r="P14" s="671">
        <v>1</v>
      </c>
      <c r="Q14" s="671">
        <v>1</v>
      </c>
      <c r="R14" s="1"/>
      <c r="S14" s="1"/>
      <c r="T14" s="1"/>
      <c r="U14" s="1"/>
      <c r="V14" s="1"/>
      <c r="W14" s="1"/>
      <c r="X14" s="1"/>
      <c r="Y14" s="1"/>
      <c r="Z14" s="1"/>
      <c r="AA14" s="1"/>
      <c r="AB14" s="1"/>
      <c r="AC14" s="1"/>
      <c r="AD14" s="1"/>
    </row>
    <row r="15" spans="2:30" x14ac:dyDescent="0.25">
      <c r="B15" s="735" t="s">
        <v>183</v>
      </c>
      <c r="C15" s="726" t="s">
        <v>184</v>
      </c>
      <c r="D15" s="669">
        <v>1</v>
      </c>
      <c r="E15" s="669">
        <v>1</v>
      </c>
      <c r="F15" s="669">
        <v>1</v>
      </c>
      <c r="G15" s="669">
        <v>1</v>
      </c>
      <c r="H15" s="670">
        <v>1</v>
      </c>
      <c r="I15" s="670">
        <v>1</v>
      </c>
      <c r="J15" s="670">
        <v>1</v>
      </c>
      <c r="K15" s="670">
        <v>1</v>
      </c>
      <c r="L15" s="670">
        <v>1</v>
      </c>
      <c r="M15" s="670">
        <v>1</v>
      </c>
      <c r="N15" s="670">
        <v>1</v>
      </c>
      <c r="O15" s="670">
        <v>1</v>
      </c>
      <c r="P15" s="670">
        <v>1</v>
      </c>
      <c r="Q15" s="670">
        <v>1</v>
      </c>
      <c r="R15" s="1"/>
      <c r="S15" s="1"/>
      <c r="T15" s="1"/>
      <c r="U15" s="1"/>
      <c r="V15" s="1"/>
      <c r="W15" s="1"/>
      <c r="X15" s="1"/>
      <c r="Y15" s="1"/>
      <c r="Z15" s="1"/>
      <c r="AA15" s="1"/>
      <c r="AB15" s="1"/>
      <c r="AC15" s="1"/>
      <c r="AD15" s="1"/>
    </row>
    <row r="16" spans="2:30" ht="30" customHeight="1" x14ac:dyDescent="0.25">
      <c r="B16" s="731">
        <v>10</v>
      </c>
      <c r="C16" s="726" t="s">
        <v>185</v>
      </c>
      <c r="D16" s="732" t="s">
        <v>186</v>
      </c>
      <c r="E16" s="732" t="s">
        <v>186</v>
      </c>
      <c r="F16" s="732" t="s">
        <v>186</v>
      </c>
      <c r="G16" s="732" t="s">
        <v>186</v>
      </c>
      <c r="H16" s="664" t="s">
        <v>186</v>
      </c>
      <c r="I16" s="664" t="s">
        <v>187</v>
      </c>
      <c r="J16" s="664" t="s">
        <v>187</v>
      </c>
      <c r="K16" s="659" t="s">
        <v>186</v>
      </c>
      <c r="L16" s="659" t="s">
        <v>186</v>
      </c>
      <c r="M16" s="659" t="s">
        <v>186</v>
      </c>
      <c r="N16" s="659" t="s">
        <v>187</v>
      </c>
      <c r="O16" s="659" t="s">
        <v>186</v>
      </c>
      <c r="P16" s="659" t="s">
        <v>186</v>
      </c>
      <c r="Q16" s="659" t="s">
        <v>186</v>
      </c>
      <c r="R16" s="1"/>
      <c r="S16" s="1"/>
      <c r="T16" s="1"/>
      <c r="U16" s="1"/>
      <c r="V16" s="1"/>
      <c r="W16" s="1"/>
      <c r="X16" s="1"/>
      <c r="Y16" s="1"/>
      <c r="Z16" s="1"/>
      <c r="AA16" s="1"/>
      <c r="AB16" s="1"/>
      <c r="AC16" s="1"/>
      <c r="AD16" s="1"/>
    </row>
    <row r="17" spans="2:30" x14ac:dyDescent="0.25">
      <c r="B17" s="731">
        <v>11</v>
      </c>
      <c r="C17" s="726" t="s">
        <v>188</v>
      </c>
      <c r="D17" s="672" t="s">
        <v>189</v>
      </c>
      <c r="E17" s="672" t="s">
        <v>190</v>
      </c>
      <c r="F17" s="672" t="s">
        <v>191</v>
      </c>
      <c r="G17" s="672" t="s">
        <v>192</v>
      </c>
      <c r="H17" s="673">
        <v>42830</v>
      </c>
      <c r="I17" s="673">
        <v>42999</v>
      </c>
      <c r="J17" s="673">
        <v>43564</v>
      </c>
      <c r="K17" s="673">
        <v>43858</v>
      </c>
      <c r="L17" s="739">
        <v>44279</v>
      </c>
      <c r="M17" s="739">
        <v>44279</v>
      </c>
      <c r="N17" s="739">
        <v>44351</v>
      </c>
      <c r="O17" s="673">
        <v>44804</v>
      </c>
      <c r="P17" s="673">
        <v>44804</v>
      </c>
      <c r="Q17" s="673">
        <v>44804</v>
      </c>
      <c r="R17" s="1"/>
      <c r="S17" s="1"/>
      <c r="T17" s="1"/>
      <c r="U17" s="1"/>
      <c r="V17" s="1"/>
      <c r="W17" s="1"/>
      <c r="X17" s="1"/>
      <c r="Y17" s="1"/>
      <c r="Z17" s="1"/>
      <c r="AA17" s="1"/>
      <c r="AB17" s="1"/>
      <c r="AC17" s="1"/>
      <c r="AD17" s="1"/>
    </row>
    <row r="18" spans="2:30" x14ac:dyDescent="0.25">
      <c r="B18" s="731">
        <v>12</v>
      </c>
      <c r="C18" s="726" t="s">
        <v>193</v>
      </c>
      <c r="D18" s="663" t="s">
        <v>194</v>
      </c>
      <c r="E18" s="663" t="s">
        <v>194</v>
      </c>
      <c r="F18" s="663" t="s">
        <v>194</v>
      </c>
      <c r="G18" s="663" t="s">
        <v>194</v>
      </c>
      <c r="H18" s="460" t="s">
        <v>195</v>
      </c>
      <c r="I18" s="460" t="s">
        <v>196</v>
      </c>
      <c r="J18" s="460" t="s">
        <v>196</v>
      </c>
      <c r="K18" s="460" t="s">
        <v>195</v>
      </c>
      <c r="L18" s="460" t="s">
        <v>195</v>
      </c>
      <c r="M18" s="460" t="s">
        <v>195</v>
      </c>
      <c r="N18" s="460" t="s">
        <v>196</v>
      </c>
      <c r="O18" s="460" t="s">
        <v>195</v>
      </c>
      <c r="P18" s="460" t="s">
        <v>195</v>
      </c>
      <c r="Q18" s="460" t="s">
        <v>195</v>
      </c>
      <c r="R18" s="1"/>
      <c r="S18" s="1"/>
      <c r="T18" s="1"/>
      <c r="U18" s="1"/>
      <c r="V18" s="1"/>
      <c r="W18" s="1"/>
      <c r="X18" s="1"/>
      <c r="Y18" s="1"/>
      <c r="Z18" s="1"/>
      <c r="AA18" s="1"/>
      <c r="AB18" s="1"/>
      <c r="AC18" s="1"/>
      <c r="AD18" s="1"/>
    </row>
    <row r="19" spans="2:30" ht="34.5" customHeight="1" x14ac:dyDescent="0.25">
      <c r="B19" s="731">
        <v>13</v>
      </c>
      <c r="C19" s="726" t="s">
        <v>197</v>
      </c>
      <c r="D19" s="672" t="s">
        <v>198</v>
      </c>
      <c r="E19" s="672" t="s">
        <v>199</v>
      </c>
      <c r="F19" s="672" t="s">
        <v>200</v>
      </c>
      <c r="G19" s="672" t="s">
        <v>201</v>
      </c>
      <c r="H19" s="673" t="s">
        <v>196</v>
      </c>
      <c r="I19" s="673" t="s">
        <v>196</v>
      </c>
      <c r="J19" s="673" t="s">
        <v>196</v>
      </c>
      <c r="K19" s="673">
        <v>47876</v>
      </c>
      <c r="L19" s="739">
        <v>47931</v>
      </c>
      <c r="M19" s="739">
        <v>44279</v>
      </c>
      <c r="N19" s="460" t="s">
        <v>196</v>
      </c>
      <c r="O19" s="673">
        <v>48457</v>
      </c>
      <c r="P19" s="673">
        <v>48457</v>
      </c>
      <c r="Q19" s="673">
        <v>48457</v>
      </c>
      <c r="R19" s="1"/>
      <c r="S19" s="1"/>
      <c r="T19" s="1"/>
      <c r="U19" s="1"/>
      <c r="V19" s="1"/>
      <c r="W19" s="1"/>
      <c r="X19" s="1"/>
      <c r="Y19" s="1"/>
      <c r="Z19" s="1"/>
      <c r="AA19" s="1"/>
      <c r="AB19" s="1"/>
      <c r="AC19" s="1"/>
      <c r="AD19" s="1"/>
    </row>
    <row r="20" spans="2:30" x14ac:dyDescent="0.25">
      <c r="B20" s="731">
        <v>14</v>
      </c>
      <c r="C20" s="726" t="s">
        <v>202</v>
      </c>
      <c r="D20" s="729" t="s">
        <v>203</v>
      </c>
      <c r="E20" s="729" t="s">
        <v>203</v>
      </c>
      <c r="F20" s="729" t="s">
        <v>203</v>
      </c>
      <c r="G20" s="729" t="s">
        <v>203</v>
      </c>
      <c r="H20" s="664" t="s">
        <v>203</v>
      </c>
      <c r="I20" s="664" t="s">
        <v>203</v>
      </c>
      <c r="J20" s="664" t="s">
        <v>203</v>
      </c>
      <c r="K20" s="659" t="s">
        <v>203</v>
      </c>
      <c r="L20" s="659" t="s">
        <v>203</v>
      </c>
      <c r="M20" s="659" t="s">
        <v>203</v>
      </c>
      <c r="N20" s="659" t="s">
        <v>203</v>
      </c>
      <c r="O20" s="659" t="s">
        <v>203</v>
      </c>
      <c r="P20" s="659" t="s">
        <v>203</v>
      </c>
      <c r="Q20" s="659" t="s">
        <v>203</v>
      </c>
      <c r="R20" s="1"/>
      <c r="S20" s="1"/>
      <c r="T20" s="1"/>
      <c r="U20" s="1"/>
      <c r="V20" s="1"/>
      <c r="W20" s="1"/>
      <c r="X20" s="1"/>
      <c r="Y20" s="1"/>
      <c r="Z20" s="1"/>
      <c r="AA20" s="1"/>
      <c r="AB20" s="1"/>
      <c r="AC20" s="1"/>
      <c r="AD20" s="1"/>
    </row>
    <row r="21" spans="2:30" ht="90" x14ac:dyDescent="0.25">
      <c r="B21" s="731">
        <v>15</v>
      </c>
      <c r="C21" s="726" t="s">
        <v>204</v>
      </c>
      <c r="D21" s="740" t="s">
        <v>205</v>
      </c>
      <c r="E21" s="740" t="s">
        <v>205</v>
      </c>
      <c r="F21" s="740" t="s">
        <v>205</v>
      </c>
      <c r="G21" s="740" t="s">
        <v>205</v>
      </c>
      <c r="H21" s="674" t="s">
        <v>206</v>
      </c>
      <c r="I21" s="674" t="s">
        <v>207</v>
      </c>
      <c r="J21" s="674" t="s">
        <v>208</v>
      </c>
      <c r="K21" s="674" t="s">
        <v>209</v>
      </c>
      <c r="L21" s="719" t="s">
        <v>210</v>
      </c>
      <c r="M21" s="719" t="s">
        <v>210</v>
      </c>
      <c r="N21" s="719" t="s">
        <v>211</v>
      </c>
      <c r="O21" s="22" t="s">
        <v>212</v>
      </c>
      <c r="P21" s="22" t="s">
        <v>212</v>
      </c>
      <c r="Q21" s="22" t="s">
        <v>212</v>
      </c>
      <c r="R21" s="1"/>
      <c r="S21" s="1"/>
      <c r="T21" s="1"/>
      <c r="U21" s="1"/>
      <c r="V21" s="1"/>
      <c r="W21" s="1"/>
      <c r="X21" s="1"/>
      <c r="Y21" s="1"/>
      <c r="Z21" s="1"/>
      <c r="AA21" s="1"/>
      <c r="AB21" s="1"/>
      <c r="AC21" s="1"/>
      <c r="AD21" s="1"/>
    </row>
    <row r="22" spans="2:30" ht="30" x14ac:dyDescent="0.25">
      <c r="B22" s="731">
        <v>16</v>
      </c>
      <c r="C22" s="726" t="s">
        <v>213</v>
      </c>
      <c r="D22" s="675" t="s">
        <v>214</v>
      </c>
      <c r="E22" s="675" t="s">
        <v>214</v>
      </c>
      <c r="F22" s="675" t="s">
        <v>214</v>
      </c>
      <c r="G22" s="675" t="s">
        <v>214</v>
      </c>
      <c r="H22" s="664" t="s">
        <v>215</v>
      </c>
      <c r="I22" s="664" t="s">
        <v>215</v>
      </c>
      <c r="J22" s="664" t="s">
        <v>215</v>
      </c>
      <c r="K22" s="659" t="s">
        <v>215</v>
      </c>
      <c r="L22" s="659" t="s">
        <v>215</v>
      </c>
      <c r="M22" s="659" t="s">
        <v>215</v>
      </c>
      <c r="N22" s="659" t="s">
        <v>215</v>
      </c>
      <c r="O22" s="659" t="s">
        <v>215</v>
      </c>
      <c r="P22" s="659" t="s">
        <v>215</v>
      </c>
      <c r="Q22" s="659" t="s">
        <v>215</v>
      </c>
      <c r="R22" s="1"/>
      <c r="S22" s="1"/>
      <c r="T22" s="1"/>
      <c r="U22" s="1"/>
      <c r="V22" s="1"/>
      <c r="W22" s="1"/>
      <c r="X22" s="1"/>
      <c r="Y22" s="1"/>
      <c r="Z22" s="1"/>
      <c r="AA22" s="1"/>
      <c r="AB22" s="1"/>
      <c r="AC22" s="1"/>
      <c r="AD22" s="1"/>
    </row>
    <row r="23" spans="2:30" x14ac:dyDescent="0.25">
      <c r="B23" s="660"/>
      <c r="C23" s="661" t="s">
        <v>216</v>
      </c>
      <c r="D23" s="676"/>
      <c r="E23" s="676"/>
      <c r="F23" s="676"/>
      <c r="G23" s="676"/>
      <c r="H23" s="676"/>
      <c r="I23" s="676"/>
      <c r="J23" s="676"/>
      <c r="K23" s="676"/>
      <c r="L23" s="662"/>
      <c r="M23" s="662"/>
      <c r="N23" s="662"/>
      <c r="O23" s="662"/>
      <c r="P23" s="662"/>
      <c r="Q23" s="662"/>
      <c r="R23" s="1"/>
      <c r="S23" s="1"/>
      <c r="T23" s="1"/>
      <c r="U23" s="1"/>
      <c r="V23" s="1"/>
      <c r="W23" s="1"/>
      <c r="X23" s="1"/>
      <c r="Y23" s="1"/>
      <c r="Z23" s="1"/>
      <c r="AA23" s="1"/>
      <c r="AB23" s="1"/>
      <c r="AC23" s="1"/>
      <c r="AD23" s="1"/>
    </row>
    <row r="24" spans="2:30" ht="69.75" customHeight="1" x14ac:dyDescent="0.25">
      <c r="B24" s="731">
        <v>17</v>
      </c>
      <c r="C24" s="726" t="s">
        <v>217</v>
      </c>
      <c r="D24" s="727" t="s">
        <v>218</v>
      </c>
      <c r="E24" s="727" t="s">
        <v>219</v>
      </c>
      <c r="F24" s="727" t="s">
        <v>220</v>
      </c>
      <c r="G24" s="727" t="s">
        <v>221</v>
      </c>
      <c r="H24" s="22" t="s">
        <v>222</v>
      </c>
      <c r="I24" s="22" t="s">
        <v>223</v>
      </c>
      <c r="J24" s="22" t="s">
        <v>224</v>
      </c>
      <c r="K24" s="22" t="s">
        <v>225</v>
      </c>
      <c r="L24" s="719" t="s">
        <v>226</v>
      </c>
      <c r="M24" s="719" t="s">
        <v>227</v>
      </c>
      <c r="N24" s="22" t="s">
        <v>228</v>
      </c>
      <c r="O24" s="22" t="s">
        <v>229</v>
      </c>
      <c r="P24" s="22" t="s">
        <v>230</v>
      </c>
      <c r="Q24" s="22" t="s">
        <v>231</v>
      </c>
      <c r="R24" s="1"/>
      <c r="S24" s="1"/>
      <c r="T24" s="1"/>
      <c r="U24" s="1"/>
      <c r="V24" s="1"/>
      <c r="W24" s="1"/>
      <c r="X24" s="1"/>
      <c r="Y24" s="1"/>
      <c r="Z24" s="1"/>
      <c r="AA24" s="1"/>
      <c r="AB24" s="1"/>
      <c r="AC24" s="1"/>
      <c r="AD24" s="1"/>
    </row>
    <row r="25" spans="2:30" x14ac:dyDescent="0.25">
      <c r="B25" s="731">
        <v>18</v>
      </c>
      <c r="C25" s="726" t="s">
        <v>232</v>
      </c>
      <c r="D25" s="460" t="s">
        <v>214</v>
      </c>
      <c r="E25" s="460" t="s">
        <v>233</v>
      </c>
      <c r="F25" s="460" t="s">
        <v>214</v>
      </c>
      <c r="G25" s="460" t="s">
        <v>214</v>
      </c>
      <c r="H25" s="675" t="s">
        <v>214</v>
      </c>
      <c r="I25" s="675" t="s">
        <v>214</v>
      </c>
      <c r="J25" s="675" t="s">
        <v>234</v>
      </c>
      <c r="K25" s="675" t="s">
        <v>214</v>
      </c>
      <c r="L25" s="728" t="s">
        <v>234</v>
      </c>
      <c r="M25" s="728" t="s">
        <v>235</v>
      </c>
      <c r="N25" s="675" t="s">
        <v>214</v>
      </c>
      <c r="O25" s="658" t="s">
        <v>236</v>
      </c>
      <c r="P25" s="658" t="s">
        <v>235</v>
      </c>
      <c r="Q25" s="658" t="s">
        <v>234</v>
      </c>
      <c r="R25" s="1"/>
      <c r="S25" s="1"/>
      <c r="T25" s="1"/>
      <c r="U25" s="1"/>
      <c r="V25" s="1"/>
      <c r="W25" s="1"/>
      <c r="X25" s="1"/>
      <c r="Y25" s="1"/>
      <c r="Z25" s="1"/>
      <c r="AA25" s="1"/>
      <c r="AB25" s="1"/>
      <c r="AC25" s="1"/>
      <c r="AD25" s="1"/>
    </row>
    <row r="26" spans="2:30" x14ac:dyDescent="0.25">
      <c r="B26" s="731">
        <v>19</v>
      </c>
      <c r="C26" s="726" t="s">
        <v>237</v>
      </c>
      <c r="D26" s="729" t="s">
        <v>203</v>
      </c>
      <c r="E26" s="729" t="s">
        <v>203</v>
      </c>
      <c r="F26" s="729" t="s">
        <v>203</v>
      </c>
      <c r="G26" s="729" t="s">
        <v>203</v>
      </c>
      <c r="H26" s="664" t="s">
        <v>238</v>
      </c>
      <c r="I26" s="664" t="s">
        <v>238</v>
      </c>
      <c r="J26" s="664" t="s">
        <v>238</v>
      </c>
      <c r="K26" s="659" t="s">
        <v>238</v>
      </c>
      <c r="L26" s="659" t="s">
        <v>238</v>
      </c>
      <c r="M26" s="659" t="s">
        <v>238</v>
      </c>
      <c r="N26" s="659" t="s">
        <v>238</v>
      </c>
      <c r="O26" s="659" t="s">
        <v>238</v>
      </c>
      <c r="P26" s="659" t="s">
        <v>238</v>
      </c>
      <c r="Q26" s="659" t="s">
        <v>238</v>
      </c>
      <c r="R26" s="1"/>
      <c r="S26" s="1"/>
      <c r="T26" s="1"/>
      <c r="U26" s="1"/>
      <c r="V26" s="1"/>
      <c r="W26" s="1"/>
      <c r="X26" s="1"/>
      <c r="Y26" s="1"/>
      <c r="Z26" s="1"/>
      <c r="AA26" s="1"/>
      <c r="AB26" s="1"/>
      <c r="AC26" s="1"/>
      <c r="AD26" s="1"/>
    </row>
    <row r="27" spans="2:30" ht="30" x14ac:dyDescent="0.25">
      <c r="B27" s="735" t="s">
        <v>239</v>
      </c>
      <c r="C27" s="726" t="s">
        <v>240</v>
      </c>
      <c r="D27" s="729" t="s">
        <v>241</v>
      </c>
      <c r="E27" s="729" t="s">
        <v>241</v>
      </c>
      <c r="F27" s="729" t="s">
        <v>241</v>
      </c>
      <c r="G27" s="729" t="s">
        <v>241</v>
      </c>
      <c r="H27" s="664" t="s">
        <v>242</v>
      </c>
      <c r="I27" s="664" t="s">
        <v>243</v>
      </c>
      <c r="J27" s="664" t="s">
        <v>243</v>
      </c>
      <c r="K27" s="659" t="s">
        <v>242</v>
      </c>
      <c r="L27" s="659" t="s">
        <v>242</v>
      </c>
      <c r="M27" s="659" t="s">
        <v>242</v>
      </c>
      <c r="N27" s="659" t="s">
        <v>243</v>
      </c>
      <c r="O27" s="659" t="s">
        <v>242</v>
      </c>
      <c r="P27" s="659" t="s">
        <v>242</v>
      </c>
      <c r="Q27" s="659" t="s">
        <v>242</v>
      </c>
      <c r="R27" s="1"/>
      <c r="S27" s="1"/>
      <c r="T27" s="1"/>
      <c r="U27" s="1"/>
      <c r="V27" s="1"/>
      <c r="W27" s="1"/>
      <c r="X27" s="1"/>
      <c r="Y27" s="1"/>
      <c r="Z27" s="1"/>
      <c r="AA27" s="1"/>
      <c r="AB27" s="1"/>
      <c r="AC27" s="1"/>
      <c r="AD27" s="1"/>
    </row>
    <row r="28" spans="2:30" ht="30" x14ac:dyDescent="0.25">
      <c r="B28" s="735" t="s">
        <v>244</v>
      </c>
      <c r="C28" s="726" t="s">
        <v>245</v>
      </c>
      <c r="D28" s="729" t="s">
        <v>241</v>
      </c>
      <c r="E28" s="729" t="s">
        <v>241</v>
      </c>
      <c r="F28" s="729" t="s">
        <v>241</v>
      </c>
      <c r="G28" s="729" t="s">
        <v>241</v>
      </c>
      <c r="H28" s="664" t="s">
        <v>242</v>
      </c>
      <c r="I28" s="664" t="s">
        <v>243</v>
      </c>
      <c r="J28" s="664" t="s">
        <v>243</v>
      </c>
      <c r="K28" s="659" t="s">
        <v>242</v>
      </c>
      <c r="L28" s="659" t="s">
        <v>242</v>
      </c>
      <c r="M28" s="659" t="s">
        <v>242</v>
      </c>
      <c r="N28" s="659" t="s">
        <v>243</v>
      </c>
      <c r="O28" s="659" t="s">
        <v>242</v>
      </c>
      <c r="P28" s="659" t="s">
        <v>242</v>
      </c>
      <c r="Q28" s="659" t="s">
        <v>242</v>
      </c>
      <c r="R28" s="1"/>
      <c r="S28" s="1"/>
      <c r="T28" s="1"/>
      <c r="U28" s="1"/>
      <c r="V28" s="1"/>
      <c r="W28" s="1"/>
      <c r="X28" s="1"/>
      <c r="Y28" s="1"/>
      <c r="Z28" s="1"/>
      <c r="AA28" s="1"/>
      <c r="AB28" s="1"/>
      <c r="AC28" s="1"/>
      <c r="AD28" s="1"/>
    </row>
    <row r="29" spans="2:30" x14ac:dyDescent="0.25">
      <c r="B29" s="731">
        <v>21</v>
      </c>
      <c r="C29" s="726" t="s">
        <v>246</v>
      </c>
      <c r="D29" s="729" t="s">
        <v>238</v>
      </c>
      <c r="E29" s="729" t="s">
        <v>238</v>
      </c>
      <c r="F29" s="729" t="s">
        <v>238</v>
      </c>
      <c r="G29" s="729" t="s">
        <v>238</v>
      </c>
      <c r="H29" s="664" t="s">
        <v>238</v>
      </c>
      <c r="I29" s="664" t="s">
        <v>238</v>
      </c>
      <c r="J29" s="664" t="s">
        <v>238</v>
      </c>
      <c r="K29" s="659" t="s">
        <v>238</v>
      </c>
      <c r="L29" s="659" t="s">
        <v>238</v>
      </c>
      <c r="M29" s="659" t="s">
        <v>238</v>
      </c>
      <c r="N29" s="659" t="s">
        <v>238</v>
      </c>
      <c r="O29" s="659" t="s">
        <v>238</v>
      </c>
      <c r="P29" s="659" t="s">
        <v>238</v>
      </c>
      <c r="Q29" s="659" t="s">
        <v>238</v>
      </c>
      <c r="R29" s="1"/>
      <c r="S29" s="1"/>
      <c r="T29" s="1"/>
      <c r="U29" s="1"/>
      <c r="V29" s="1"/>
      <c r="W29" s="1"/>
      <c r="X29" s="1"/>
      <c r="Y29" s="1"/>
      <c r="Z29" s="1"/>
      <c r="AA29" s="1"/>
      <c r="AB29" s="1"/>
      <c r="AC29" s="1"/>
      <c r="AD29" s="1"/>
    </row>
    <row r="30" spans="2:30" x14ac:dyDescent="0.25">
      <c r="B30" s="731">
        <v>22</v>
      </c>
      <c r="C30" s="726" t="s">
        <v>247</v>
      </c>
      <c r="D30" s="729" t="s">
        <v>248</v>
      </c>
      <c r="E30" s="729" t="s">
        <v>248</v>
      </c>
      <c r="F30" s="729" t="s">
        <v>248</v>
      </c>
      <c r="G30" s="729" t="s">
        <v>248</v>
      </c>
      <c r="H30" s="664" t="s">
        <v>248</v>
      </c>
      <c r="I30" s="677" t="s">
        <v>249</v>
      </c>
      <c r="J30" s="677" t="s">
        <v>249</v>
      </c>
      <c r="K30" s="659" t="s">
        <v>248</v>
      </c>
      <c r="L30" s="659" t="s">
        <v>248</v>
      </c>
      <c r="M30" s="659" t="s">
        <v>248</v>
      </c>
      <c r="N30" s="678" t="s">
        <v>249</v>
      </c>
      <c r="O30" s="659" t="s">
        <v>248</v>
      </c>
      <c r="P30" s="659" t="s">
        <v>248</v>
      </c>
      <c r="Q30" s="659" t="s">
        <v>248</v>
      </c>
      <c r="R30" s="1"/>
      <c r="S30" s="1"/>
      <c r="T30" s="1"/>
      <c r="U30" s="1"/>
      <c r="V30" s="1"/>
      <c r="W30" s="1"/>
      <c r="X30" s="1"/>
      <c r="Y30" s="1"/>
      <c r="Z30" s="1"/>
      <c r="AA30" s="1"/>
      <c r="AB30" s="1"/>
      <c r="AC30" s="1"/>
      <c r="AD30" s="1"/>
    </row>
    <row r="31" spans="2:30" x14ac:dyDescent="0.25">
      <c r="B31" s="731">
        <v>23</v>
      </c>
      <c r="C31" s="726" t="s">
        <v>250</v>
      </c>
      <c r="D31" s="729" t="s">
        <v>251</v>
      </c>
      <c r="E31" s="729" t="s">
        <v>251</v>
      </c>
      <c r="F31" s="729" t="s">
        <v>251</v>
      </c>
      <c r="G31" s="729" t="s">
        <v>251</v>
      </c>
      <c r="H31" s="664" t="s">
        <v>251</v>
      </c>
      <c r="I31" s="664" t="s">
        <v>251</v>
      </c>
      <c r="J31" s="664" t="s">
        <v>251</v>
      </c>
      <c r="K31" s="659" t="s">
        <v>251</v>
      </c>
      <c r="L31" s="659" t="s">
        <v>251</v>
      </c>
      <c r="M31" s="659" t="s">
        <v>251</v>
      </c>
      <c r="N31" s="659" t="s">
        <v>251</v>
      </c>
      <c r="O31" s="659" t="s">
        <v>251</v>
      </c>
      <c r="P31" s="659" t="s">
        <v>251</v>
      </c>
      <c r="Q31" s="659" t="s">
        <v>251</v>
      </c>
      <c r="R31" s="1"/>
      <c r="S31" s="1"/>
      <c r="T31" s="1"/>
      <c r="U31" s="1"/>
      <c r="V31" s="1"/>
      <c r="W31" s="1"/>
      <c r="X31" s="1"/>
      <c r="Y31" s="1"/>
      <c r="Z31" s="1"/>
      <c r="AA31" s="1"/>
      <c r="AB31" s="1"/>
      <c r="AC31" s="1"/>
      <c r="AD31" s="1"/>
    </row>
    <row r="32" spans="2:30" x14ac:dyDescent="0.25">
      <c r="B32" s="731">
        <v>24</v>
      </c>
      <c r="C32" s="726" t="s">
        <v>252</v>
      </c>
      <c r="D32" s="675" t="s">
        <v>214</v>
      </c>
      <c r="E32" s="675" t="s">
        <v>214</v>
      </c>
      <c r="F32" s="675" t="s">
        <v>214</v>
      </c>
      <c r="G32" s="675" t="s">
        <v>214</v>
      </c>
      <c r="H32" s="675" t="s">
        <v>214</v>
      </c>
      <c r="I32" s="675" t="s">
        <v>214</v>
      </c>
      <c r="J32" s="675" t="s">
        <v>214</v>
      </c>
      <c r="K32" s="675" t="s">
        <v>214</v>
      </c>
      <c r="L32" s="675" t="s">
        <v>214</v>
      </c>
      <c r="M32" s="675" t="s">
        <v>214</v>
      </c>
      <c r="N32" s="675" t="s">
        <v>214</v>
      </c>
      <c r="O32" s="675" t="s">
        <v>214</v>
      </c>
      <c r="P32" s="675" t="s">
        <v>214</v>
      </c>
      <c r="Q32" s="675" t="s">
        <v>214</v>
      </c>
      <c r="R32" s="1"/>
      <c r="S32" s="1"/>
      <c r="T32" s="1"/>
      <c r="U32" s="1"/>
      <c r="V32" s="1"/>
      <c r="W32" s="1"/>
      <c r="X32" s="1"/>
      <c r="Y32" s="1"/>
      <c r="Z32" s="1"/>
      <c r="AA32" s="1"/>
      <c r="AB32" s="1"/>
      <c r="AC32" s="1"/>
      <c r="AD32" s="1"/>
    </row>
    <row r="33" spans="2:36" x14ac:dyDescent="0.25">
      <c r="B33" s="731">
        <v>25</v>
      </c>
      <c r="C33" s="726" t="s">
        <v>253</v>
      </c>
      <c r="D33" s="675" t="s">
        <v>214</v>
      </c>
      <c r="E33" s="675" t="s">
        <v>214</v>
      </c>
      <c r="F33" s="675" t="s">
        <v>214</v>
      </c>
      <c r="G33" s="675" t="s">
        <v>214</v>
      </c>
      <c r="H33" s="675" t="s">
        <v>214</v>
      </c>
      <c r="I33" s="675" t="s">
        <v>214</v>
      </c>
      <c r="J33" s="675" t="s">
        <v>214</v>
      </c>
      <c r="K33" s="675" t="s">
        <v>214</v>
      </c>
      <c r="L33" s="675" t="s">
        <v>214</v>
      </c>
      <c r="M33" s="675" t="s">
        <v>214</v>
      </c>
      <c r="N33" s="675" t="s">
        <v>214</v>
      </c>
      <c r="O33" s="675" t="s">
        <v>214</v>
      </c>
      <c r="P33" s="675" t="s">
        <v>214</v>
      </c>
      <c r="Q33" s="675" t="s">
        <v>214</v>
      </c>
      <c r="R33" s="1"/>
      <c r="S33" s="1"/>
      <c r="T33" s="1"/>
      <c r="U33" s="1"/>
      <c r="V33" s="1"/>
      <c r="W33" s="1"/>
      <c r="X33" s="1"/>
      <c r="Y33" s="1"/>
      <c r="Z33" s="1"/>
      <c r="AA33" s="1"/>
      <c r="AB33" s="1"/>
      <c r="AC33" s="1"/>
      <c r="AD33" s="1"/>
      <c r="AE33" s="714"/>
      <c r="AF33" s="714"/>
      <c r="AG33" s="714"/>
      <c r="AH33" s="714"/>
      <c r="AI33" s="714"/>
      <c r="AJ33" s="714"/>
    </row>
    <row r="34" spans="2:36" x14ac:dyDescent="0.25">
      <c r="B34" s="731">
        <v>26</v>
      </c>
      <c r="C34" s="726" t="s">
        <v>254</v>
      </c>
      <c r="D34" s="675" t="s">
        <v>214</v>
      </c>
      <c r="E34" s="675" t="s">
        <v>214</v>
      </c>
      <c r="F34" s="675" t="s">
        <v>214</v>
      </c>
      <c r="G34" s="675" t="s">
        <v>214</v>
      </c>
      <c r="H34" s="675" t="s">
        <v>214</v>
      </c>
      <c r="I34" s="675" t="s">
        <v>214</v>
      </c>
      <c r="J34" s="675" t="s">
        <v>214</v>
      </c>
      <c r="K34" s="675" t="s">
        <v>214</v>
      </c>
      <c r="L34" s="675" t="s">
        <v>214</v>
      </c>
      <c r="M34" s="675" t="s">
        <v>214</v>
      </c>
      <c r="N34" s="675" t="s">
        <v>214</v>
      </c>
      <c r="O34" s="675" t="s">
        <v>214</v>
      </c>
      <c r="P34" s="675" t="s">
        <v>214</v>
      </c>
      <c r="Q34" s="675" t="s">
        <v>214</v>
      </c>
      <c r="R34" s="1"/>
      <c r="S34" s="1"/>
      <c r="T34" s="1"/>
      <c r="U34" s="1"/>
      <c r="V34" s="1"/>
      <c r="W34" s="1"/>
      <c r="X34" s="1"/>
      <c r="Y34" s="1"/>
      <c r="Z34" s="1"/>
      <c r="AA34" s="1"/>
      <c r="AB34" s="1"/>
      <c r="AC34" s="1"/>
      <c r="AD34" s="1"/>
      <c r="AE34" s="714"/>
      <c r="AF34" s="714"/>
      <c r="AG34" s="714"/>
      <c r="AH34" s="714"/>
      <c r="AI34" s="714"/>
      <c r="AJ34" s="714"/>
    </row>
    <row r="35" spans="2:36" x14ac:dyDescent="0.25">
      <c r="B35" s="731">
        <v>27</v>
      </c>
      <c r="C35" s="726" t="s">
        <v>255</v>
      </c>
      <c r="D35" s="675" t="s">
        <v>214</v>
      </c>
      <c r="E35" s="675" t="s">
        <v>214</v>
      </c>
      <c r="F35" s="675" t="s">
        <v>214</v>
      </c>
      <c r="G35" s="675" t="s">
        <v>214</v>
      </c>
      <c r="H35" s="675" t="s">
        <v>214</v>
      </c>
      <c r="I35" s="675" t="s">
        <v>214</v>
      </c>
      <c r="J35" s="675" t="s">
        <v>214</v>
      </c>
      <c r="K35" s="675" t="s">
        <v>214</v>
      </c>
      <c r="L35" s="675" t="s">
        <v>214</v>
      </c>
      <c r="M35" s="675" t="s">
        <v>214</v>
      </c>
      <c r="N35" s="675" t="s">
        <v>214</v>
      </c>
      <c r="O35" s="675" t="s">
        <v>214</v>
      </c>
      <c r="P35" s="675" t="s">
        <v>214</v>
      </c>
      <c r="Q35" s="675" t="s">
        <v>214</v>
      </c>
      <c r="R35" s="1"/>
      <c r="S35" s="1"/>
      <c r="T35" s="1"/>
      <c r="U35" s="1"/>
      <c r="V35" s="1"/>
      <c r="W35" s="1"/>
      <c r="X35" s="1"/>
      <c r="Y35" s="1"/>
      <c r="Z35" s="1"/>
      <c r="AA35" s="1"/>
      <c r="AB35" s="1"/>
      <c r="AC35" s="1"/>
      <c r="AD35" s="1"/>
      <c r="AE35" s="714"/>
      <c r="AF35" s="714"/>
      <c r="AG35" s="714"/>
      <c r="AH35" s="714"/>
      <c r="AI35" s="714"/>
      <c r="AJ35" s="714"/>
    </row>
    <row r="36" spans="2:36" x14ac:dyDescent="0.25">
      <c r="B36" s="731">
        <v>28</v>
      </c>
      <c r="C36" s="726" t="s">
        <v>256</v>
      </c>
      <c r="D36" s="675" t="s">
        <v>214</v>
      </c>
      <c r="E36" s="675" t="s">
        <v>214</v>
      </c>
      <c r="F36" s="675" t="s">
        <v>214</v>
      </c>
      <c r="G36" s="675" t="s">
        <v>214</v>
      </c>
      <c r="H36" s="675" t="s">
        <v>214</v>
      </c>
      <c r="I36" s="675" t="s">
        <v>214</v>
      </c>
      <c r="J36" s="675" t="s">
        <v>214</v>
      </c>
      <c r="K36" s="675" t="s">
        <v>214</v>
      </c>
      <c r="L36" s="675" t="s">
        <v>214</v>
      </c>
      <c r="M36" s="675" t="s">
        <v>214</v>
      </c>
      <c r="N36" s="675" t="s">
        <v>214</v>
      </c>
      <c r="O36" s="675" t="s">
        <v>214</v>
      </c>
      <c r="P36" s="675" t="s">
        <v>214</v>
      </c>
      <c r="Q36" s="675" t="s">
        <v>214</v>
      </c>
      <c r="R36" s="1"/>
      <c r="S36" s="1"/>
      <c r="T36" s="1"/>
      <c r="U36" s="1"/>
      <c r="V36" s="1"/>
      <c r="W36" s="1"/>
      <c r="X36" s="1"/>
      <c r="Y36" s="1"/>
      <c r="Z36" s="1"/>
      <c r="AA36" s="1"/>
      <c r="AB36" s="1"/>
      <c r="AC36" s="1"/>
      <c r="AD36" s="1"/>
      <c r="AE36" s="714"/>
      <c r="AF36" s="714"/>
      <c r="AG36" s="714"/>
      <c r="AH36" s="714"/>
      <c r="AI36" s="714"/>
      <c r="AJ36" s="714"/>
    </row>
    <row r="37" spans="2:36" x14ac:dyDescent="0.25">
      <c r="B37" s="731">
        <v>29</v>
      </c>
      <c r="C37" s="726" t="s">
        <v>257</v>
      </c>
      <c r="D37" s="675" t="s">
        <v>214</v>
      </c>
      <c r="E37" s="675" t="s">
        <v>214</v>
      </c>
      <c r="F37" s="675" t="s">
        <v>214</v>
      </c>
      <c r="G37" s="675" t="s">
        <v>214</v>
      </c>
      <c r="H37" s="675" t="s">
        <v>214</v>
      </c>
      <c r="I37" s="675" t="s">
        <v>214</v>
      </c>
      <c r="J37" s="675" t="s">
        <v>214</v>
      </c>
      <c r="K37" s="675" t="s">
        <v>214</v>
      </c>
      <c r="L37" s="675" t="s">
        <v>214</v>
      </c>
      <c r="M37" s="675" t="s">
        <v>214</v>
      </c>
      <c r="N37" s="675" t="s">
        <v>214</v>
      </c>
      <c r="O37" s="675" t="s">
        <v>214</v>
      </c>
      <c r="P37" s="675" t="s">
        <v>214</v>
      </c>
      <c r="Q37" s="675" t="s">
        <v>214</v>
      </c>
      <c r="R37" s="1"/>
      <c r="S37" s="1"/>
      <c r="T37" s="1"/>
      <c r="U37" s="1"/>
      <c r="V37" s="1"/>
      <c r="W37" s="1"/>
      <c r="X37" s="1"/>
      <c r="Y37" s="1"/>
      <c r="Z37" s="1"/>
      <c r="AA37" s="1"/>
      <c r="AB37" s="1"/>
      <c r="AC37" s="1"/>
      <c r="AD37" s="1"/>
      <c r="AE37" s="714"/>
      <c r="AF37" s="714"/>
      <c r="AG37" s="714"/>
      <c r="AH37" s="714"/>
      <c r="AI37" s="714"/>
      <c r="AJ37" s="714"/>
    </row>
    <row r="38" spans="2:36" x14ac:dyDescent="0.25">
      <c r="B38" s="731">
        <v>30</v>
      </c>
      <c r="C38" s="726" t="s">
        <v>258</v>
      </c>
      <c r="D38" s="729" t="s">
        <v>203</v>
      </c>
      <c r="E38" s="729" t="s">
        <v>203</v>
      </c>
      <c r="F38" s="729" t="s">
        <v>203</v>
      </c>
      <c r="G38" s="729" t="s">
        <v>203</v>
      </c>
      <c r="H38" s="664" t="s">
        <v>238</v>
      </c>
      <c r="I38" s="664" t="s">
        <v>203</v>
      </c>
      <c r="J38" s="664" t="s">
        <v>203</v>
      </c>
      <c r="K38" s="659" t="s">
        <v>238</v>
      </c>
      <c r="L38" s="659" t="s">
        <v>238</v>
      </c>
      <c r="M38" s="659" t="s">
        <v>238</v>
      </c>
      <c r="N38" s="659" t="s">
        <v>203</v>
      </c>
      <c r="O38" s="659" t="s">
        <v>238</v>
      </c>
      <c r="P38" s="659" t="s">
        <v>238</v>
      </c>
      <c r="Q38" s="659" t="s">
        <v>238</v>
      </c>
      <c r="R38" s="1"/>
      <c r="S38" s="1"/>
      <c r="T38" s="1"/>
      <c r="U38" s="1"/>
      <c r="V38" s="1"/>
      <c r="W38" s="1"/>
      <c r="X38" s="1"/>
      <c r="Y38" s="1"/>
      <c r="Z38" s="1"/>
      <c r="AA38" s="1"/>
      <c r="AB38" s="1"/>
      <c r="AC38" s="1"/>
      <c r="AD38" s="1"/>
      <c r="AE38" s="714"/>
      <c r="AF38" s="714"/>
      <c r="AG38" s="714"/>
      <c r="AH38" s="714"/>
      <c r="AI38" s="714"/>
      <c r="AJ38" s="714"/>
    </row>
    <row r="39" spans="2:36" ht="124.5" customHeight="1" x14ac:dyDescent="0.25">
      <c r="B39" s="731">
        <v>31</v>
      </c>
      <c r="C39" s="726" t="s">
        <v>259</v>
      </c>
      <c r="D39" s="741" t="s">
        <v>260</v>
      </c>
      <c r="E39" s="741" t="s">
        <v>260</v>
      </c>
      <c r="F39" s="741" t="s">
        <v>260</v>
      </c>
      <c r="G39" s="741" t="s">
        <v>260</v>
      </c>
      <c r="H39" s="22" t="s">
        <v>261</v>
      </c>
      <c r="I39" s="679" t="s">
        <v>262</v>
      </c>
      <c r="J39" s="679" t="s">
        <v>262</v>
      </c>
      <c r="K39" s="22" t="s">
        <v>261</v>
      </c>
      <c r="L39" s="22" t="s">
        <v>261</v>
      </c>
      <c r="M39" s="22" t="s">
        <v>261</v>
      </c>
      <c r="N39" s="680" t="s">
        <v>262</v>
      </c>
      <c r="O39" s="22" t="s">
        <v>261</v>
      </c>
      <c r="P39" s="22" t="s">
        <v>261</v>
      </c>
      <c r="Q39" s="22" t="s">
        <v>261</v>
      </c>
      <c r="R39" s="1"/>
      <c r="S39" s="1"/>
      <c r="T39" s="1"/>
      <c r="U39" s="1"/>
      <c r="V39" s="1"/>
      <c r="W39" s="1"/>
      <c r="X39" s="1"/>
      <c r="Y39" s="1"/>
      <c r="Z39" s="1"/>
      <c r="AA39" s="1"/>
      <c r="AB39" s="1"/>
      <c r="AC39" s="1"/>
      <c r="AD39" s="1"/>
      <c r="AE39" s="714"/>
      <c r="AF39" s="714"/>
      <c r="AG39" s="714"/>
      <c r="AH39" s="714"/>
      <c r="AI39" s="714"/>
      <c r="AJ39" s="714"/>
    </row>
    <row r="40" spans="2:36" x14ac:dyDescent="0.25">
      <c r="B40" s="731">
        <v>32</v>
      </c>
      <c r="C40" s="726" t="s">
        <v>263</v>
      </c>
      <c r="D40" s="729" t="s">
        <v>264</v>
      </c>
      <c r="E40" s="729" t="s">
        <v>264</v>
      </c>
      <c r="F40" s="729" t="s">
        <v>264</v>
      </c>
      <c r="G40" s="729" t="s">
        <v>264</v>
      </c>
      <c r="H40" s="675" t="s">
        <v>214</v>
      </c>
      <c r="I40" s="742" t="s">
        <v>264</v>
      </c>
      <c r="J40" s="742" t="s">
        <v>264</v>
      </c>
      <c r="K40" s="675" t="s">
        <v>214</v>
      </c>
      <c r="L40" s="675" t="s">
        <v>214</v>
      </c>
      <c r="M40" s="675" t="s">
        <v>214</v>
      </c>
      <c r="N40" s="743" t="s">
        <v>264</v>
      </c>
      <c r="O40" s="675" t="s">
        <v>214</v>
      </c>
      <c r="P40" s="675" t="s">
        <v>214</v>
      </c>
      <c r="Q40" s="675" t="s">
        <v>214</v>
      </c>
      <c r="R40" s="1"/>
      <c r="S40" s="1"/>
      <c r="T40" s="1"/>
      <c r="U40" s="1"/>
      <c r="V40" s="1"/>
      <c r="W40" s="1"/>
      <c r="X40" s="1"/>
      <c r="Y40" s="1"/>
      <c r="Z40" s="1"/>
      <c r="AA40" s="1"/>
      <c r="AB40" s="1"/>
      <c r="AC40" s="1"/>
      <c r="AD40" s="1"/>
      <c r="AE40" s="714"/>
      <c r="AF40" s="714"/>
      <c r="AG40" s="714"/>
      <c r="AH40" s="714"/>
      <c r="AI40" s="714"/>
      <c r="AJ40" s="714"/>
    </row>
    <row r="41" spans="2:36" x14ac:dyDescent="0.25">
      <c r="B41" s="731">
        <v>33</v>
      </c>
      <c r="C41" s="726" t="s">
        <v>265</v>
      </c>
      <c r="D41" s="729" t="s">
        <v>266</v>
      </c>
      <c r="E41" s="729" t="s">
        <v>266</v>
      </c>
      <c r="F41" s="729" t="s">
        <v>266</v>
      </c>
      <c r="G41" s="729" t="s">
        <v>266</v>
      </c>
      <c r="H41" s="675" t="s">
        <v>214</v>
      </c>
      <c r="I41" s="744" t="s">
        <v>267</v>
      </c>
      <c r="J41" s="744" t="s">
        <v>267</v>
      </c>
      <c r="K41" s="675" t="s">
        <v>214</v>
      </c>
      <c r="L41" s="675" t="s">
        <v>214</v>
      </c>
      <c r="M41" s="675" t="s">
        <v>214</v>
      </c>
      <c r="N41" s="745" t="s">
        <v>267</v>
      </c>
      <c r="O41" s="675" t="s">
        <v>214</v>
      </c>
      <c r="P41" s="675" t="s">
        <v>214</v>
      </c>
      <c r="Q41" s="675" t="s">
        <v>214</v>
      </c>
      <c r="R41" s="1"/>
      <c r="S41" s="1"/>
      <c r="T41" s="1"/>
      <c r="U41" s="1"/>
      <c r="V41" s="1"/>
      <c r="W41" s="1"/>
      <c r="X41" s="1"/>
      <c r="Y41" s="1"/>
      <c r="Z41" s="1"/>
      <c r="AA41" s="1"/>
      <c r="AB41" s="1"/>
      <c r="AC41" s="1"/>
      <c r="AD41" s="1"/>
      <c r="AE41" s="714"/>
      <c r="AF41" s="714"/>
      <c r="AG41" s="714"/>
      <c r="AH41" s="714"/>
      <c r="AI41" s="714"/>
      <c r="AJ41" s="714"/>
    </row>
    <row r="42" spans="2:36" ht="30" x14ac:dyDescent="0.25">
      <c r="B42" s="731">
        <v>34</v>
      </c>
      <c r="C42" s="726" t="s">
        <v>268</v>
      </c>
      <c r="D42" s="675" t="s">
        <v>214</v>
      </c>
      <c r="E42" s="675" t="s">
        <v>214</v>
      </c>
      <c r="F42" s="675" t="s">
        <v>214</v>
      </c>
      <c r="G42" s="675" t="s">
        <v>214</v>
      </c>
      <c r="H42" s="460" t="s">
        <v>214</v>
      </c>
      <c r="I42" s="744" t="s">
        <v>269</v>
      </c>
      <c r="J42" s="744" t="s">
        <v>269</v>
      </c>
      <c r="K42" s="460" t="s">
        <v>214</v>
      </c>
      <c r="L42" s="460" t="s">
        <v>214</v>
      </c>
      <c r="M42" s="460" t="s">
        <v>214</v>
      </c>
      <c r="N42" s="745" t="s">
        <v>269</v>
      </c>
      <c r="O42" s="460" t="s">
        <v>214</v>
      </c>
      <c r="P42" s="460" t="s">
        <v>214</v>
      </c>
      <c r="Q42" s="460" t="s">
        <v>214</v>
      </c>
      <c r="R42" s="1"/>
      <c r="S42" s="1"/>
      <c r="T42" s="1"/>
      <c r="U42" s="1"/>
      <c r="V42" s="1"/>
      <c r="W42" s="1"/>
      <c r="X42" s="1"/>
      <c r="Y42" s="1"/>
      <c r="Z42" s="1"/>
      <c r="AA42" s="1"/>
      <c r="AB42" s="1"/>
      <c r="AC42" s="1"/>
      <c r="AD42" s="1"/>
      <c r="AE42" s="714"/>
      <c r="AF42" s="714"/>
      <c r="AG42" s="714"/>
      <c r="AH42" s="714"/>
      <c r="AI42" s="714"/>
      <c r="AJ42" s="714"/>
    </row>
    <row r="43" spans="2:36" ht="51" customHeight="1" x14ac:dyDescent="0.25">
      <c r="B43" s="731">
        <v>35</v>
      </c>
      <c r="C43" s="726" t="s">
        <v>270</v>
      </c>
      <c r="D43" s="460" t="s">
        <v>271</v>
      </c>
      <c r="E43" s="460" t="s">
        <v>271</v>
      </c>
      <c r="F43" s="460" t="s">
        <v>271</v>
      </c>
      <c r="G43" s="460" t="s">
        <v>271</v>
      </c>
      <c r="H43" s="460" t="s">
        <v>271</v>
      </c>
      <c r="I43" s="681" t="s">
        <v>272</v>
      </c>
      <c r="J43" s="681" t="s">
        <v>272</v>
      </c>
      <c r="K43" s="460" t="s">
        <v>271</v>
      </c>
      <c r="L43" s="460" t="s">
        <v>271</v>
      </c>
      <c r="M43" s="460" t="s">
        <v>271</v>
      </c>
      <c r="N43" s="682" t="s">
        <v>272</v>
      </c>
      <c r="O43" s="460" t="s">
        <v>271</v>
      </c>
      <c r="P43" s="460" t="s">
        <v>271</v>
      </c>
      <c r="Q43" s="460" t="s">
        <v>271</v>
      </c>
      <c r="R43" s="1"/>
      <c r="S43" s="1"/>
      <c r="T43" s="1"/>
      <c r="U43" s="1"/>
      <c r="V43" s="1"/>
      <c r="W43" s="1"/>
      <c r="X43" s="1"/>
      <c r="Y43" s="1"/>
      <c r="Z43" s="1"/>
      <c r="AA43" s="1"/>
      <c r="AB43" s="1"/>
      <c r="AC43" s="1"/>
      <c r="AD43" s="1"/>
      <c r="AE43" s="714"/>
      <c r="AF43" s="714"/>
      <c r="AG43" s="714"/>
      <c r="AH43" s="714"/>
      <c r="AI43" s="714"/>
      <c r="AJ43" s="714"/>
    </row>
    <row r="44" spans="2:36" ht="69" customHeight="1" x14ac:dyDescent="0.25">
      <c r="B44" s="731">
        <v>36</v>
      </c>
      <c r="C44" s="726" t="s">
        <v>273</v>
      </c>
      <c r="D44" s="460" t="s">
        <v>238</v>
      </c>
      <c r="E44" s="460" t="s">
        <v>238</v>
      </c>
      <c r="F44" s="460" t="s">
        <v>238</v>
      </c>
      <c r="G44" s="460" t="s">
        <v>238</v>
      </c>
      <c r="H44" s="677" t="s">
        <v>238</v>
      </c>
      <c r="I44" s="677" t="s">
        <v>238</v>
      </c>
      <c r="J44" s="677" t="s">
        <v>238</v>
      </c>
      <c r="K44" s="678" t="s">
        <v>238</v>
      </c>
      <c r="L44" s="678" t="s">
        <v>238</v>
      </c>
      <c r="M44" s="678" t="s">
        <v>238</v>
      </c>
      <c r="N44" s="678" t="s">
        <v>238</v>
      </c>
      <c r="O44" s="678" t="s">
        <v>238</v>
      </c>
      <c r="P44" s="678" t="s">
        <v>238</v>
      </c>
      <c r="Q44" s="678" t="s">
        <v>238</v>
      </c>
      <c r="R44" s="1"/>
      <c r="S44" s="1"/>
      <c r="T44" s="1"/>
      <c r="U44" s="1"/>
      <c r="V44" s="1"/>
      <c r="W44" s="1"/>
      <c r="X44" s="1"/>
      <c r="Y44" s="1"/>
      <c r="Z44" s="1"/>
      <c r="AA44" s="1"/>
      <c r="AB44" s="1"/>
      <c r="AC44" s="1"/>
      <c r="AD44" s="1"/>
      <c r="AE44" s="714"/>
      <c r="AF44" s="714"/>
      <c r="AG44" s="714"/>
      <c r="AH44" s="714"/>
      <c r="AI44" s="714"/>
      <c r="AJ44" s="714"/>
    </row>
    <row r="45" spans="2:36" ht="137.25" customHeight="1" x14ac:dyDescent="0.25">
      <c r="B45" s="731">
        <v>37</v>
      </c>
      <c r="C45" s="726" t="s">
        <v>274</v>
      </c>
      <c r="D45" s="460" t="s">
        <v>214</v>
      </c>
      <c r="E45" s="460" t="s">
        <v>214</v>
      </c>
      <c r="F45" s="460" t="s">
        <v>214</v>
      </c>
      <c r="G45" s="460" t="s">
        <v>214</v>
      </c>
      <c r="H45" s="683"/>
      <c r="I45" s="683"/>
      <c r="J45" s="683"/>
      <c r="K45" s="683"/>
      <c r="L45" s="684"/>
      <c r="M45" s="684"/>
      <c r="N45" s="683"/>
      <c r="O45" s="684"/>
      <c r="P45" s="684"/>
      <c r="Q45" s="684"/>
      <c r="R45" s="1"/>
      <c r="S45" s="1"/>
      <c r="T45" s="1"/>
      <c r="U45" s="1"/>
      <c r="V45" s="1"/>
      <c r="W45" s="1"/>
      <c r="X45" s="1"/>
      <c r="Y45" s="1"/>
      <c r="Z45" s="1"/>
      <c r="AA45" s="1"/>
      <c r="AB45" s="1"/>
      <c r="AC45" s="1"/>
      <c r="AD45" s="1"/>
      <c r="AE45" s="714"/>
      <c r="AF45" s="714"/>
      <c r="AG45" s="714"/>
      <c r="AH45" s="714"/>
      <c r="AI45" s="714"/>
      <c r="AJ45" s="714"/>
    </row>
    <row r="46" spans="2:36" ht="15" customHeight="1" x14ac:dyDescent="0.25">
      <c r="B46" s="856" t="s">
        <v>275</v>
      </c>
      <c r="C46" s="857"/>
      <c r="D46" s="857"/>
      <c r="E46" s="857"/>
      <c r="F46" s="857"/>
      <c r="G46" s="857"/>
      <c r="H46" s="857"/>
      <c r="I46" s="857"/>
      <c r="J46" s="718"/>
      <c r="K46" s="718"/>
      <c r="L46" s="718"/>
      <c r="M46" s="718"/>
      <c r="N46" s="718"/>
      <c r="O46" s="241"/>
      <c r="P46" s="531"/>
      <c r="Q46" s="531"/>
      <c r="R46" s="1"/>
      <c r="S46" s="1"/>
      <c r="T46" s="1"/>
      <c r="U46" s="1"/>
      <c r="V46" s="1"/>
      <c r="W46" s="1"/>
      <c r="X46" s="1"/>
      <c r="Y46" s="1"/>
      <c r="Z46" s="1"/>
      <c r="AA46" s="1"/>
      <c r="AB46" s="1"/>
      <c r="AC46" s="1"/>
      <c r="AD46" s="1"/>
      <c r="AE46" s="1"/>
      <c r="AF46" s="1"/>
      <c r="AG46" s="1"/>
      <c r="AH46" s="1"/>
      <c r="AI46" s="1"/>
      <c r="AJ46" s="1"/>
    </row>
    <row r="47" spans="2:36" x14ac:dyDescent="0.25">
      <c r="B47" s="645"/>
      <c r="C47" s="646"/>
      <c r="D47" s="646"/>
      <c r="E47" s="646"/>
      <c r="F47" s="646"/>
      <c r="G47" s="646"/>
      <c r="H47" s="646"/>
      <c r="I47" s="646"/>
      <c r="J47" s="1"/>
      <c r="K47" s="1"/>
      <c r="L47" s="1"/>
      <c r="M47" s="1"/>
      <c r="N47" s="1"/>
      <c r="O47" s="647"/>
      <c r="P47" s="1"/>
      <c r="Q47" s="1"/>
      <c r="R47" s="1"/>
      <c r="S47" s="1"/>
      <c r="T47" s="1"/>
      <c r="U47" s="1"/>
      <c r="V47" s="1"/>
      <c r="W47" s="1"/>
      <c r="X47" s="1"/>
      <c r="Y47" s="1"/>
      <c r="Z47" s="1"/>
      <c r="AA47" s="1"/>
      <c r="AB47" s="1"/>
      <c r="AC47" s="1"/>
      <c r="AD47" s="1"/>
      <c r="AE47" s="1"/>
      <c r="AF47" s="1"/>
      <c r="AG47" s="1"/>
      <c r="AH47" s="1"/>
      <c r="AI47" s="1"/>
      <c r="AJ47" s="1"/>
    </row>
    <row r="48" spans="2:36" x14ac:dyDescent="0.25">
      <c r="B48" s="645"/>
      <c r="C48" s="646"/>
      <c r="D48" s="646"/>
      <c r="E48" s="646"/>
      <c r="F48" s="646"/>
      <c r="G48" s="646"/>
      <c r="H48" s="646"/>
      <c r="I48" s="646"/>
      <c r="J48" s="1"/>
      <c r="K48" s="1"/>
      <c r="L48" s="1"/>
      <c r="M48" s="1"/>
      <c r="N48" s="1"/>
      <c r="O48" s="647"/>
      <c r="P48" s="1"/>
      <c r="Q48" s="1"/>
      <c r="R48" s="1"/>
      <c r="S48" s="1"/>
      <c r="T48" s="1"/>
      <c r="U48" s="1"/>
      <c r="V48" s="1"/>
      <c r="W48" s="1"/>
      <c r="X48" s="1"/>
      <c r="Y48" s="1"/>
      <c r="Z48" s="1"/>
      <c r="AA48" s="1"/>
      <c r="AB48" s="1"/>
      <c r="AC48" s="1"/>
      <c r="AD48" s="1"/>
      <c r="AE48" s="1"/>
      <c r="AF48" s="1"/>
      <c r="AG48" s="1"/>
      <c r="AH48" s="1"/>
      <c r="AI48" s="1"/>
      <c r="AJ48" s="1"/>
    </row>
    <row r="49" spans="2:36" x14ac:dyDescent="0.25">
      <c r="B49" s="645"/>
      <c r="C49" s="646"/>
      <c r="D49" s="646"/>
      <c r="E49" s="646"/>
      <c r="F49" s="646"/>
      <c r="G49" s="646"/>
      <c r="H49" s="646"/>
      <c r="I49" s="646"/>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2:36" x14ac:dyDescent="0.25">
      <c r="B50" s="645"/>
      <c r="C50" s="646"/>
      <c r="D50" s="646"/>
      <c r="E50" s="646"/>
      <c r="F50" s="646"/>
      <c r="G50" s="646"/>
      <c r="H50" s="646"/>
      <c r="I50" s="646"/>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2:36" x14ac:dyDescent="0.25">
      <c r="B51" s="645"/>
      <c r="C51" s="646"/>
      <c r="D51" s="646"/>
      <c r="E51" s="646"/>
      <c r="F51" s="646"/>
      <c r="G51" s="646"/>
      <c r="H51" s="646"/>
      <c r="I51" s="646"/>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2:36" x14ac:dyDescent="0.25">
      <c r="B52" s="645"/>
      <c r="C52" s="646"/>
      <c r="D52" s="646"/>
      <c r="E52" s="646"/>
      <c r="F52" s="646"/>
      <c r="G52" s="646"/>
      <c r="H52" s="646"/>
      <c r="I52" s="646"/>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2:36" x14ac:dyDescent="0.25">
      <c r="B53" s="645"/>
      <c r="C53" s="646"/>
      <c r="D53" s="646"/>
      <c r="E53" s="646"/>
      <c r="F53" s="646"/>
      <c r="G53" s="646"/>
      <c r="H53" s="646"/>
      <c r="I53" s="646"/>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2:36" x14ac:dyDescent="0.25">
      <c r="B54" s="645"/>
      <c r="C54" s="646"/>
      <c r="D54" s="646"/>
      <c r="E54" s="646"/>
      <c r="F54" s="646"/>
      <c r="G54" s="646"/>
      <c r="H54" s="646"/>
      <c r="I54" s="646"/>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2:36" x14ac:dyDescent="0.25">
      <c r="B55" s="645"/>
      <c r="C55" s="646"/>
      <c r="D55" s="646"/>
      <c r="E55" s="646"/>
      <c r="F55" s="646"/>
      <c r="G55" s="646"/>
      <c r="H55" s="646"/>
      <c r="I55" s="646"/>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2:36" x14ac:dyDescent="0.25">
      <c r="B56" s="645"/>
      <c r="C56" s="646"/>
      <c r="D56" s="646"/>
      <c r="E56" s="646"/>
      <c r="F56" s="646"/>
      <c r="G56" s="646"/>
      <c r="H56" s="646"/>
      <c r="I56" s="646"/>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2:36" x14ac:dyDescent="0.25">
      <c r="B57" s="645"/>
      <c r="C57" s="646"/>
      <c r="D57" s="646"/>
      <c r="E57" s="646"/>
      <c r="F57" s="646"/>
      <c r="G57" s="646"/>
      <c r="H57" s="646"/>
      <c r="I57" s="646"/>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2:36" x14ac:dyDescent="0.25">
      <c r="B58" s="645"/>
      <c r="C58" s="646"/>
      <c r="D58" s="646"/>
      <c r="E58" s="646"/>
      <c r="F58" s="646"/>
      <c r="G58" s="646"/>
      <c r="H58" s="646"/>
      <c r="I58" s="646"/>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2:36" x14ac:dyDescent="0.25">
      <c r="B59" s="645"/>
      <c r="C59" s="646"/>
      <c r="D59" s="646"/>
      <c r="E59" s="646"/>
      <c r="F59" s="646"/>
      <c r="G59" s="646"/>
      <c r="H59" s="646"/>
      <c r="I59" s="646"/>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2:36" x14ac:dyDescent="0.25">
      <c r="B60" s="645"/>
      <c r="C60" s="646"/>
      <c r="D60" s="646"/>
      <c r="E60" s="646"/>
      <c r="F60" s="646"/>
      <c r="G60" s="646"/>
      <c r="H60" s="646"/>
      <c r="I60" s="646"/>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2:36" x14ac:dyDescent="0.25">
      <c r="B61" s="645"/>
      <c r="C61" s="646"/>
      <c r="D61" s="646"/>
      <c r="E61" s="646"/>
      <c r="F61" s="646"/>
      <c r="G61" s="646"/>
      <c r="H61" s="646"/>
      <c r="I61" s="646"/>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2:36" x14ac:dyDescent="0.25">
      <c r="B62" s="645"/>
      <c r="C62" s="646"/>
      <c r="D62" s="646"/>
      <c r="E62" s="646"/>
      <c r="F62" s="646"/>
      <c r="G62" s="646"/>
      <c r="H62" s="646"/>
      <c r="I62" s="646"/>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2:36" x14ac:dyDescent="0.25">
      <c r="B63" s="645"/>
      <c r="C63" s="646"/>
      <c r="D63" s="646"/>
      <c r="E63" s="646"/>
      <c r="F63" s="646"/>
      <c r="G63" s="646"/>
      <c r="H63" s="646"/>
      <c r="I63" s="646"/>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2:36" x14ac:dyDescent="0.25">
      <c r="B64" s="645"/>
      <c r="C64" s="646"/>
      <c r="D64" s="646"/>
      <c r="E64" s="646"/>
      <c r="F64" s="646"/>
      <c r="G64" s="646"/>
      <c r="H64" s="646"/>
      <c r="I64" s="646"/>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2:36" x14ac:dyDescent="0.25">
      <c r="B65" s="645"/>
      <c r="C65" s="646"/>
      <c r="D65" s="646"/>
      <c r="E65" s="646"/>
      <c r="F65" s="646"/>
      <c r="G65" s="646"/>
      <c r="H65" s="646"/>
      <c r="I65" s="646"/>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2:36" x14ac:dyDescent="0.25">
      <c r="B66" s="645"/>
      <c r="C66" s="646"/>
      <c r="D66" s="646"/>
      <c r="E66" s="646"/>
      <c r="F66" s="646"/>
      <c r="G66" s="646"/>
      <c r="H66" s="646"/>
      <c r="I66" s="646"/>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2:36" x14ac:dyDescent="0.25">
      <c r="B67" s="645"/>
      <c r="C67" s="646"/>
      <c r="D67" s="646"/>
      <c r="E67" s="646"/>
      <c r="F67" s="646"/>
      <c r="G67" s="646"/>
      <c r="H67" s="646"/>
      <c r="I67" s="646"/>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2:36" x14ac:dyDescent="0.25">
      <c r="B68" s="645"/>
      <c r="C68" s="646"/>
      <c r="D68" s="646"/>
      <c r="E68" s="646"/>
      <c r="F68" s="646"/>
      <c r="G68" s="646"/>
      <c r="H68" s="646"/>
      <c r="I68" s="646"/>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2:36" x14ac:dyDescent="0.25">
      <c r="B69" s="645"/>
      <c r="C69" s="646"/>
      <c r="D69" s="646"/>
      <c r="E69" s="646"/>
      <c r="F69" s="646"/>
      <c r="G69" s="646"/>
      <c r="H69" s="646"/>
      <c r="I69" s="646"/>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2:36" x14ac:dyDescent="0.25">
      <c r="B70" s="645"/>
      <c r="C70" s="646"/>
      <c r="D70" s="646"/>
      <c r="E70" s="646"/>
      <c r="F70" s="646"/>
      <c r="G70" s="646"/>
      <c r="H70" s="646"/>
      <c r="I70" s="646"/>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2:36" x14ac:dyDescent="0.25">
      <c r="B71" s="645"/>
      <c r="C71" s="646"/>
      <c r="D71" s="646"/>
      <c r="E71" s="646"/>
      <c r="F71" s="646"/>
      <c r="G71" s="646"/>
      <c r="H71" s="646"/>
      <c r="I71" s="646"/>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2:36" x14ac:dyDescent="0.25">
      <c r="B72" s="645"/>
      <c r="C72" s="646"/>
      <c r="D72" s="646"/>
      <c r="E72" s="646"/>
      <c r="F72" s="646"/>
      <c r="G72" s="646"/>
      <c r="H72" s="646"/>
      <c r="I72" s="646"/>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2:36" x14ac:dyDescent="0.25">
      <c r="B73" s="645"/>
      <c r="C73" s="646"/>
      <c r="D73" s="646"/>
      <c r="E73" s="646"/>
      <c r="F73" s="646"/>
      <c r="G73" s="646"/>
      <c r="H73" s="646"/>
      <c r="I73" s="646"/>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2:36" x14ac:dyDescent="0.25">
      <c r="B74" s="645"/>
      <c r="C74" s="646"/>
      <c r="D74" s="646"/>
      <c r="E74" s="646"/>
      <c r="F74" s="646"/>
      <c r="G74" s="646"/>
      <c r="H74" s="646"/>
      <c r="I74" s="646"/>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2:36" x14ac:dyDescent="0.25">
      <c r="B75" s="645"/>
      <c r="C75" s="646"/>
      <c r="D75" s="646"/>
      <c r="E75" s="646"/>
      <c r="F75" s="646"/>
      <c r="G75" s="646"/>
      <c r="H75" s="646"/>
      <c r="I75" s="646"/>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2:36" x14ac:dyDescent="0.25">
      <c r="B76" s="645"/>
      <c r="C76" s="646"/>
      <c r="D76" s="646"/>
      <c r="E76" s="646"/>
      <c r="F76" s="646"/>
      <c r="G76" s="646"/>
      <c r="H76" s="646"/>
      <c r="I76" s="646"/>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2:36" x14ac:dyDescent="0.25">
      <c r="B77" s="645"/>
      <c r="C77" s="646"/>
      <c r="D77" s="646"/>
      <c r="E77" s="646"/>
      <c r="F77" s="646"/>
      <c r="G77" s="646"/>
      <c r="H77" s="646"/>
      <c r="I77" s="646"/>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2:36" x14ac:dyDescent="0.25">
      <c r="B78" s="645"/>
      <c r="C78" s="646"/>
      <c r="D78" s="646"/>
      <c r="E78" s="646"/>
      <c r="F78" s="646"/>
      <c r="G78" s="646"/>
      <c r="H78" s="646"/>
      <c r="I78" s="646"/>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2:36" x14ac:dyDescent="0.25">
      <c r="B79" s="645"/>
      <c r="C79" s="646"/>
      <c r="D79" s="646"/>
      <c r="E79" s="646"/>
      <c r="F79" s="646"/>
      <c r="G79" s="646"/>
      <c r="H79" s="646"/>
      <c r="I79" s="646"/>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2:36" x14ac:dyDescent="0.25">
      <c r="B80" s="645"/>
      <c r="C80" s="646"/>
      <c r="D80" s="646"/>
      <c r="E80" s="646"/>
      <c r="F80" s="646"/>
      <c r="G80" s="646"/>
      <c r="H80" s="646"/>
      <c r="I80" s="646"/>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2:36" x14ac:dyDescent="0.25">
      <c r="B81" s="645"/>
      <c r="C81" s="646"/>
      <c r="D81" s="646"/>
      <c r="E81" s="646"/>
      <c r="F81" s="646"/>
      <c r="G81" s="646"/>
      <c r="H81" s="646"/>
      <c r="I81" s="646"/>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2:36" x14ac:dyDescent="0.25">
      <c r="B82" s="645"/>
      <c r="C82" s="646"/>
      <c r="D82" s="646"/>
      <c r="E82" s="646"/>
      <c r="F82" s="646"/>
      <c r="G82" s="646"/>
      <c r="H82" s="646"/>
      <c r="I82" s="646"/>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2:36" x14ac:dyDescent="0.25">
      <c r="B83" s="645"/>
      <c r="C83" s="646"/>
      <c r="D83" s="646"/>
      <c r="E83" s="646"/>
      <c r="F83" s="646"/>
      <c r="G83" s="646"/>
      <c r="H83" s="646"/>
      <c r="I83" s="646"/>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2:36" x14ac:dyDescent="0.25">
      <c r="B84" s="645"/>
      <c r="C84" s="646"/>
      <c r="D84" s="646"/>
      <c r="E84" s="646"/>
      <c r="F84" s="646"/>
      <c r="G84" s="646"/>
      <c r="H84" s="646"/>
      <c r="I84" s="646"/>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2:36" x14ac:dyDescent="0.25">
      <c r="B85" s="645"/>
      <c r="C85" s="646"/>
      <c r="D85" s="646"/>
      <c r="E85" s="646"/>
      <c r="F85" s="646"/>
      <c r="G85" s="646"/>
      <c r="H85" s="646"/>
      <c r="I85" s="646"/>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2:36" x14ac:dyDescent="0.25">
      <c r="B86" s="645"/>
      <c r="C86" s="646"/>
      <c r="D86" s="646"/>
      <c r="E86" s="646"/>
      <c r="F86" s="646"/>
      <c r="G86" s="646"/>
      <c r="H86" s="646"/>
      <c r="I86" s="646"/>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2:36" x14ac:dyDescent="0.25">
      <c r="B87" s="645"/>
      <c r="C87" s="646"/>
      <c r="D87" s="646"/>
      <c r="E87" s="646"/>
      <c r="F87" s="646"/>
      <c r="G87" s="646"/>
      <c r="H87" s="646"/>
      <c r="I87" s="646"/>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2:36" x14ac:dyDescent="0.25">
      <c r="B88" s="645"/>
      <c r="C88" s="646"/>
      <c r="D88" s="646"/>
      <c r="E88" s="646"/>
      <c r="F88" s="646"/>
      <c r="G88" s="646"/>
      <c r="H88" s="646"/>
      <c r="I88" s="646"/>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2:36" x14ac:dyDescent="0.25">
      <c r="B89" s="645"/>
      <c r="C89" s="646"/>
      <c r="D89" s="646"/>
      <c r="E89" s="646"/>
      <c r="F89" s="646"/>
      <c r="G89" s="646"/>
      <c r="H89" s="646"/>
      <c r="I89" s="646"/>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2:36" x14ac:dyDescent="0.25">
      <c r="B90" s="645"/>
      <c r="C90" s="646"/>
      <c r="D90" s="646"/>
      <c r="E90" s="646"/>
      <c r="F90" s="646"/>
      <c r="G90" s="646"/>
      <c r="H90" s="646"/>
      <c r="I90" s="646"/>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2:36" x14ac:dyDescent="0.25">
      <c r="B91" s="645"/>
      <c r="C91" s="646"/>
      <c r="D91" s="646"/>
      <c r="E91" s="646"/>
      <c r="F91" s="646"/>
      <c r="G91" s="646"/>
      <c r="H91" s="646"/>
      <c r="I91" s="646"/>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2:36" x14ac:dyDescent="0.25">
      <c r="B92" s="645"/>
      <c r="C92" s="646"/>
      <c r="D92" s="646"/>
      <c r="E92" s="646"/>
      <c r="F92" s="646"/>
      <c r="G92" s="646"/>
      <c r="H92" s="646"/>
      <c r="I92" s="646"/>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2:36" x14ac:dyDescent="0.25">
      <c r="B93" s="645"/>
      <c r="C93" s="646"/>
      <c r="D93" s="646"/>
      <c r="E93" s="646"/>
      <c r="F93" s="646"/>
      <c r="G93" s="646"/>
      <c r="H93" s="646"/>
      <c r="I93" s="646"/>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2:36" x14ac:dyDescent="0.25">
      <c r="B94" s="645"/>
      <c r="C94" s="646"/>
      <c r="D94" s="646"/>
      <c r="E94" s="646"/>
      <c r="F94" s="646"/>
      <c r="G94" s="646"/>
      <c r="H94" s="646"/>
      <c r="I94" s="646"/>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2:36" x14ac:dyDescent="0.25">
      <c r="B95" s="645"/>
      <c r="C95" s="646"/>
      <c r="D95" s="646"/>
      <c r="E95" s="646"/>
      <c r="F95" s="646"/>
      <c r="G95" s="646"/>
      <c r="H95" s="646"/>
      <c r="I95" s="646"/>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2:36" x14ac:dyDescent="0.25">
      <c r="B96" s="645"/>
      <c r="C96" s="646"/>
      <c r="D96" s="646"/>
      <c r="E96" s="646"/>
      <c r="F96" s="646"/>
      <c r="G96" s="646"/>
      <c r="H96" s="646"/>
      <c r="I96" s="646"/>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2:36" x14ac:dyDescent="0.25">
      <c r="B97" s="645"/>
      <c r="C97" s="646"/>
      <c r="D97" s="646"/>
      <c r="E97" s="646"/>
      <c r="F97" s="646"/>
      <c r="G97" s="646"/>
      <c r="H97" s="646"/>
      <c r="I97" s="646"/>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2:36" x14ac:dyDescent="0.25">
      <c r="B98" s="645"/>
      <c r="C98" s="646"/>
      <c r="D98" s="646"/>
      <c r="E98" s="646"/>
      <c r="F98" s="646"/>
      <c r="G98" s="646"/>
      <c r="H98" s="646"/>
      <c r="I98" s="646"/>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2:36" x14ac:dyDescent="0.25">
      <c r="B99" s="645"/>
      <c r="C99" s="646"/>
      <c r="D99" s="646"/>
      <c r="E99" s="646"/>
      <c r="F99" s="646"/>
      <c r="G99" s="646"/>
      <c r="H99" s="646"/>
      <c r="I99" s="646"/>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2:36" x14ac:dyDescent="0.25">
      <c r="B100" s="645"/>
      <c r="C100" s="646"/>
      <c r="D100" s="646"/>
      <c r="E100" s="646"/>
      <c r="F100" s="646"/>
      <c r="G100" s="646"/>
      <c r="H100" s="646"/>
      <c r="I100" s="646"/>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2:36" x14ac:dyDescent="0.25">
      <c r="B101" s="645"/>
      <c r="C101" s="646"/>
      <c r="D101" s="646"/>
      <c r="E101" s="646"/>
      <c r="F101" s="646"/>
      <c r="G101" s="646"/>
      <c r="H101" s="646"/>
      <c r="I101" s="646"/>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2:36" x14ac:dyDescent="0.25">
      <c r="B102" s="645"/>
      <c r="C102" s="646"/>
      <c r="D102" s="646"/>
      <c r="E102" s="646"/>
      <c r="F102" s="646"/>
      <c r="G102" s="646"/>
      <c r="H102" s="646"/>
      <c r="I102" s="646"/>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2:36" x14ac:dyDescent="0.25">
      <c r="B103" s="645"/>
      <c r="C103" s="646"/>
      <c r="D103" s="646"/>
      <c r="E103" s="646"/>
      <c r="F103" s="646"/>
      <c r="G103" s="646"/>
      <c r="H103" s="646"/>
      <c r="I103" s="646"/>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2:36" x14ac:dyDescent="0.25">
      <c r="B104" s="645"/>
      <c r="C104" s="646"/>
      <c r="D104" s="646"/>
      <c r="E104" s="646"/>
      <c r="F104" s="646"/>
      <c r="G104" s="646"/>
      <c r="H104" s="646"/>
      <c r="I104" s="646"/>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2:36" x14ac:dyDescent="0.25">
      <c r="B105" s="645"/>
      <c r="C105" s="646"/>
      <c r="D105" s="646"/>
      <c r="E105" s="646"/>
      <c r="F105" s="646"/>
      <c r="G105" s="646"/>
      <c r="H105" s="646"/>
      <c r="I105" s="646"/>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2:36" x14ac:dyDescent="0.25">
      <c r="B106" s="645"/>
      <c r="C106" s="646"/>
      <c r="D106" s="646"/>
      <c r="E106" s="646"/>
      <c r="F106" s="646"/>
      <c r="G106" s="646"/>
      <c r="H106" s="646"/>
      <c r="I106" s="646"/>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2:36" x14ac:dyDescent="0.25">
      <c r="B107" s="645"/>
      <c r="C107" s="646"/>
      <c r="D107" s="646"/>
      <c r="E107" s="646"/>
      <c r="F107" s="646"/>
      <c r="G107" s="646"/>
      <c r="H107" s="646"/>
      <c r="I107" s="646"/>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2:36" x14ac:dyDescent="0.25">
      <c r="B108" s="645"/>
      <c r="C108" s="646"/>
      <c r="D108" s="646"/>
      <c r="E108" s="646"/>
      <c r="F108" s="646"/>
      <c r="G108" s="646"/>
      <c r="H108" s="646"/>
      <c r="I108" s="646"/>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2:36" x14ac:dyDescent="0.25">
      <c r="B109" s="645"/>
      <c r="C109" s="646"/>
      <c r="D109" s="646"/>
      <c r="E109" s="646"/>
      <c r="F109" s="646"/>
      <c r="G109" s="646"/>
      <c r="H109" s="646"/>
      <c r="I109" s="646"/>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2:36" x14ac:dyDescent="0.25">
      <c r="B110" s="645"/>
      <c r="C110" s="646"/>
      <c r="D110" s="646"/>
      <c r="E110" s="646"/>
      <c r="F110" s="646"/>
      <c r="G110" s="646"/>
      <c r="H110" s="646"/>
      <c r="I110" s="646"/>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2:36" x14ac:dyDescent="0.25">
      <c r="B111" s="645"/>
      <c r="C111" s="646"/>
      <c r="D111" s="646"/>
      <c r="E111" s="646"/>
      <c r="F111" s="646"/>
      <c r="G111" s="646"/>
      <c r="H111" s="646"/>
      <c r="I111" s="646"/>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2:36" x14ac:dyDescent="0.25">
      <c r="B112" s="645"/>
      <c r="C112" s="646"/>
      <c r="D112" s="646"/>
      <c r="E112" s="646"/>
      <c r="F112" s="646"/>
      <c r="G112" s="646"/>
      <c r="H112" s="646"/>
      <c r="I112" s="646"/>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2:36" x14ac:dyDescent="0.25">
      <c r="B113" s="645"/>
      <c r="C113" s="646"/>
      <c r="D113" s="646"/>
      <c r="E113" s="646"/>
      <c r="F113" s="646"/>
      <c r="G113" s="646"/>
      <c r="H113" s="646"/>
      <c r="I113" s="646"/>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2:36" x14ac:dyDescent="0.25">
      <c r="B114" s="645"/>
      <c r="C114" s="646"/>
      <c r="D114" s="646"/>
      <c r="E114" s="646"/>
      <c r="F114" s="646"/>
      <c r="G114" s="646"/>
      <c r="H114" s="646"/>
      <c r="I114" s="646"/>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2:36" x14ac:dyDescent="0.25">
      <c r="B115" s="645"/>
      <c r="C115" s="646"/>
      <c r="D115" s="646"/>
      <c r="E115" s="646"/>
      <c r="F115" s="646"/>
      <c r="G115" s="646"/>
      <c r="H115" s="646"/>
      <c r="I115" s="646"/>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2:36" x14ac:dyDescent="0.25">
      <c r="B116" s="645"/>
      <c r="C116" s="646"/>
      <c r="D116" s="646"/>
      <c r="E116" s="646"/>
      <c r="F116" s="646"/>
      <c r="G116" s="646"/>
      <c r="H116" s="646"/>
      <c r="I116" s="646"/>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2:36" x14ac:dyDescent="0.25">
      <c r="B117" s="645"/>
      <c r="C117" s="646"/>
      <c r="D117" s="646"/>
      <c r="E117" s="646"/>
      <c r="F117" s="646"/>
      <c r="G117" s="646"/>
      <c r="H117" s="646"/>
      <c r="I117" s="646"/>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2:36" x14ac:dyDescent="0.25">
      <c r="B118" s="645"/>
      <c r="C118" s="646"/>
      <c r="D118" s="646"/>
      <c r="E118" s="646"/>
      <c r="F118" s="646"/>
      <c r="G118" s="646"/>
      <c r="H118" s="646"/>
      <c r="I118" s="646"/>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2:36" x14ac:dyDescent="0.25">
      <c r="B119" s="645"/>
      <c r="C119" s="646"/>
      <c r="D119" s="646"/>
      <c r="E119" s="646"/>
      <c r="F119" s="646"/>
      <c r="G119" s="646"/>
      <c r="H119" s="646"/>
      <c r="I119" s="646"/>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2:36" x14ac:dyDescent="0.25">
      <c r="B120" s="645"/>
      <c r="C120" s="646"/>
      <c r="D120" s="646"/>
      <c r="E120" s="646"/>
      <c r="F120" s="646"/>
      <c r="G120" s="646"/>
      <c r="H120" s="646"/>
      <c r="I120" s="646"/>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2:36" x14ac:dyDescent="0.25">
      <c r="B121" s="645"/>
      <c r="C121" s="646"/>
      <c r="D121" s="646"/>
      <c r="E121" s="646"/>
      <c r="F121" s="646"/>
      <c r="G121" s="646"/>
      <c r="H121" s="646"/>
      <c r="I121" s="646"/>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2:36" x14ac:dyDescent="0.25">
      <c r="B122" s="645"/>
      <c r="C122" s="646"/>
      <c r="D122" s="646"/>
      <c r="E122" s="646"/>
      <c r="F122" s="646"/>
      <c r="G122" s="646"/>
      <c r="H122" s="646"/>
      <c r="I122" s="646"/>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2:36" x14ac:dyDescent="0.25">
      <c r="B123" s="645"/>
      <c r="C123" s="646"/>
      <c r="D123" s="646"/>
      <c r="E123" s="646"/>
      <c r="F123" s="646"/>
      <c r="G123" s="646"/>
      <c r="H123" s="646"/>
      <c r="I123" s="646"/>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2:36" x14ac:dyDescent="0.25">
      <c r="B124" s="645"/>
      <c r="C124" s="646"/>
      <c r="D124" s="646"/>
      <c r="E124" s="646"/>
      <c r="F124" s="646"/>
      <c r="G124" s="646"/>
      <c r="H124" s="646"/>
      <c r="I124" s="646"/>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2:36" x14ac:dyDescent="0.25">
      <c r="B125" s="645"/>
      <c r="C125" s="646"/>
      <c r="D125" s="646"/>
      <c r="E125" s="646"/>
      <c r="F125" s="646"/>
      <c r="G125" s="646"/>
      <c r="H125" s="646"/>
      <c r="I125" s="646"/>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2:36" x14ac:dyDescent="0.25">
      <c r="B126" s="645"/>
      <c r="C126" s="646"/>
      <c r="D126" s="646"/>
      <c r="E126" s="646"/>
      <c r="F126" s="646"/>
      <c r="G126" s="646"/>
      <c r="H126" s="646"/>
      <c r="I126" s="646"/>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2:36" x14ac:dyDescent="0.25">
      <c r="B127" s="645"/>
      <c r="C127" s="646"/>
      <c r="D127" s="646"/>
      <c r="E127" s="646"/>
      <c r="F127" s="646"/>
      <c r="G127" s="646"/>
      <c r="H127" s="646"/>
      <c r="I127" s="646"/>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2:36" x14ac:dyDescent="0.25">
      <c r="B128" s="645"/>
      <c r="C128" s="646"/>
      <c r="D128" s="646"/>
      <c r="E128" s="646"/>
      <c r="F128" s="646"/>
      <c r="G128" s="646"/>
      <c r="H128" s="646"/>
      <c r="I128" s="646"/>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2:36" x14ac:dyDescent="0.25">
      <c r="B129" s="645"/>
      <c r="C129" s="646"/>
      <c r="D129" s="646"/>
      <c r="E129" s="646"/>
      <c r="F129" s="646"/>
      <c r="G129" s="646"/>
      <c r="H129" s="646"/>
      <c r="I129" s="646"/>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2:36" x14ac:dyDescent="0.25">
      <c r="B130" s="645"/>
      <c r="C130" s="646"/>
      <c r="D130" s="646"/>
      <c r="E130" s="646"/>
      <c r="F130" s="646"/>
      <c r="G130" s="646"/>
      <c r="H130" s="646"/>
      <c r="I130" s="646"/>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2:36" x14ac:dyDescent="0.25">
      <c r="B131" s="645"/>
      <c r="C131" s="646"/>
      <c r="D131" s="646"/>
      <c r="E131" s="646"/>
      <c r="F131" s="646"/>
      <c r="G131" s="646"/>
      <c r="H131" s="646"/>
      <c r="I131" s="646"/>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2:36" x14ac:dyDescent="0.25">
      <c r="B132" s="645"/>
      <c r="C132" s="646"/>
      <c r="D132" s="646"/>
      <c r="E132" s="646"/>
      <c r="F132" s="646"/>
      <c r="G132" s="646"/>
      <c r="H132" s="646"/>
      <c r="I132" s="646"/>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2:36" x14ac:dyDescent="0.25">
      <c r="B133" s="645"/>
      <c r="C133" s="646"/>
      <c r="D133" s="646"/>
      <c r="E133" s="646"/>
      <c r="F133" s="646"/>
      <c r="G133" s="646"/>
      <c r="H133" s="646"/>
      <c r="I133" s="646"/>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2:36" x14ac:dyDescent="0.25">
      <c r="B134" s="645"/>
      <c r="C134" s="646"/>
      <c r="D134" s="646"/>
      <c r="E134" s="646"/>
      <c r="F134" s="646"/>
      <c r="G134" s="646"/>
      <c r="H134" s="646"/>
      <c r="I134" s="646"/>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2:36" x14ac:dyDescent="0.25">
      <c r="B135" s="645"/>
      <c r="C135" s="646"/>
      <c r="D135" s="646"/>
      <c r="E135" s="646"/>
      <c r="F135" s="646"/>
      <c r="G135" s="646"/>
      <c r="H135" s="646"/>
      <c r="I135" s="646"/>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sheetData>
  <mergeCells count="2">
    <mergeCell ref="B2:I2"/>
    <mergeCell ref="B46:I46"/>
  </mergeCells>
  <hyperlinks>
    <hyperlink ref="S2" location="Index!A1" display="Return to index" xr:uid="{40739F38-FD67-41C4-BB15-948E4E3B620B}"/>
  </hyperlinks>
  <pageMargins left="0.7" right="0.7" top="0.75" bottom="0.75" header="0.3" footer="0.3"/>
  <pageSetup paperSize="9"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F039F-97A3-47ED-BFDA-454DFE966343}">
  <sheetPr codeName="Ark31">
    <pageSetUpPr fitToPage="1"/>
  </sheetPr>
  <dimension ref="B1:N19"/>
  <sheetViews>
    <sheetView showGridLines="0" zoomScale="70" zoomScaleNormal="70" zoomScalePageLayoutView="80" workbookViewId="0">
      <selection activeCell="M2" sqref="M2:M3"/>
    </sheetView>
  </sheetViews>
  <sheetFormatPr defaultColWidth="9.140625" defaultRowHeight="15" x14ac:dyDescent="0.25"/>
  <cols>
    <col min="1" max="1" width="2.7109375" style="421" customWidth="1"/>
    <col min="2" max="2" width="6.28515625" style="421" customWidth="1"/>
    <col min="3" max="3" width="23.85546875" style="421" customWidth="1"/>
    <col min="4" max="4" width="17.28515625" style="421" customWidth="1"/>
    <col min="5" max="5" width="16.5703125" style="421" customWidth="1"/>
    <col min="6" max="6" width="18.42578125" style="421" customWidth="1"/>
    <col min="7" max="7" width="17.7109375" style="421" customWidth="1"/>
    <col min="8" max="8" width="19.5703125" style="421" customWidth="1"/>
    <col min="9" max="9" width="21.85546875" style="421" customWidth="1"/>
    <col min="10" max="10" width="20.85546875" style="421" customWidth="1"/>
    <col min="11" max="11" width="24.85546875" style="421" customWidth="1"/>
    <col min="12" max="12" width="5.7109375" style="421" customWidth="1"/>
    <col min="13" max="13" width="16.85546875" style="421" bestFit="1" customWidth="1"/>
    <col min="14" max="16384" width="9.140625" style="421"/>
  </cols>
  <sheetData>
    <row r="1" spans="2:13" ht="12.95" customHeight="1" x14ac:dyDescent="0.25">
      <c r="B1" s="718"/>
      <c r="C1" s="718"/>
      <c r="D1" s="718"/>
      <c r="E1" s="718"/>
      <c r="F1" s="718"/>
      <c r="G1" s="718"/>
      <c r="H1" s="718"/>
      <c r="I1" s="718"/>
      <c r="J1" s="718"/>
      <c r="K1" s="718"/>
      <c r="L1" s="718"/>
      <c r="M1" s="718"/>
    </row>
    <row r="2" spans="2:13" ht="20.25" x14ac:dyDescent="0.3">
      <c r="B2" s="634" t="s">
        <v>1332</v>
      </c>
      <c r="C2" s="56"/>
      <c r="D2" s="56"/>
      <c r="E2" s="56"/>
      <c r="F2" s="56"/>
      <c r="G2" s="56"/>
      <c r="H2" s="56"/>
      <c r="I2" s="56"/>
      <c r="J2" s="56"/>
      <c r="K2" s="56"/>
      <c r="L2" s="718"/>
      <c r="M2" s="948" t="s">
        <v>66</v>
      </c>
    </row>
    <row r="3" spans="2:13" ht="15.75" x14ac:dyDescent="0.25">
      <c r="B3" s="56"/>
      <c r="C3" s="548" t="s">
        <v>1333</v>
      </c>
      <c r="D3" s="56"/>
      <c r="E3" s="56"/>
      <c r="F3" s="56"/>
      <c r="G3" s="56"/>
      <c r="H3" s="56"/>
      <c r="I3" s="56"/>
      <c r="J3" s="56"/>
      <c r="K3" s="56"/>
      <c r="L3" s="718"/>
      <c r="M3" s="948"/>
    </row>
    <row r="5" spans="2:13" x14ac:dyDescent="0.25">
      <c r="B5" s="718"/>
      <c r="C5" s="519"/>
      <c r="D5" s="518" t="s">
        <v>67</v>
      </c>
      <c r="E5" s="518" t="s">
        <v>68</v>
      </c>
      <c r="F5" s="518" t="s">
        <v>69</v>
      </c>
      <c r="G5" s="518" t="s">
        <v>70</v>
      </c>
      <c r="H5" s="518" t="s">
        <v>71</v>
      </c>
      <c r="I5" s="518" t="s">
        <v>466</v>
      </c>
      <c r="J5" s="518" t="s">
        <v>467</v>
      </c>
      <c r="K5" s="518" t="s">
        <v>510</v>
      </c>
      <c r="L5" s="718"/>
      <c r="M5" s="718"/>
    </row>
    <row r="6" spans="2:13" ht="15" customHeight="1" x14ac:dyDescent="0.25">
      <c r="B6" s="718"/>
      <c r="C6" s="519"/>
      <c r="D6" s="989" t="s">
        <v>1334</v>
      </c>
      <c r="E6" s="989"/>
      <c r="F6" s="989"/>
      <c r="G6" s="989"/>
      <c r="H6" s="994" t="s">
        <v>1335</v>
      </c>
      <c r="I6" s="995"/>
      <c r="J6" s="995"/>
      <c r="K6" s="996"/>
      <c r="L6" s="718"/>
      <c r="M6" s="718"/>
    </row>
    <row r="7" spans="2:13" ht="21" customHeight="1" x14ac:dyDescent="0.25">
      <c r="B7" s="241"/>
      <c r="C7" s="997" t="s">
        <v>1336</v>
      </c>
      <c r="D7" s="989" t="s">
        <v>1337</v>
      </c>
      <c r="E7" s="989"/>
      <c r="F7" s="989" t="s">
        <v>1338</v>
      </c>
      <c r="G7" s="989"/>
      <c r="H7" s="994" t="s">
        <v>1337</v>
      </c>
      <c r="I7" s="996"/>
      <c r="J7" s="994" t="s">
        <v>1338</v>
      </c>
      <c r="K7" s="996"/>
      <c r="L7" s="718"/>
      <c r="M7" s="718"/>
    </row>
    <row r="8" spans="2:13" x14ac:dyDescent="0.25">
      <c r="B8" s="241"/>
      <c r="C8" s="997"/>
      <c r="D8" s="518" t="s">
        <v>1339</v>
      </c>
      <c r="E8" s="518" t="s">
        <v>1340</v>
      </c>
      <c r="F8" s="518" t="s">
        <v>1339</v>
      </c>
      <c r="G8" s="518" t="s">
        <v>1340</v>
      </c>
      <c r="H8" s="63" t="s">
        <v>1339</v>
      </c>
      <c r="I8" s="63" t="s">
        <v>1340</v>
      </c>
      <c r="J8" s="63" t="s">
        <v>1339</v>
      </c>
      <c r="K8" s="63" t="s">
        <v>1340</v>
      </c>
      <c r="L8" s="718"/>
      <c r="M8" s="718"/>
    </row>
    <row r="9" spans="2:13" ht="39" customHeight="1" x14ac:dyDescent="0.25">
      <c r="B9" s="106">
        <v>1</v>
      </c>
      <c r="C9" s="65" t="s">
        <v>1341</v>
      </c>
      <c r="D9" s="521">
        <v>3830709704</v>
      </c>
      <c r="E9" s="521">
        <v>103715000</v>
      </c>
      <c r="F9" s="521"/>
      <c r="G9" s="521">
        <v>423271091</v>
      </c>
      <c r="H9" s="521"/>
      <c r="I9" s="521"/>
      <c r="J9" s="521"/>
      <c r="K9" s="521"/>
      <c r="L9" s="718"/>
      <c r="M9" s="718"/>
    </row>
    <row r="10" spans="2:13" ht="45.75" customHeight="1" x14ac:dyDescent="0.25">
      <c r="B10" s="106">
        <v>2</v>
      </c>
      <c r="C10" s="65" t="s">
        <v>1342</v>
      </c>
      <c r="D10" s="521">
        <v>382030645</v>
      </c>
      <c r="E10" s="521">
        <v>6379181207</v>
      </c>
      <c r="F10" s="521">
        <v>1568048693</v>
      </c>
      <c r="G10" s="521">
        <v>4425518384</v>
      </c>
      <c r="H10" s="521"/>
      <c r="I10" s="521"/>
      <c r="J10" s="521"/>
      <c r="K10" s="521"/>
      <c r="L10" s="718"/>
      <c r="M10" s="718"/>
    </row>
    <row r="11" spans="2:13" x14ac:dyDescent="0.25">
      <c r="B11" s="106">
        <v>3</v>
      </c>
      <c r="C11" s="65" t="s">
        <v>1343</v>
      </c>
      <c r="D11" s="521"/>
      <c r="E11" s="521">
        <v>597678919</v>
      </c>
      <c r="F11" s="521"/>
      <c r="G11" s="521">
        <v>3427513556</v>
      </c>
      <c r="H11" s="521"/>
      <c r="I11" s="521"/>
      <c r="J11" s="521"/>
      <c r="K11" s="521"/>
      <c r="L11" s="718"/>
      <c r="M11" s="718"/>
    </row>
    <row r="12" spans="2:13" x14ac:dyDescent="0.25">
      <c r="B12" s="106">
        <v>4</v>
      </c>
      <c r="C12" s="65" t="s">
        <v>1344</v>
      </c>
      <c r="D12" s="521"/>
      <c r="E12" s="521">
        <v>1380965714</v>
      </c>
      <c r="F12" s="521"/>
      <c r="G12" s="521">
        <v>1524043632</v>
      </c>
      <c r="H12" s="521"/>
      <c r="I12" s="521"/>
      <c r="J12" s="521"/>
      <c r="K12" s="521"/>
      <c r="L12" s="718"/>
      <c r="M12" s="718"/>
    </row>
    <row r="13" spans="2:13" x14ac:dyDescent="0.25">
      <c r="B13" s="106">
        <v>5</v>
      </c>
      <c r="C13" s="65" t="s">
        <v>1345</v>
      </c>
      <c r="D13" s="521"/>
      <c r="E13" s="521"/>
      <c r="F13" s="521"/>
      <c r="G13" s="521"/>
      <c r="H13" s="521"/>
      <c r="I13" s="521"/>
      <c r="J13" s="521"/>
      <c r="K13" s="521"/>
      <c r="L13" s="718"/>
      <c r="M13" s="718"/>
    </row>
    <row r="14" spans="2:13" x14ac:dyDescent="0.25">
      <c r="B14" s="106">
        <v>6</v>
      </c>
      <c r="C14" s="65" t="s">
        <v>1346</v>
      </c>
      <c r="D14" s="521"/>
      <c r="E14" s="521"/>
      <c r="F14" s="521"/>
      <c r="G14" s="521"/>
      <c r="H14" s="521"/>
      <c r="I14" s="521"/>
      <c r="J14" s="521"/>
      <c r="K14" s="521"/>
      <c r="L14" s="718"/>
      <c r="M14" s="718"/>
    </row>
    <row r="15" spans="2:13" x14ac:dyDescent="0.25">
      <c r="B15" s="106">
        <v>7</v>
      </c>
      <c r="C15" s="65" t="s">
        <v>1347</v>
      </c>
      <c r="D15" s="521"/>
      <c r="E15" s="521"/>
      <c r="F15" s="521"/>
      <c r="G15" s="521"/>
      <c r="H15" s="521"/>
      <c r="I15" s="521"/>
      <c r="J15" s="521"/>
      <c r="K15" s="521"/>
      <c r="L15" s="718"/>
      <c r="M15" s="718"/>
    </row>
    <row r="16" spans="2:13" x14ac:dyDescent="0.25">
      <c r="B16" s="106">
        <v>8</v>
      </c>
      <c r="C16" s="65" t="s">
        <v>670</v>
      </c>
      <c r="D16" s="521"/>
      <c r="E16" s="521">
        <v>811628245</v>
      </c>
      <c r="F16" s="521"/>
      <c r="G16" s="521">
        <v>1764619257</v>
      </c>
      <c r="H16" s="521"/>
      <c r="I16" s="521">
        <v>86972399805</v>
      </c>
      <c r="J16" s="521"/>
      <c r="K16" s="521"/>
      <c r="L16" s="718"/>
      <c r="M16" s="718"/>
    </row>
    <row r="17" spans="2:14" x14ac:dyDescent="0.25">
      <c r="B17" s="760">
        <v>9</v>
      </c>
      <c r="C17" s="526" t="s">
        <v>495</v>
      </c>
      <c r="D17" s="521">
        <v>4212740349</v>
      </c>
      <c r="E17" s="521">
        <v>9273169085</v>
      </c>
      <c r="F17" s="521">
        <v>1568048693</v>
      </c>
      <c r="G17" s="521">
        <v>11564965920</v>
      </c>
      <c r="H17" s="521"/>
      <c r="I17" s="521">
        <v>86972399805</v>
      </c>
      <c r="J17" s="521"/>
      <c r="K17" s="521"/>
      <c r="L17" s="718"/>
      <c r="M17" s="718"/>
      <c r="N17" s="718"/>
    </row>
    <row r="18" spans="2:14" x14ac:dyDescent="0.25">
      <c r="B18" s="718"/>
      <c r="C18" s="112"/>
      <c r="D18" s="112"/>
      <c r="E18" s="112"/>
      <c r="F18" s="112"/>
      <c r="G18" s="112"/>
      <c r="H18" s="112"/>
      <c r="I18" s="112"/>
      <c r="J18" s="112"/>
      <c r="K18" s="112"/>
      <c r="L18" s="718"/>
      <c r="M18" s="718"/>
      <c r="N18" s="718"/>
    </row>
    <row r="19" spans="2:14" x14ac:dyDescent="0.25">
      <c r="B19" s="718"/>
      <c r="C19" s="718"/>
      <c r="D19" s="718"/>
      <c r="E19" s="718"/>
      <c r="F19" s="718"/>
      <c r="G19" s="718"/>
      <c r="H19" s="718"/>
      <c r="I19" s="718"/>
      <c r="J19" s="718"/>
      <c r="K19" s="718"/>
      <c r="L19" s="718"/>
      <c r="M19" s="718"/>
      <c r="N19" s="531"/>
    </row>
  </sheetData>
  <mergeCells count="8">
    <mergeCell ref="M2:M3"/>
    <mergeCell ref="D6:G6"/>
    <mergeCell ref="H6:K6"/>
    <mergeCell ref="C7:C8"/>
    <mergeCell ref="D7:E7"/>
    <mergeCell ref="F7:G7"/>
    <mergeCell ref="H7:I7"/>
    <mergeCell ref="J7:K7"/>
  </mergeCells>
  <hyperlinks>
    <hyperlink ref="M2" location="Index!A1" display="Return to index" xr:uid="{8263EEEF-FCEA-4504-AC8D-1A3F51F8A641}"/>
  </hyperlinks>
  <pageMargins left="0.70866141732283472" right="0.70866141732283472" top="0.74803149606299213" bottom="0.74803149606299213" header="0.31496062992125984" footer="0.31496062992125984"/>
  <pageSetup paperSize="9" scale="6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4B604-E684-419B-B9C9-2D0B67C35F35}">
  <sheetPr codeName="Ark32">
    <pageSetUpPr fitToPage="1"/>
  </sheetPr>
  <dimension ref="B1:I15"/>
  <sheetViews>
    <sheetView showGridLines="0" zoomScaleNormal="100" zoomScalePageLayoutView="80" workbookViewId="0">
      <selection activeCell="G2" sqref="G2"/>
    </sheetView>
  </sheetViews>
  <sheetFormatPr defaultColWidth="9.140625" defaultRowHeight="15" x14ac:dyDescent="0.25"/>
  <cols>
    <col min="1" max="1" width="2.7109375" style="421" customWidth="1"/>
    <col min="2" max="2" width="9.140625" style="421"/>
    <col min="3" max="3" width="37.42578125" style="421" customWidth="1"/>
    <col min="4" max="4" width="21.42578125" style="421" customWidth="1"/>
    <col min="5" max="5" width="22" style="421" customWidth="1"/>
    <col min="6" max="6" width="5.7109375" style="421" customWidth="1"/>
    <col min="7" max="7" width="16.85546875" style="421" bestFit="1" customWidth="1"/>
    <col min="8" max="16384" width="9.140625" style="421"/>
  </cols>
  <sheetData>
    <row r="1" spans="2:9" ht="12.95" customHeight="1" x14ac:dyDescent="0.25">
      <c r="B1" s="718"/>
      <c r="C1" s="718"/>
      <c r="D1" s="718"/>
      <c r="E1" s="718"/>
      <c r="F1" s="718"/>
      <c r="G1" s="718"/>
      <c r="H1" s="718"/>
      <c r="I1" s="718"/>
    </row>
    <row r="2" spans="2:9" ht="20.25" customHeight="1" x14ac:dyDescent="0.3">
      <c r="B2" s="634" t="s">
        <v>1348</v>
      </c>
      <c r="C2" s="56"/>
      <c r="D2" s="56"/>
      <c r="E2" s="56"/>
      <c r="F2" s="718"/>
      <c r="G2" s="640" t="s">
        <v>66</v>
      </c>
      <c r="H2" s="718"/>
      <c r="I2" s="718"/>
    </row>
    <row r="3" spans="2:9" ht="15.75" x14ac:dyDescent="0.25">
      <c r="B3" s="718"/>
      <c r="C3" s="517" t="s">
        <v>1349</v>
      </c>
      <c r="D3" s="718"/>
      <c r="E3" s="718"/>
      <c r="F3" s="718"/>
      <c r="G3" s="718"/>
      <c r="H3" s="718"/>
      <c r="I3" s="718"/>
    </row>
    <row r="4" spans="2:9" ht="20.100000000000001" customHeight="1" x14ac:dyDescent="0.25">
      <c r="B4" s="718"/>
      <c r="C4" s="519"/>
      <c r="D4" s="63" t="s">
        <v>67</v>
      </c>
      <c r="E4" s="320" t="s">
        <v>68</v>
      </c>
      <c r="F4" s="718"/>
      <c r="G4" s="718"/>
      <c r="H4" s="718"/>
      <c r="I4" s="718"/>
    </row>
    <row r="5" spans="2:9" ht="20.100000000000001" customHeight="1" x14ac:dyDescent="0.25">
      <c r="B5" s="718"/>
      <c r="C5" s="519"/>
      <c r="D5" s="549" t="s">
        <v>1350</v>
      </c>
      <c r="E5" s="518" t="s">
        <v>1351</v>
      </c>
      <c r="F5" s="718"/>
      <c r="G5" s="718"/>
      <c r="H5" s="718"/>
      <c r="I5" s="718"/>
    </row>
    <row r="6" spans="2:9" ht="20.100000000000001" customHeight="1" x14ac:dyDescent="0.25">
      <c r="B6" s="550" t="s">
        <v>1352</v>
      </c>
      <c r="C6" s="551"/>
      <c r="D6" s="552"/>
      <c r="E6" s="553"/>
      <c r="F6" s="531"/>
      <c r="G6" s="718"/>
      <c r="H6" s="718"/>
      <c r="I6" s="531"/>
    </row>
    <row r="7" spans="2:9" ht="27.75" customHeight="1" x14ac:dyDescent="0.25">
      <c r="B7" s="760">
        <v>1</v>
      </c>
      <c r="C7" s="554" t="s">
        <v>1353</v>
      </c>
      <c r="D7" s="521">
        <v>270284750</v>
      </c>
      <c r="E7" s="521">
        <v>653772250</v>
      </c>
      <c r="F7" s="718"/>
      <c r="G7" s="718"/>
      <c r="H7" s="718"/>
      <c r="I7" s="718"/>
    </row>
    <row r="8" spans="2:9" x14ac:dyDescent="0.25">
      <c r="B8" s="760">
        <v>2</v>
      </c>
      <c r="C8" s="554" t="s">
        <v>1354</v>
      </c>
      <c r="D8" s="521">
        <v>178476000</v>
      </c>
      <c r="E8" s="521">
        <v>111547500</v>
      </c>
      <c r="F8" s="718"/>
      <c r="G8" s="718"/>
      <c r="H8" s="718"/>
      <c r="I8" s="718"/>
    </row>
    <row r="9" spans="2:9" x14ac:dyDescent="0.25">
      <c r="B9" s="760">
        <v>3</v>
      </c>
      <c r="C9" s="554" t="s">
        <v>1355</v>
      </c>
      <c r="D9" s="521"/>
      <c r="E9" s="521"/>
      <c r="F9" s="718"/>
      <c r="G9" s="718"/>
      <c r="H9" s="718"/>
      <c r="I9" s="718"/>
    </row>
    <row r="10" spans="2:9" x14ac:dyDescent="0.25">
      <c r="B10" s="760">
        <v>4</v>
      </c>
      <c r="C10" s="554" t="s">
        <v>1356</v>
      </c>
      <c r="D10" s="521"/>
      <c r="E10" s="521"/>
      <c r="F10" s="718"/>
      <c r="G10" s="718"/>
      <c r="H10" s="718"/>
      <c r="I10" s="718"/>
    </row>
    <row r="11" spans="2:9" x14ac:dyDescent="0.25">
      <c r="B11" s="760">
        <v>5</v>
      </c>
      <c r="C11" s="554" t="s">
        <v>1357</v>
      </c>
      <c r="D11" s="521"/>
      <c r="E11" s="521"/>
      <c r="F11" s="718"/>
      <c r="G11" s="718"/>
      <c r="H11" s="718"/>
      <c r="I11" s="718"/>
    </row>
    <row r="12" spans="2:9" ht="27.75" customHeight="1" x14ac:dyDescent="0.25">
      <c r="B12" s="760">
        <v>6</v>
      </c>
      <c r="C12" s="550" t="s">
        <v>1358</v>
      </c>
      <c r="D12" s="521">
        <v>448760750</v>
      </c>
      <c r="E12" s="521">
        <v>765319750</v>
      </c>
      <c r="F12" s="718"/>
      <c r="G12" s="718"/>
      <c r="H12" s="718"/>
      <c r="I12" s="718"/>
    </row>
    <row r="13" spans="2:9" ht="20.100000000000001" customHeight="1" x14ac:dyDescent="0.25">
      <c r="B13" s="555" t="s">
        <v>1359</v>
      </c>
      <c r="C13" s="551"/>
      <c r="D13" s="556"/>
      <c r="E13" s="556"/>
      <c r="F13" s="531"/>
      <c r="G13" s="718"/>
      <c r="H13" s="718"/>
      <c r="I13" s="718"/>
    </row>
    <row r="14" spans="2:9" ht="20.100000000000001" customHeight="1" x14ac:dyDescent="0.25">
      <c r="B14" s="106">
        <v>7</v>
      </c>
      <c r="C14" s="554" t="s">
        <v>1360</v>
      </c>
      <c r="D14" s="521">
        <v>6482807</v>
      </c>
      <c r="E14" s="521">
        <v>8601523</v>
      </c>
      <c r="F14" s="718"/>
      <c r="G14" s="718"/>
      <c r="H14" s="718"/>
      <c r="I14" s="531"/>
    </row>
    <row r="15" spans="2:9" ht="20.100000000000001" customHeight="1" x14ac:dyDescent="0.25">
      <c r="B15" s="106">
        <v>8</v>
      </c>
      <c r="C15" s="554" t="s">
        <v>1361</v>
      </c>
      <c r="D15" s="521">
        <v>-10019558</v>
      </c>
      <c r="E15" s="521">
        <v>-6482807</v>
      </c>
      <c r="F15" s="718"/>
      <c r="G15" s="718"/>
      <c r="H15" s="718"/>
      <c r="I15" s="718"/>
    </row>
  </sheetData>
  <hyperlinks>
    <hyperlink ref="G2" location="Index!A1" display="Return to index" xr:uid="{40CCA676-7CFF-4BE9-9994-E1D50A56249D}"/>
  </hyperlinks>
  <pageMargins left="0.70866141732283472" right="0.70866141732283472" top="0.74803149606299213" bottom="0.74803149606299213"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67D88-194B-4CF1-AFAF-2D73A0F83D90}">
  <sheetPr codeName="Ark33">
    <pageSetUpPr fitToPage="1"/>
  </sheetPr>
  <dimension ref="B1:G25"/>
  <sheetViews>
    <sheetView showGridLines="0" zoomScale="85" zoomScaleNormal="85" zoomScalePageLayoutView="90" workbookViewId="0">
      <selection activeCell="F1" sqref="F1:F1048576"/>
    </sheetView>
  </sheetViews>
  <sheetFormatPr defaultColWidth="9.140625" defaultRowHeight="15" x14ac:dyDescent="0.25"/>
  <cols>
    <col min="1" max="1" width="2.7109375" style="241" customWidth="1"/>
    <col min="2" max="2" width="9.140625" style="241"/>
    <col min="3" max="3" width="86.7109375" style="241" customWidth="1"/>
    <col min="4" max="4" width="24.85546875" style="241" customWidth="1"/>
    <col min="5" max="5" width="24.42578125" style="241" customWidth="1"/>
    <col min="6" max="6" width="5.7109375" style="241" customWidth="1"/>
    <col min="7" max="7" width="17.28515625" style="241" bestFit="1" customWidth="1"/>
    <col min="8" max="16384" width="9.140625" style="241"/>
  </cols>
  <sheetData>
    <row r="1" spans="2:7" ht="12.95" customHeight="1" x14ac:dyDescent="0.25"/>
    <row r="2" spans="2:7" ht="20.25" x14ac:dyDescent="0.3">
      <c r="B2" s="634" t="s">
        <v>1362</v>
      </c>
      <c r="C2" s="56"/>
      <c r="D2" s="56"/>
      <c r="E2" s="56"/>
      <c r="G2" s="126" t="s">
        <v>66</v>
      </c>
    </row>
    <row r="3" spans="2:7" ht="15.75" x14ac:dyDescent="0.25">
      <c r="C3" s="557" t="s">
        <v>1307</v>
      </c>
    </row>
    <row r="4" spans="2:7" ht="20.100000000000001" customHeight="1" x14ac:dyDescent="0.25">
      <c r="B4" s="558"/>
      <c r="C4" s="559"/>
      <c r="D4" s="63" t="s">
        <v>67</v>
      </c>
      <c r="E4" s="63" t="s">
        <v>68</v>
      </c>
    </row>
    <row r="5" spans="2:7" ht="30" customHeight="1" x14ac:dyDescent="0.25">
      <c r="B5" s="558"/>
      <c r="C5" s="559"/>
      <c r="D5" s="63" t="s">
        <v>1363</v>
      </c>
      <c r="E5" s="63" t="s">
        <v>711</v>
      </c>
    </row>
    <row r="6" spans="2:7" ht="20.100000000000001" customHeight="1" x14ac:dyDescent="0.25">
      <c r="B6" s="66">
        <v>1</v>
      </c>
      <c r="C6" s="72" t="s">
        <v>1364</v>
      </c>
      <c r="D6" s="560"/>
      <c r="E6" s="561">
        <v>17192619</v>
      </c>
    </row>
    <row r="7" spans="2:7" ht="29.25" customHeight="1" x14ac:dyDescent="0.25">
      <c r="B7" s="63">
        <v>2</v>
      </c>
      <c r="C7" s="65" t="s">
        <v>1365</v>
      </c>
      <c r="D7" s="561">
        <v>859630950</v>
      </c>
      <c r="E7" s="561">
        <v>17192619</v>
      </c>
    </row>
    <row r="8" spans="2:7" ht="20.100000000000001" customHeight="1" x14ac:dyDescent="0.25">
      <c r="B8" s="63">
        <v>3</v>
      </c>
      <c r="C8" s="65" t="s">
        <v>1366</v>
      </c>
      <c r="D8" s="561">
        <v>278707647</v>
      </c>
      <c r="E8" s="561">
        <v>5574153</v>
      </c>
    </row>
    <row r="9" spans="2:7" ht="20.100000000000001" customHeight="1" x14ac:dyDescent="0.25">
      <c r="B9" s="63">
        <v>4</v>
      </c>
      <c r="C9" s="65" t="s">
        <v>1367</v>
      </c>
      <c r="D9" s="561">
        <v>580923303</v>
      </c>
      <c r="E9" s="561">
        <v>11618466</v>
      </c>
    </row>
    <row r="10" spans="2:7" ht="20.100000000000001" customHeight="1" x14ac:dyDescent="0.25">
      <c r="B10" s="63">
        <v>5</v>
      </c>
      <c r="C10" s="65" t="s">
        <v>1368</v>
      </c>
      <c r="D10" s="561"/>
      <c r="E10" s="561"/>
    </row>
    <row r="11" spans="2:7" ht="20.100000000000001" customHeight="1" x14ac:dyDescent="0.25">
      <c r="B11" s="63">
        <v>6</v>
      </c>
      <c r="C11" s="65" t="s">
        <v>1369</v>
      </c>
      <c r="D11" s="561"/>
      <c r="E11" s="561"/>
    </row>
    <row r="12" spans="2:7" ht="20.100000000000001" customHeight="1" x14ac:dyDescent="0.25">
      <c r="B12" s="63">
        <v>7</v>
      </c>
      <c r="C12" s="65" t="s">
        <v>1370</v>
      </c>
      <c r="D12" s="561">
        <v>662730199</v>
      </c>
      <c r="E12" s="560"/>
    </row>
    <row r="13" spans="2:7" ht="20.100000000000001" customHeight="1" x14ac:dyDescent="0.25">
      <c r="B13" s="63">
        <v>8</v>
      </c>
      <c r="C13" s="65" t="s">
        <v>1371</v>
      </c>
      <c r="D13" s="561">
        <v>318034288</v>
      </c>
      <c r="E13" s="561">
        <v>0</v>
      </c>
    </row>
    <row r="14" spans="2:7" ht="20.100000000000001" customHeight="1" x14ac:dyDescent="0.25">
      <c r="B14" s="63">
        <v>9</v>
      </c>
      <c r="C14" s="65" t="s">
        <v>1372</v>
      </c>
      <c r="D14" s="561"/>
      <c r="E14" s="561"/>
    </row>
    <row r="15" spans="2:7" ht="20.100000000000001" customHeight="1" x14ac:dyDescent="0.25">
      <c r="B15" s="63">
        <v>10</v>
      </c>
      <c r="C15" s="65" t="s">
        <v>1373</v>
      </c>
      <c r="D15" s="561"/>
      <c r="E15" s="561"/>
    </row>
    <row r="16" spans="2:7" ht="20.100000000000001" customHeight="1" x14ac:dyDescent="0.25">
      <c r="B16" s="66">
        <v>11</v>
      </c>
      <c r="C16" s="540" t="s">
        <v>1374</v>
      </c>
      <c r="D16" s="560"/>
      <c r="E16" s="561"/>
    </row>
    <row r="17" spans="2:5" ht="32.25" customHeight="1" x14ac:dyDescent="0.25">
      <c r="B17" s="63">
        <v>12</v>
      </c>
      <c r="C17" s="65" t="s">
        <v>1375</v>
      </c>
      <c r="D17" s="561"/>
      <c r="E17" s="561"/>
    </row>
    <row r="18" spans="2:5" ht="20.100000000000001" customHeight="1" x14ac:dyDescent="0.25">
      <c r="B18" s="63">
        <v>13</v>
      </c>
      <c r="C18" s="65" t="s">
        <v>1366</v>
      </c>
      <c r="D18" s="561"/>
      <c r="E18" s="561"/>
    </row>
    <row r="19" spans="2:5" ht="20.100000000000001" customHeight="1" x14ac:dyDescent="0.25">
      <c r="B19" s="63">
        <v>14</v>
      </c>
      <c r="C19" s="65" t="s">
        <v>1367</v>
      </c>
      <c r="D19" s="561"/>
      <c r="E19" s="561"/>
    </row>
    <row r="20" spans="2:5" ht="20.100000000000001" customHeight="1" x14ac:dyDescent="0.25">
      <c r="B20" s="63">
        <v>15</v>
      </c>
      <c r="C20" s="65" t="s">
        <v>1368</v>
      </c>
      <c r="D20" s="561"/>
      <c r="E20" s="561"/>
    </row>
    <row r="21" spans="2:5" ht="20.100000000000001" customHeight="1" x14ac:dyDescent="0.25">
      <c r="B21" s="63">
        <v>16</v>
      </c>
      <c r="C21" s="65" t="s">
        <v>1369</v>
      </c>
      <c r="D21" s="561"/>
      <c r="E21" s="561"/>
    </row>
    <row r="22" spans="2:5" ht="20.100000000000001" customHeight="1" x14ac:dyDescent="0.25">
      <c r="B22" s="63">
        <v>17</v>
      </c>
      <c r="C22" s="65" t="s">
        <v>1370</v>
      </c>
      <c r="D22" s="561"/>
      <c r="E22" s="562"/>
    </row>
    <row r="23" spans="2:5" ht="20.100000000000001" customHeight="1" x14ac:dyDescent="0.25">
      <c r="B23" s="63">
        <v>18</v>
      </c>
      <c r="C23" s="65" t="s">
        <v>1371</v>
      </c>
      <c r="D23" s="561"/>
      <c r="E23" s="561"/>
    </row>
    <row r="24" spans="2:5" ht="20.100000000000001" customHeight="1" x14ac:dyDescent="0.25">
      <c r="B24" s="63">
        <v>19</v>
      </c>
      <c r="C24" s="65" t="s">
        <v>1372</v>
      </c>
      <c r="D24" s="561"/>
      <c r="E24" s="561"/>
    </row>
    <row r="25" spans="2:5" ht="20.100000000000001" customHeight="1" x14ac:dyDescent="0.25">
      <c r="B25" s="63">
        <v>20</v>
      </c>
      <c r="C25" s="65" t="s">
        <v>1373</v>
      </c>
      <c r="D25" s="561"/>
      <c r="E25" s="561"/>
    </row>
  </sheetData>
  <hyperlinks>
    <hyperlink ref="G2" location="Index!A1" display="Return to index" xr:uid="{466FBF89-37D1-4A9F-82DC-00E86544E401}"/>
  </hyperlinks>
  <pageMargins left="0.70866141732283472" right="0.70866141732283472" top="0.74803149606299213" bottom="0.74803149606299213" header="0.31496062992125984" footer="0.31496062992125984"/>
  <pageSetup paperSize="9" scale="84"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E0BB6-5836-4F01-ADB6-4D03B97DC1DD}">
  <sheetPr codeName="Ark34">
    <pageSetUpPr fitToPage="1"/>
  </sheetPr>
  <dimension ref="A1:F21"/>
  <sheetViews>
    <sheetView showGridLines="0" zoomScale="55" zoomScaleNormal="55" workbookViewId="0">
      <selection activeCell="F2" sqref="F2:F3"/>
    </sheetView>
  </sheetViews>
  <sheetFormatPr defaultColWidth="9.140625" defaultRowHeight="15" x14ac:dyDescent="0.25"/>
  <cols>
    <col min="1" max="1" width="2.7109375" style="563" customWidth="1"/>
    <col min="2" max="2" width="9.140625" style="563"/>
    <col min="3" max="3" width="55.5703125" style="563" customWidth="1"/>
    <col min="4" max="4" width="64.42578125" style="564" customWidth="1"/>
    <col min="5" max="5" width="5.7109375" style="563" customWidth="1"/>
    <col min="6" max="6" width="18" style="563" bestFit="1" customWidth="1"/>
    <col min="7" max="16384" width="9.140625" style="563"/>
  </cols>
  <sheetData>
    <row r="1" spans="1:6" ht="12.95" customHeight="1" x14ac:dyDescent="0.25">
      <c r="A1" s="796"/>
      <c r="B1" s="796"/>
      <c r="C1" s="796"/>
      <c r="D1" s="797"/>
      <c r="E1" s="796"/>
      <c r="F1" s="796"/>
    </row>
    <row r="2" spans="1:6" ht="18.75" customHeight="1" x14ac:dyDescent="0.25">
      <c r="A2" s="565"/>
      <c r="B2" s="968" t="s">
        <v>1376</v>
      </c>
      <c r="C2" s="969"/>
      <c r="D2" s="969"/>
      <c r="E2" s="566"/>
      <c r="F2" s="867" t="s">
        <v>66</v>
      </c>
    </row>
    <row r="3" spans="1:6" ht="28.5" customHeight="1" x14ac:dyDescent="0.25">
      <c r="A3" s="566"/>
      <c r="B3" s="969"/>
      <c r="C3" s="969"/>
      <c r="D3" s="969"/>
      <c r="E3" s="566"/>
      <c r="F3" s="867"/>
    </row>
    <row r="4" spans="1:6" ht="15.75" x14ac:dyDescent="0.25">
      <c r="A4" s="566"/>
      <c r="B4" s="566"/>
      <c r="C4" s="566"/>
      <c r="D4" s="567"/>
      <c r="E4" s="566"/>
      <c r="F4" s="796"/>
    </row>
    <row r="5" spans="1:6" ht="15.75" x14ac:dyDescent="0.25">
      <c r="A5" s="566"/>
      <c r="B5" s="568" t="s">
        <v>1377</v>
      </c>
      <c r="C5" s="569"/>
      <c r="D5" s="570" t="s">
        <v>1378</v>
      </c>
      <c r="E5" s="566"/>
      <c r="F5" s="796"/>
    </row>
    <row r="6" spans="1:6" ht="15.75" x14ac:dyDescent="0.25">
      <c r="A6" s="566"/>
      <c r="B6" s="571">
        <v>1</v>
      </c>
      <c r="C6" s="19" t="s">
        <v>1379</v>
      </c>
      <c r="D6" s="572">
        <v>749996.68859520997</v>
      </c>
      <c r="E6" s="566"/>
      <c r="F6" s="796"/>
    </row>
    <row r="7" spans="1:6" ht="28.5" customHeight="1" x14ac:dyDescent="0.25">
      <c r="A7" s="566"/>
      <c r="B7" s="571">
        <v>2</v>
      </c>
      <c r="C7" s="19" t="s">
        <v>1380</v>
      </c>
      <c r="D7" s="572"/>
      <c r="E7" s="573"/>
      <c r="F7" s="574"/>
    </row>
    <row r="8" spans="1:6" ht="45" x14ac:dyDescent="0.25">
      <c r="A8" s="566"/>
      <c r="B8" s="571">
        <v>3</v>
      </c>
      <c r="C8" s="19" t="s">
        <v>1381</v>
      </c>
      <c r="D8" s="572"/>
      <c r="E8" s="573"/>
      <c r="F8" s="574"/>
    </row>
    <row r="9" spans="1:6" ht="30" x14ac:dyDescent="0.25">
      <c r="A9" s="566"/>
      <c r="B9" s="571">
        <v>4</v>
      </c>
      <c r="C9" s="19" t="s">
        <v>1382</v>
      </c>
      <c r="D9" s="572"/>
      <c r="E9" s="566"/>
      <c r="F9" s="796"/>
    </row>
    <row r="10" spans="1:6" ht="75" x14ac:dyDescent="0.25">
      <c r="A10" s="566"/>
      <c r="B10" s="571">
        <v>5</v>
      </c>
      <c r="C10" s="19" t="s">
        <v>1383</v>
      </c>
      <c r="D10" s="572"/>
      <c r="E10" s="566"/>
      <c r="F10" s="796"/>
    </row>
    <row r="11" spans="1:6" ht="88.5" customHeight="1" x14ac:dyDescent="0.25">
      <c r="A11" s="566"/>
      <c r="B11" s="571">
        <v>6</v>
      </c>
      <c r="C11" s="19" t="s">
        <v>1384</v>
      </c>
      <c r="D11" s="572"/>
      <c r="E11" s="566"/>
      <c r="F11" s="796"/>
    </row>
    <row r="12" spans="1:6" ht="15.75" x14ac:dyDescent="0.25">
      <c r="A12" s="566"/>
      <c r="B12" s="571">
        <v>7</v>
      </c>
      <c r="C12" s="19" t="s">
        <v>1385</v>
      </c>
      <c r="D12" s="572"/>
      <c r="E12" s="566"/>
      <c r="F12" s="796"/>
    </row>
    <row r="13" spans="1:6" ht="15.75" x14ac:dyDescent="0.25">
      <c r="A13" s="566"/>
      <c r="B13" s="571">
        <v>8</v>
      </c>
      <c r="C13" s="19" t="s">
        <v>1386</v>
      </c>
      <c r="D13" s="575">
        <v>8170.9191798900029</v>
      </c>
      <c r="E13" s="566"/>
      <c r="F13" s="796"/>
    </row>
    <row r="14" spans="1:6" ht="43.5" customHeight="1" x14ac:dyDescent="0.25">
      <c r="A14" s="566"/>
      <c r="B14" s="571">
        <v>9</v>
      </c>
      <c r="C14" s="19" t="s">
        <v>1387</v>
      </c>
      <c r="D14" s="575">
        <v>509.76654652999878</v>
      </c>
      <c r="E14" s="566"/>
      <c r="F14" s="796"/>
    </row>
    <row r="15" spans="1:6" ht="45" x14ac:dyDescent="0.25">
      <c r="A15" s="566"/>
      <c r="B15" s="571">
        <v>10</v>
      </c>
      <c r="C15" s="19" t="s">
        <v>1388</v>
      </c>
      <c r="D15" s="575">
        <v>49210.19503309</v>
      </c>
      <c r="E15" s="566"/>
      <c r="F15" s="796"/>
    </row>
    <row r="16" spans="1:6" ht="45" x14ac:dyDescent="0.25">
      <c r="A16" s="566"/>
      <c r="B16" s="571">
        <v>11</v>
      </c>
      <c r="C16" s="19" t="s">
        <v>1389</v>
      </c>
      <c r="D16" s="575"/>
      <c r="E16" s="566"/>
      <c r="F16" s="796"/>
    </row>
    <row r="17" spans="1:5" ht="45" x14ac:dyDescent="0.25">
      <c r="A17" s="566"/>
      <c r="B17" s="571" t="s">
        <v>1390</v>
      </c>
      <c r="C17" s="19" t="s">
        <v>1391</v>
      </c>
      <c r="D17" s="575"/>
      <c r="E17" s="566"/>
    </row>
    <row r="18" spans="1:5" ht="45" x14ac:dyDescent="0.25">
      <c r="A18" s="566"/>
      <c r="B18" s="571" t="s">
        <v>1392</v>
      </c>
      <c r="C18" s="19" t="s">
        <v>1393</v>
      </c>
      <c r="D18" s="575"/>
      <c r="E18" s="566"/>
    </row>
    <row r="19" spans="1:5" ht="15.75" x14ac:dyDescent="0.25">
      <c r="A19" s="566"/>
      <c r="B19" s="571">
        <v>12</v>
      </c>
      <c r="C19" s="19" t="s">
        <v>1394</v>
      </c>
      <c r="D19" s="572">
        <v>-8138.1313426998677</v>
      </c>
      <c r="E19" s="566"/>
    </row>
    <row r="20" spans="1:5" ht="15.75" x14ac:dyDescent="0.25">
      <c r="A20" s="566"/>
      <c r="B20" s="576">
        <v>13</v>
      </c>
      <c r="C20" s="577" t="s">
        <v>106</v>
      </c>
      <c r="D20" s="798">
        <v>799749.43801201996</v>
      </c>
      <c r="E20" s="566"/>
    </row>
    <row r="21" spans="1:5" ht="15.75" x14ac:dyDescent="0.25">
      <c r="A21" s="566"/>
      <c r="B21" s="796"/>
      <c r="C21" s="796"/>
      <c r="D21" s="797"/>
      <c r="E21" s="566"/>
    </row>
  </sheetData>
  <mergeCells count="2">
    <mergeCell ref="B2:D3"/>
    <mergeCell ref="F2:F3"/>
  </mergeCells>
  <hyperlinks>
    <hyperlink ref="F2" location="Index!A1" display="Return to index" xr:uid="{4FB39D66-00BC-44F0-8C13-FB593DAFB50C}"/>
  </hyperlinks>
  <pageMargins left="0.7" right="0.7" top="0.75" bottom="0.75" header="0.3" footer="0.3"/>
  <pageSetup paperSize="9" scale="63"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8D936-12F2-4D49-BAD3-7091EF2C24B5}">
  <sheetPr codeName="Ark35">
    <pageSetUpPr fitToPage="1"/>
  </sheetPr>
  <dimension ref="A1:L71"/>
  <sheetViews>
    <sheetView showGridLines="0" topLeftCell="A2" zoomScale="85" zoomScaleNormal="85" workbookViewId="0">
      <selection activeCell="G2" sqref="G2:G3"/>
    </sheetView>
  </sheetViews>
  <sheetFormatPr defaultColWidth="9.140625" defaultRowHeight="12.75" x14ac:dyDescent="0.2"/>
  <cols>
    <col min="1" max="1" width="2.7109375" style="272" customWidth="1"/>
    <col min="2" max="2" width="9.5703125" style="271" customWidth="1"/>
    <col min="3" max="3" width="65.85546875" style="272" customWidth="1"/>
    <col min="4" max="5" width="18.42578125" style="273" bestFit="1" customWidth="1"/>
    <col min="6" max="6" width="5.7109375" style="272" customWidth="1"/>
    <col min="7" max="7" width="18" style="272" bestFit="1" customWidth="1"/>
    <col min="8" max="16384" width="9.140625" style="272"/>
  </cols>
  <sheetData>
    <row r="1" spans="1:7" ht="12.95" customHeight="1" x14ac:dyDescent="0.2">
      <c r="A1" s="270"/>
    </row>
    <row r="2" spans="1:7" s="239" customFormat="1" ht="36.950000000000003" customHeight="1" x14ac:dyDescent="0.3">
      <c r="B2" s="998" t="s">
        <v>41</v>
      </c>
      <c r="C2" s="999"/>
      <c r="D2" s="999"/>
      <c r="E2" s="999"/>
      <c r="G2" s="867" t="s">
        <v>66</v>
      </c>
    </row>
    <row r="3" spans="1:7" x14ac:dyDescent="0.2">
      <c r="B3" s="274"/>
      <c r="C3" s="239"/>
      <c r="D3" s="239"/>
      <c r="E3" s="239"/>
      <c r="G3" s="867"/>
    </row>
    <row r="4" spans="1:7" x14ac:dyDescent="0.2">
      <c r="B4" s="274"/>
      <c r="C4" s="239"/>
      <c r="D4" s="1000" t="s">
        <v>1395</v>
      </c>
      <c r="E4" s="1001"/>
    </row>
    <row r="5" spans="1:7" x14ac:dyDescent="0.2">
      <c r="B5" s="1002" t="s">
        <v>1377</v>
      </c>
      <c r="C5" s="1003"/>
      <c r="D5" s="275">
        <v>44926</v>
      </c>
      <c r="E5" s="275">
        <v>44742</v>
      </c>
    </row>
    <row r="6" spans="1:7" ht="14.45" customHeight="1" x14ac:dyDescent="0.2">
      <c r="B6" s="276" t="s">
        <v>1396</v>
      </c>
      <c r="C6" s="277"/>
      <c r="D6" s="277"/>
      <c r="E6" s="277"/>
    </row>
    <row r="7" spans="1:7" x14ac:dyDescent="0.2">
      <c r="B7" s="321">
        <v>1</v>
      </c>
      <c r="C7" s="278" t="s">
        <v>1397</v>
      </c>
      <c r="D7" s="61">
        <v>669229.03412109998</v>
      </c>
      <c r="E7" s="61">
        <v>591481.86313499999</v>
      </c>
    </row>
    <row r="8" spans="1:7" ht="25.5" x14ac:dyDescent="0.2">
      <c r="B8" s="321">
        <v>2</v>
      </c>
      <c r="C8" s="268" t="s">
        <v>1398</v>
      </c>
      <c r="D8" s="61"/>
      <c r="E8" s="61"/>
    </row>
    <row r="9" spans="1:7" ht="25.5" x14ac:dyDescent="0.2">
      <c r="B9" s="321">
        <v>3</v>
      </c>
      <c r="C9" s="268" t="s">
        <v>1399</v>
      </c>
      <c r="D9" s="61">
        <v>-4371.1772549999996</v>
      </c>
      <c r="E9" s="61">
        <v>-10038.073093999999</v>
      </c>
    </row>
    <row r="10" spans="1:7" ht="25.5" x14ac:dyDescent="0.2">
      <c r="B10" s="321">
        <v>4</v>
      </c>
      <c r="C10" s="268" t="s">
        <v>1400</v>
      </c>
      <c r="D10" s="61"/>
      <c r="E10" s="61"/>
    </row>
    <row r="11" spans="1:7" x14ac:dyDescent="0.2">
      <c r="B11" s="321">
        <v>5</v>
      </c>
      <c r="C11" s="268" t="s">
        <v>1401</v>
      </c>
      <c r="D11" s="61"/>
      <c r="E11" s="61"/>
    </row>
    <row r="12" spans="1:7" x14ac:dyDescent="0.2">
      <c r="B12" s="321">
        <v>6</v>
      </c>
      <c r="C12" s="268" t="s">
        <v>1402</v>
      </c>
      <c r="D12" s="61">
        <v>-3766.9540859200001</v>
      </c>
      <c r="E12" s="61">
        <v>-464.94768800000003</v>
      </c>
    </row>
    <row r="13" spans="1:7" x14ac:dyDescent="0.2">
      <c r="B13" s="308">
        <v>7</v>
      </c>
      <c r="C13" s="269" t="s">
        <v>1403</v>
      </c>
      <c r="D13" s="68">
        <v>661090.90278017998</v>
      </c>
      <c r="E13" s="68">
        <v>580978.84235299996</v>
      </c>
    </row>
    <row r="14" spans="1:7" ht="14.45" customHeight="1" x14ac:dyDescent="0.2">
      <c r="B14" s="276" t="s">
        <v>1404</v>
      </c>
      <c r="C14" s="277"/>
      <c r="D14" s="277"/>
      <c r="E14" s="277"/>
    </row>
    <row r="15" spans="1:7" ht="25.5" x14ac:dyDescent="0.2">
      <c r="B15" s="279">
        <v>8</v>
      </c>
      <c r="C15" s="268" t="s">
        <v>1405</v>
      </c>
      <c r="D15" s="280">
        <v>17000.44240874</v>
      </c>
      <c r="E15" s="280">
        <v>20891.776847000001</v>
      </c>
    </row>
    <row r="16" spans="1:7" ht="25.5" x14ac:dyDescent="0.2">
      <c r="B16" s="279" t="s">
        <v>1406</v>
      </c>
      <c r="C16" s="268" t="s">
        <v>1407</v>
      </c>
      <c r="D16" s="281"/>
      <c r="E16" s="281"/>
    </row>
    <row r="17" spans="2:5" ht="25.5" x14ac:dyDescent="0.2">
      <c r="B17" s="279">
        <v>9</v>
      </c>
      <c r="C17" s="268" t="s">
        <v>1408</v>
      </c>
      <c r="D17" s="280">
        <v>16238.701571610001</v>
      </c>
      <c r="E17" s="280">
        <v>17130.624391000001</v>
      </c>
    </row>
    <row r="18" spans="2:5" ht="25.5" x14ac:dyDescent="0.2">
      <c r="B18" s="282" t="s">
        <v>1409</v>
      </c>
      <c r="C18" s="268" t="s">
        <v>1410</v>
      </c>
      <c r="D18" s="281"/>
      <c r="E18" s="281"/>
    </row>
    <row r="19" spans="2:5" x14ac:dyDescent="0.2">
      <c r="B19" s="63" t="s">
        <v>1411</v>
      </c>
      <c r="C19" s="268" t="s">
        <v>1412</v>
      </c>
      <c r="D19" s="281"/>
      <c r="E19" s="281"/>
    </row>
    <row r="20" spans="2:5" x14ac:dyDescent="0.2">
      <c r="B20" s="282">
        <v>10</v>
      </c>
      <c r="C20" s="268" t="s">
        <v>1413</v>
      </c>
      <c r="D20" s="283"/>
      <c r="E20" s="283"/>
    </row>
    <row r="21" spans="2:5" ht="25.5" x14ac:dyDescent="0.2">
      <c r="B21" s="282" t="s">
        <v>1414</v>
      </c>
      <c r="C21" s="268" t="s">
        <v>1415</v>
      </c>
      <c r="D21" s="281"/>
      <c r="E21" s="281"/>
    </row>
    <row r="22" spans="2:5" ht="25.5" x14ac:dyDescent="0.2">
      <c r="B22" s="282" t="s">
        <v>1416</v>
      </c>
      <c r="C22" s="268" t="s">
        <v>1417</v>
      </c>
      <c r="D22" s="283"/>
      <c r="E22" s="283"/>
    </row>
    <row r="23" spans="2:5" x14ac:dyDescent="0.2">
      <c r="B23" s="282">
        <v>11</v>
      </c>
      <c r="C23" s="268" t="s">
        <v>1418</v>
      </c>
      <c r="D23" s="284">
        <v>758.83694315999992</v>
      </c>
      <c r="E23" s="284">
        <v>828.07873900000004</v>
      </c>
    </row>
    <row r="24" spans="2:5" ht="25.5" x14ac:dyDescent="0.2">
      <c r="B24" s="282">
        <v>12</v>
      </c>
      <c r="C24" s="268" t="s">
        <v>1419</v>
      </c>
      <c r="D24" s="281"/>
      <c r="E24" s="281"/>
    </row>
    <row r="25" spans="2:5" x14ac:dyDescent="0.2">
      <c r="B25" s="308">
        <v>13</v>
      </c>
      <c r="C25" s="269" t="s">
        <v>1420</v>
      </c>
      <c r="D25" s="285">
        <v>33997.980923510004</v>
      </c>
      <c r="E25" s="285">
        <v>38850.479977000003</v>
      </c>
    </row>
    <row r="26" spans="2:5" ht="14.45" customHeight="1" x14ac:dyDescent="0.2">
      <c r="B26" s="276" t="s">
        <v>1421</v>
      </c>
      <c r="C26" s="277"/>
      <c r="D26" s="277"/>
      <c r="E26" s="277"/>
    </row>
    <row r="27" spans="2:5" ht="25.5" x14ac:dyDescent="0.2">
      <c r="B27" s="286">
        <v>14</v>
      </c>
      <c r="C27" s="287" t="s">
        <v>1422</v>
      </c>
      <c r="D27" s="288">
        <v>54940.592728709998</v>
      </c>
      <c r="E27" s="288">
        <v>50271.327774999998</v>
      </c>
    </row>
    <row r="28" spans="2:5" x14ac:dyDescent="0.2">
      <c r="B28" s="286">
        <v>15</v>
      </c>
      <c r="C28" s="289" t="s">
        <v>1423</v>
      </c>
      <c r="D28" s="288"/>
      <c r="E28" s="288"/>
    </row>
    <row r="29" spans="2:5" x14ac:dyDescent="0.2">
      <c r="B29" s="286">
        <v>16</v>
      </c>
      <c r="C29" s="289" t="s">
        <v>1424</v>
      </c>
      <c r="D29" s="288">
        <v>509.76654652999997</v>
      </c>
      <c r="E29" s="288">
        <v>577.82722899999999</v>
      </c>
    </row>
    <row r="30" spans="2:5" ht="25.5" x14ac:dyDescent="0.2">
      <c r="B30" s="282" t="s">
        <v>1425</v>
      </c>
      <c r="C30" s="287" t="s">
        <v>1426</v>
      </c>
      <c r="D30" s="288"/>
      <c r="E30" s="288"/>
    </row>
    <row r="31" spans="2:5" x14ac:dyDescent="0.2">
      <c r="B31" s="282">
        <v>17</v>
      </c>
      <c r="C31" s="289" t="s">
        <v>1427</v>
      </c>
      <c r="D31" s="288"/>
      <c r="E31" s="288"/>
    </row>
    <row r="32" spans="2:5" x14ac:dyDescent="0.2">
      <c r="B32" s="282" t="s">
        <v>1428</v>
      </c>
      <c r="C32" s="289" t="s">
        <v>1429</v>
      </c>
      <c r="D32" s="288"/>
      <c r="E32" s="288"/>
    </row>
    <row r="33" spans="2:5" x14ac:dyDescent="0.2">
      <c r="B33" s="308">
        <v>18</v>
      </c>
      <c r="C33" s="269" t="s">
        <v>1430</v>
      </c>
      <c r="D33" s="285">
        <v>55450.35927524</v>
      </c>
      <c r="E33" s="285">
        <v>50849.155004</v>
      </c>
    </row>
    <row r="34" spans="2:5" ht="14.45" customHeight="1" x14ac:dyDescent="0.2">
      <c r="B34" s="276" t="s">
        <v>1431</v>
      </c>
      <c r="C34" s="277"/>
      <c r="D34" s="277"/>
      <c r="E34" s="277"/>
    </row>
    <row r="35" spans="2:5" x14ac:dyDescent="0.2">
      <c r="B35" s="286">
        <v>19</v>
      </c>
      <c r="C35" s="268" t="s">
        <v>1432</v>
      </c>
      <c r="D35" s="288">
        <v>96731.06316777</v>
      </c>
      <c r="E35" s="288">
        <v>95740.632377999995</v>
      </c>
    </row>
    <row r="36" spans="2:5" x14ac:dyDescent="0.2">
      <c r="B36" s="286">
        <v>20</v>
      </c>
      <c r="C36" s="268" t="s">
        <v>1433</v>
      </c>
      <c r="D36" s="288">
        <v>-47520.86813468</v>
      </c>
      <c r="E36" s="288">
        <v>-51797.594451999998</v>
      </c>
    </row>
    <row r="37" spans="2:5" ht="25.5" x14ac:dyDescent="0.2">
      <c r="B37" s="286">
        <v>21</v>
      </c>
      <c r="C37" s="268" t="s">
        <v>1434</v>
      </c>
      <c r="D37" s="288"/>
      <c r="E37" s="288"/>
    </row>
    <row r="38" spans="2:5" x14ac:dyDescent="0.2">
      <c r="B38" s="308">
        <v>22</v>
      </c>
      <c r="C38" s="269" t="s">
        <v>1435</v>
      </c>
      <c r="D38" s="285">
        <v>49210.19503309</v>
      </c>
      <c r="E38" s="285">
        <v>43943.037925999997</v>
      </c>
    </row>
    <row r="39" spans="2:5" ht="14.45" customHeight="1" x14ac:dyDescent="0.2">
      <c r="B39" s="276" t="s">
        <v>1436</v>
      </c>
      <c r="C39" s="277"/>
      <c r="D39" s="277"/>
      <c r="E39" s="277"/>
    </row>
    <row r="40" spans="2:5" ht="25.5" x14ac:dyDescent="0.2">
      <c r="B40" s="279" t="s">
        <v>1437</v>
      </c>
      <c r="C40" s="289" t="s">
        <v>1438</v>
      </c>
      <c r="D40" s="288"/>
      <c r="E40" s="288"/>
    </row>
    <row r="41" spans="2:5" ht="25.5" x14ac:dyDescent="0.2">
      <c r="B41" s="279" t="s">
        <v>1439</v>
      </c>
      <c r="C41" s="289" t="s">
        <v>1440</v>
      </c>
      <c r="D41" s="288"/>
      <c r="E41" s="288"/>
    </row>
    <row r="42" spans="2:5" ht="25.5" x14ac:dyDescent="0.2">
      <c r="B42" s="286" t="s">
        <v>1441</v>
      </c>
      <c r="C42" s="289" t="s">
        <v>1442</v>
      </c>
      <c r="D42" s="288"/>
      <c r="E42" s="288"/>
    </row>
    <row r="43" spans="2:5" ht="102" x14ac:dyDescent="0.2">
      <c r="B43" s="286" t="s">
        <v>1443</v>
      </c>
      <c r="C43" s="289" t="s">
        <v>1444</v>
      </c>
      <c r="D43" s="288"/>
      <c r="E43" s="288"/>
    </row>
    <row r="44" spans="2:5" ht="102" x14ac:dyDescent="0.2">
      <c r="B44" s="286" t="s">
        <v>1445</v>
      </c>
      <c r="C44" s="268" t="s">
        <v>1446</v>
      </c>
      <c r="D44" s="288"/>
      <c r="E44" s="288"/>
    </row>
    <row r="45" spans="2:5" x14ac:dyDescent="0.2">
      <c r="B45" s="286" t="s">
        <v>1447</v>
      </c>
      <c r="C45" s="290" t="s">
        <v>1448</v>
      </c>
      <c r="D45" s="288"/>
      <c r="E45" s="288"/>
    </row>
    <row r="46" spans="2:5" x14ac:dyDescent="0.2">
      <c r="B46" s="286" t="s">
        <v>1449</v>
      </c>
      <c r="C46" s="290" t="s">
        <v>1450</v>
      </c>
      <c r="D46" s="288"/>
      <c r="E46" s="288"/>
    </row>
    <row r="47" spans="2:5" ht="25.5" x14ac:dyDescent="0.2">
      <c r="B47" s="286" t="s">
        <v>1451</v>
      </c>
      <c r="C47" s="268" t="s">
        <v>1452</v>
      </c>
      <c r="D47" s="288"/>
      <c r="E47" s="288"/>
    </row>
    <row r="48" spans="2:5" ht="25.5" x14ac:dyDescent="0.2">
      <c r="B48" s="286" t="s">
        <v>1453</v>
      </c>
      <c r="C48" s="268" t="s">
        <v>1454</v>
      </c>
      <c r="D48" s="288"/>
      <c r="E48" s="288"/>
    </row>
    <row r="49" spans="2:11" x14ac:dyDescent="0.2">
      <c r="B49" s="286" t="s">
        <v>1455</v>
      </c>
      <c r="C49" s="290" t="s">
        <v>1456</v>
      </c>
      <c r="D49" s="288"/>
      <c r="E49" s="288"/>
    </row>
    <row r="50" spans="2:11" x14ac:dyDescent="0.2">
      <c r="B50" s="308" t="s">
        <v>1457</v>
      </c>
      <c r="C50" s="269" t="s">
        <v>1458</v>
      </c>
      <c r="D50" s="285"/>
      <c r="E50" s="285"/>
    </row>
    <row r="51" spans="2:11" ht="14.45" customHeight="1" x14ac:dyDescent="0.2">
      <c r="B51" s="276" t="s">
        <v>1459</v>
      </c>
      <c r="C51" s="277"/>
      <c r="D51" s="277"/>
      <c r="E51" s="277"/>
    </row>
    <row r="52" spans="2:11" x14ac:dyDescent="0.2">
      <c r="B52" s="286">
        <v>23</v>
      </c>
      <c r="C52" s="269" t="s">
        <v>1460</v>
      </c>
      <c r="D52" s="291">
        <v>36827.914784439999</v>
      </c>
      <c r="E52" s="291">
        <v>38587.471483000001</v>
      </c>
      <c r="F52" s="292"/>
    </row>
    <row r="53" spans="2:11" x14ac:dyDescent="0.2">
      <c r="B53" s="293">
        <v>24</v>
      </c>
      <c r="C53" s="269" t="s">
        <v>106</v>
      </c>
      <c r="D53" s="291">
        <v>799749.43801201996</v>
      </c>
      <c r="E53" s="291">
        <v>714621.5152599999</v>
      </c>
      <c r="F53" s="294"/>
    </row>
    <row r="54" spans="2:11" ht="14.45" customHeight="1" x14ac:dyDescent="0.2">
      <c r="B54" s="276" t="s">
        <v>39</v>
      </c>
      <c r="C54" s="277"/>
      <c r="D54" s="277"/>
      <c r="E54" s="277"/>
    </row>
    <row r="55" spans="2:11" x14ac:dyDescent="0.2">
      <c r="B55" s="286">
        <v>25</v>
      </c>
      <c r="C55" s="295" t="s">
        <v>39</v>
      </c>
      <c r="D55" s="296">
        <v>4.6049316240828031E-2</v>
      </c>
      <c r="E55" s="296">
        <v>5.3997074897697096E-2</v>
      </c>
    </row>
    <row r="56" spans="2:11" ht="25.5" x14ac:dyDescent="0.2">
      <c r="B56" s="63" t="s">
        <v>1461</v>
      </c>
      <c r="C56" s="65" t="s">
        <v>1462</v>
      </c>
      <c r="D56" s="296">
        <v>4.6049316240828031E-2</v>
      </c>
      <c r="E56" s="296">
        <v>5.3997074897697096E-2</v>
      </c>
    </row>
    <row r="57" spans="2:11" ht="25.5" x14ac:dyDescent="0.2">
      <c r="B57" s="279" t="s">
        <v>1463</v>
      </c>
      <c r="C57" s="287" t="s">
        <v>1464</v>
      </c>
      <c r="D57" s="296">
        <v>4.6049316240828031E-2</v>
      </c>
      <c r="E57" s="296">
        <v>5.3997074897697096E-2</v>
      </c>
    </row>
    <row r="58" spans="2:11" x14ac:dyDescent="0.2">
      <c r="B58" s="279">
        <v>26</v>
      </c>
      <c r="C58" s="65" t="s">
        <v>1465</v>
      </c>
      <c r="D58" s="296">
        <v>0.03</v>
      </c>
      <c r="E58" s="296">
        <v>0.03</v>
      </c>
    </row>
    <row r="59" spans="2:11" ht="25.5" x14ac:dyDescent="0.2">
      <c r="B59" s="279" t="s">
        <v>1466</v>
      </c>
      <c r="C59" s="65" t="s">
        <v>110</v>
      </c>
      <c r="D59" s="296">
        <v>0</v>
      </c>
      <c r="E59" s="296">
        <v>0</v>
      </c>
    </row>
    <row r="60" spans="2:11" x14ac:dyDescent="0.2">
      <c r="B60" s="279" t="s">
        <v>1467</v>
      </c>
      <c r="C60" s="65" t="s">
        <v>87</v>
      </c>
      <c r="D60" s="296">
        <v>0</v>
      </c>
      <c r="E60" s="296">
        <v>0</v>
      </c>
    </row>
    <row r="61" spans="2:11" x14ac:dyDescent="0.2">
      <c r="B61" s="63">
        <v>27</v>
      </c>
      <c r="C61" s="65" t="s">
        <v>116</v>
      </c>
      <c r="D61" s="296">
        <v>0</v>
      </c>
      <c r="E61" s="296">
        <v>0</v>
      </c>
    </row>
    <row r="62" spans="2:11" x14ac:dyDescent="0.2">
      <c r="B62" s="279" t="s">
        <v>1468</v>
      </c>
      <c r="C62" s="296" t="s">
        <v>1469</v>
      </c>
      <c r="D62" s="296">
        <v>0.03</v>
      </c>
      <c r="E62" s="296">
        <v>0.03</v>
      </c>
    </row>
    <row r="63" spans="2:11" ht="14.45" customHeight="1" x14ac:dyDescent="0.2">
      <c r="B63" s="276" t="s">
        <v>1470</v>
      </c>
      <c r="C63" s="277"/>
      <c r="D63" s="277"/>
      <c r="E63" s="277"/>
    </row>
    <row r="64" spans="2:11" x14ac:dyDescent="0.2">
      <c r="B64" s="282" t="s">
        <v>1471</v>
      </c>
      <c r="C64" s="289" t="s">
        <v>1472</v>
      </c>
      <c r="D64" s="297" t="s">
        <v>1473</v>
      </c>
      <c r="E64" s="297" t="s">
        <v>1473</v>
      </c>
      <c r="K64" s="270"/>
    </row>
    <row r="65" spans="2:12" ht="14.45" customHeight="1" x14ac:dyDescent="0.2">
      <c r="B65" s="276" t="s">
        <v>1474</v>
      </c>
      <c r="C65" s="277"/>
      <c r="D65" s="277"/>
      <c r="E65" s="277"/>
    </row>
    <row r="66" spans="2:12" s="239" customFormat="1" ht="38.25" x14ac:dyDescent="0.2">
      <c r="B66" s="63">
        <v>28</v>
      </c>
      <c r="C66" s="65" t="s">
        <v>1475</v>
      </c>
      <c r="D66" s="280">
        <v>52272.204696598099</v>
      </c>
      <c r="E66" s="280">
        <v>47253.195520000001</v>
      </c>
      <c r="L66" s="298"/>
    </row>
    <row r="67" spans="2:12" s="239" customFormat="1" ht="38.25" x14ac:dyDescent="0.2">
      <c r="B67" s="63">
        <v>29</v>
      </c>
      <c r="C67" s="65" t="s">
        <v>1476</v>
      </c>
      <c r="D67" s="280">
        <v>54940.592728709998</v>
      </c>
      <c r="E67" s="280">
        <v>50271.327774999998</v>
      </c>
      <c r="L67" s="298"/>
    </row>
    <row r="68" spans="2:12" s="239" customFormat="1" ht="51" x14ac:dyDescent="0.2">
      <c r="B68" s="63">
        <v>30</v>
      </c>
      <c r="C68" s="280" t="s">
        <v>1477</v>
      </c>
      <c r="D68" s="280">
        <v>797081.04997990804</v>
      </c>
      <c r="E68" s="280">
        <v>711603.38300499984</v>
      </c>
      <c r="L68" s="298"/>
    </row>
    <row r="69" spans="2:12" s="239" customFormat="1" ht="51" x14ac:dyDescent="0.2">
      <c r="B69" s="63" t="s">
        <v>1478</v>
      </c>
      <c r="C69" s="65" t="s">
        <v>1479</v>
      </c>
      <c r="D69" s="299">
        <v>797081.04997990804</v>
      </c>
      <c r="E69" s="299">
        <v>711603.38300499984</v>
      </c>
      <c r="L69" s="298"/>
    </row>
    <row r="70" spans="2:12" s="239" customFormat="1" ht="51" x14ac:dyDescent="0.2">
      <c r="B70" s="63">
        <v>31</v>
      </c>
      <c r="C70" s="65" t="s">
        <v>1480</v>
      </c>
      <c r="D70" s="296">
        <v>4.6203475525316173E-2</v>
      </c>
      <c r="E70" s="296">
        <v>5.4226093361235302E-2</v>
      </c>
      <c r="L70" s="298"/>
    </row>
    <row r="71" spans="2:12" s="239" customFormat="1" ht="51" x14ac:dyDescent="0.2">
      <c r="B71" s="63" t="s">
        <v>1481</v>
      </c>
      <c r="C71" s="65" t="s">
        <v>1482</v>
      </c>
      <c r="D71" s="296">
        <v>4.6203475525316173E-2</v>
      </c>
      <c r="E71" s="296">
        <v>5.4226093361235302E-2</v>
      </c>
      <c r="L71" s="298"/>
    </row>
  </sheetData>
  <mergeCells count="4">
    <mergeCell ref="B2:E2"/>
    <mergeCell ref="D4:E4"/>
    <mergeCell ref="B5:C5"/>
    <mergeCell ref="G2:G3"/>
  </mergeCells>
  <hyperlinks>
    <hyperlink ref="G2" location="Index!A1" display="Return to index" xr:uid="{933FEEB1-418E-44D2-A7E4-5A94C25C3E59}"/>
  </hyperlinks>
  <pageMargins left="0.51181102362204722" right="0.51181102362204722" top="0.74803149606299213" bottom="0.74803149606299213" header="0.31496062992125984" footer="0.31496062992125984"/>
  <pageSetup paperSize="9" scale="57" fitToHeight="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A4EFF-D93F-420F-B8D8-0B2128EE1121}">
  <sheetPr codeName="Ark36"/>
  <dimension ref="A1:F17"/>
  <sheetViews>
    <sheetView showGridLines="0" zoomScaleNormal="100" workbookViewId="0">
      <selection activeCell="F1" sqref="F1:F1048576"/>
    </sheetView>
  </sheetViews>
  <sheetFormatPr defaultColWidth="9.140625" defaultRowHeight="15" x14ac:dyDescent="0.25"/>
  <cols>
    <col min="1" max="1" width="2.7109375" style="563" customWidth="1"/>
    <col min="2" max="2" width="9.140625" style="563"/>
    <col min="3" max="3" width="32" style="563" customWidth="1"/>
    <col min="4" max="4" width="34.85546875" style="563" customWidth="1"/>
    <col min="5" max="5" width="5.7109375" style="563" customWidth="1"/>
    <col min="6" max="6" width="18" style="563" bestFit="1" customWidth="1"/>
    <col min="7" max="16384" width="9.140625" style="563"/>
  </cols>
  <sheetData>
    <row r="1" spans="1:6" ht="12.95" customHeight="1" x14ac:dyDescent="0.25">
      <c r="A1" s="796"/>
      <c r="B1" s="796"/>
      <c r="C1" s="796"/>
      <c r="D1" s="796"/>
      <c r="E1" s="796"/>
      <c r="F1" s="796"/>
    </row>
    <row r="2" spans="1:6" ht="18.75" customHeight="1" x14ac:dyDescent="0.25">
      <c r="A2" s="578"/>
      <c r="B2" s="1004" t="s">
        <v>1483</v>
      </c>
      <c r="C2" s="1005"/>
      <c r="D2" s="1005"/>
      <c r="E2" s="796"/>
      <c r="F2" s="867" t="s">
        <v>66</v>
      </c>
    </row>
    <row r="3" spans="1:6" ht="57.75" customHeight="1" x14ac:dyDescent="0.25">
      <c r="A3" s="578"/>
      <c r="B3" s="1005"/>
      <c r="C3" s="1005"/>
      <c r="D3" s="1005"/>
      <c r="E3" s="796"/>
      <c r="F3" s="867"/>
    </row>
    <row r="4" spans="1:6" x14ac:dyDescent="0.25">
      <c r="A4" s="796"/>
      <c r="B4" s="796"/>
      <c r="C4" s="796"/>
      <c r="D4" s="749" t="s">
        <v>67</v>
      </c>
      <c r="E4" s="796"/>
      <c r="F4" s="796"/>
    </row>
    <row r="5" spans="1:6" x14ac:dyDescent="0.25">
      <c r="A5" s="796"/>
      <c r="B5" s="1006" t="s">
        <v>1377</v>
      </c>
      <c r="C5" s="1007"/>
      <c r="D5" s="66" t="s">
        <v>1395</v>
      </c>
      <c r="E5" s="796"/>
      <c r="F5" s="796"/>
    </row>
    <row r="6" spans="1:6" ht="38.25" x14ac:dyDescent="0.25">
      <c r="A6" s="796"/>
      <c r="B6" s="308" t="s">
        <v>1484</v>
      </c>
      <c r="C6" s="300" t="s">
        <v>1485</v>
      </c>
      <c r="D6" s="68">
        <v>669229.03412110009</v>
      </c>
      <c r="E6" s="796"/>
      <c r="F6" s="796"/>
    </row>
    <row r="7" spans="1:6" x14ac:dyDescent="0.25">
      <c r="A7" s="796"/>
      <c r="B7" s="321" t="s">
        <v>1486</v>
      </c>
      <c r="C7" s="278" t="s">
        <v>1487</v>
      </c>
      <c r="D7" s="61">
        <v>24504.489899</v>
      </c>
      <c r="E7" s="796"/>
      <c r="F7" s="796"/>
    </row>
    <row r="8" spans="1:6" x14ac:dyDescent="0.25">
      <c r="A8" s="796"/>
      <c r="B8" s="321" t="s">
        <v>1488</v>
      </c>
      <c r="C8" s="278" t="s">
        <v>1489</v>
      </c>
      <c r="D8" s="61">
        <v>644724.54422210006</v>
      </c>
      <c r="E8" s="796"/>
      <c r="F8" s="796"/>
    </row>
    <row r="9" spans="1:6" x14ac:dyDescent="0.25">
      <c r="A9" s="796"/>
      <c r="B9" s="321" t="s">
        <v>1490</v>
      </c>
      <c r="C9" s="278" t="s">
        <v>724</v>
      </c>
      <c r="D9" s="61">
        <v>57214.082132080002</v>
      </c>
      <c r="E9" s="796"/>
      <c r="F9" s="796"/>
    </row>
    <row r="10" spans="1:6" x14ac:dyDescent="0.25">
      <c r="A10" s="796"/>
      <c r="B10" s="321" t="s">
        <v>703</v>
      </c>
      <c r="C10" s="278" t="s">
        <v>1491</v>
      </c>
      <c r="D10" s="61">
        <v>67492.959915040003</v>
      </c>
      <c r="E10" s="796"/>
      <c r="F10" s="796"/>
    </row>
    <row r="11" spans="1:6" ht="40.5" x14ac:dyDescent="0.25">
      <c r="A11" s="796"/>
      <c r="B11" s="321" t="s">
        <v>1492</v>
      </c>
      <c r="C11" s="278" t="s">
        <v>1493</v>
      </c>
      <c r="D11" s="61">
        <v>55.241243259999997</v>
      </c>
      <c r="E11" s="796"/>
      <c r="F11" s="796"/>
    </row>
    <row r="12" spans="1:6" x14ac:dyDescent="0.25">
      <c r="A12" s="796"/>
      <c r="B12" s="321" t="s">
        <v>1494</v>
      </c>
      <c r="C12" s="278" t="s">
        <v>718</v>
      </c>
      <c r="D12" s="61">
        <v>1807.22908835</v>
      </c>
      <c r="E12" s="796"/>
      <c r="F12" s="796"/>
    </row>
    <row r="13" spans="1:6" ht="25.5" x14ac:dyDescent="0.25">
      <c r="A13" s="796"/>
      <c r="B13" s="321" t="s">
        <v>1495</v>
      </c>
      <c r="C13" s="278" t="s">
        <v>1496</v>
      </c>
      <c r="D13" s="61">
        <v>270317.14012277004</v>
      </c>
      <c r="E13" s="796"/>
      <c r="F13" s="796"/>
    </row>
    <row r="14" spans="1:6" x14ac:dyDescent="0.25">
      <c r="A14" s="796"/>
      <c r="B14" s="321" t="s">
        <v>1497</v>
      </c>
      <c r="C14" s="278" t="s">
        <v>1498</v>
      </c>
      <c r="D14" s="61">
        <v>75580.922438450012</v>
      </c>
      <c r="E14" s="796"/>
      <c r="F14" s="796"/>
    </row>
    <row r="15" spans="1:6" x14ac:dyDescent="0.25">
      <c r="A15" s="796"/>
      <c r="B15" s="321" t="s">
        <v>1499</v>
      </c>
      <c r="C15" s="278" t="s">
        <v>719</v>
      </c>
      <c r="D15" s="61">
        <v>71679.757641809992</v>
      </c>
      <c r="E15" s="796"/>
      <c r="F15" s="796"/>
    </row>
    <row r="16" spans="1:6" x14ac:dyDescent="0.25">
      <c r="A16" s="796"/>
      <c r="B16" s="321" t="s">
        <v>1500</v>
      </c>
      <c r="C16" s="278" t="s">
        <v>722</v>
      </c>
      <c r="D16" s="61">
        <v>6713.34404739</v>
      </c>
      <c r="E16" s="796"/>
      <c r="F16" s="796"/>
    </row>
    <row r="17" spans="2:4" ht="38.25" x14ac:dyDescent="0.25">
      <c r="B17" s="321" t="s">
        <v>1501</v>
      </c>
      <c r="C17" s="278" t="s">
        <v>1502</v>
      </c>
      <c r="D17" s="61">
        <v>93863.867592950002</v>
      </c>
    </row>
  </sheetData>
  <mergeCells count="3">
    <mergeCell ref="B2:D3"/>
    <mergeCell ref="F2:F3"/>
    <mergeCell ref="B5:C5"/>
  </mergeCells>
  <hyperlinks>
    <hyperlink ref="F2" location="Index!A1" display="Return to index" xr:uid="{0B0DCEC0-6D59-4339-8730-927C82741F6E}"/>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3B798-F919-4198-AFD9-3EB16B645712}">
  <sheetPr codeName="Ark37">
    <pageSetUpPr fitToPage="1"/>
  </sheetPr>
  <dimension ref="B1:F18"/>
  <sheetViews>
    <sheetView showGridLines="0" zoomScale="70" zoomScaleNormal="70" workbookViewId="0">
      <selection activeCell="C14" sqref="C14"/>
    </sheetView>
  </sheetViews>
  <sheetFormatPr defaultRowHeight="15" x14ac:dyDescent="0.25"/>
  <cols>
    <col min="1" max="1" width="2.7109375" style="421" customWidth="1"/>
    <col min="2" max="2" width="21.42578125" style="421" customWidth="1"/>
    <col min="3" max="3" width="26.140625" style="421" bestFit="1" customWidth="1"/>
    <col min="4" max="4" width="98.5703125" style="421" bestFit="1" customWidth="1"/>
    <col min="5" max="5" width="5.7109375" style="421" customWidth="1"/>
    <col min="6" max="6" width="16.85546875" style="421" bestFit="1" customWidth="1"/>
    <col min="7" max="16384" width="9.140625" style="421"/>
  </cols>
  <sheetData>
    <row r="1" spans="2:6" ht="12.95" customHeight="1" x14ac:dyDescent="0.25">
      <c r="B1" s="718"/>
      <c r="C1" s="718"/>
      <c r="D1" s="718"/>
      <c r="E1" s="718"/>
      <c r="F1" s="718"/>
    </row>
    <row r="2" spans="2:6" ht="20.25" x14ac:dyDescent="0.25">
      <c r="B2" s="631" t="s">
        <v>1503</v>
      </c>
      <c r="C2" s="56"/>
      <c r="D2" s="56"/>
      <c r="E2" s="718"/>
      <c r="F2" s="126" t="s">
        <v>66</v>
      </c>
    </row>
    <row r="3" spans="2:6" ht="15.75" x14ac:dyDescent="0.25">
      <c r="B3" s="141" t="s">
        <v>1504</v>
      </c>
      <c r="C3" s="718"/>
      <c r="D3" s="718"/>
      <c r="E3" s="718"/>
      <c r="F3" s="718"/>
    </row>
    <row r="4" spans="2:6" x14ac:dyDescent="0.25">
      <c r="B4" s="718"/>
      <c r="C4" s="718"/>
      <c r="D4" s="709"/>
      <c r="E4" s="718"/>
      <c r="F4" s="718"/>
    </row>
    <row r="5" spans="2:6" ht="31.5" customHeight="1" x14ac:dyDescent="0.25">
      <c r="B5" s="311" t="s">
        <v>1505</v>
      </c>
      <c r="C5" s="1008" t="s">
        <v>1506</v>
      </c>
      <c r="D5" s="1008"/>
      <c r="E5" s="718"/>
      <c r="F5" s="718"/>
    </row>
    <row r="6" spans="2:6" ht="409.5" x14ac:dyDescent="0.25">
      <c r="B6" s="312" t="s">
        <v>1507</v>
      </c>
      <c r="C6" s="142" t="s">
        <v>1508</v>
      </c>
      <c r="D6" s="143" t="s">
        <v>1509</v>
      </c>
      <c r="E6" s="718"/>
      <c r="F6" s="718"/>
    </row>
    <row r="7" spans="2:6" ht="94.5" x14ac:dyDescent="0.25">
      <c r="B7" s="312" t="s">
        <v>1510</v>
      </c>
      <c r="C7" s="142" t="s">
        <v>1511</v>
      </c>
      <c r="D7" s="143" t="s">
        <v>1512</v>
      </c>
      <c r="E7" s="718"/>
      <c r="F7" s="718"/>
    </row>
    <row r="8" spans="2:6" ht="110.25" x14ac:dyDescent="0.25">
      <c r="B8" s="144" t="s">
        <v>1513</v>
      </c>
      <c r="C8" s="142" t="s">
        <v>1514</v>
      </c>
      <c r="D8" s="143" t="s">
        <v>1512</v>
      </c>
      <c r="E8" s="718"/>
      <c r="F8" s="718"/>
    </row>
    <row r="9" spans="2:6" ht="63" x14ac:dyDescent="0.25">
      <c r="B9" s="312" t="s">
        <v>1515</v>
      </c>
      <c r="C9" s="142" t="s">
        <v>1516</v>
      </c>
      <c r="D9" s="143" t="s">
        <v>1517</v>
      </c>
      <c r="E9" s="718"/>
      <c r="F9" s="718"/>
    </row>
    <row r="10" spans="2:6" ht="126" x14ac:dyDescent="0.25">
      <c r="B10" s="144" t="s">
        <v>1518</v>
      </c>
      <c r="C10" s="142" t="s">
        <v>1519</v>
      </c>
      <c r="D10" s="143" t="s">
        <v>1517</v>
      </c>
      <c r="E10" s="718"/>
      <c r="F10" s="718"/>
    </row>
    <row r="11" spans="2:6" ht="47.25" x14ac:dyDescent="0.25">
      <c r="B11" s="312" t="s">
        <v>1520</v>
      </c>
      <c r="C11" s="142" t="s">
        <v>1521</v>
      </c>
      <c r="D11" s="143" t="s">
        <v>1522</v>
      </c>
      <c r="E11" s="718"/>
      <c r="F11" s="718"/>
    </row>
    <row r="12" spans="2:6" ht="78.75" x14ac:dyDescent="0.25">
      <c r="B12" s="312" t="s">
        <v>1523</v>
      </c>
      <c r="C12" s="142" t="s">
        <v>1524</v>
      </c>
      <c r="D12" s="143" t="s">
        <v>1525</v>
      </c>
      <c r="E12" s="718"/>
      <c r="F12" s="718"/>
    </row>
    <row r="13" spans="2:6" ht="220.5" x14ac:dyDescent="0.25">
      <c r="B13" s="312" t="s">
        <v>1526</v>
      </c>
      <c r="C13" s="142" t="s">
        <v>1527</v>
      </c>
      <c r="D13" s="143" t="s">
        <v>1528</v>
      </c>
      <c r="E13" s="718"/>
      <c r="F13" s="718"/>
    </row>
    <row r="14" spans="2:6" ht="409.5" x14ac:dyDescent="0.25">
      <c r="B14" s="1009" t="s">
        <v>1529</v>
      </c>
      <c r="C14" s="142" t="s">
        <v>1530</v>
      </c>
      <c r="D14" s="1010" t="s">
        <v>1517</v>
      </c>
      <c r="E14" s="718"/>
      <c r="F14" s="718"/>
    </row>
    <row r="15" spans="2:6" ht="78.75" x14ac:dyDescent="0.25">
      <c r="B15" s="1009"/>
      <c r="C15" s="142" t="s">
        <v>1531</v>
      </c>
      <c r="D15" s="1010"/>
      <c r="E15" s="718"/>
      <c r="F15" s="718"/>
    </row>
    <row r="16" spans="2:6" ht="173.25" x14ac:dyDescent="0.25">
      <c r="B16" s="1009"/>
      <c r="C16" s="142" t="s">
        <v>1532</v>
      </c>
      <c r="D16" s="1010"/>
      <c r="E16" s="718"/>
      <c r="F16" s="718"/>
    </row>
    <row r="17" spans="2:4" ht="189" x14ac:dyDescent="0.25">
      <c r="B17" s="1009"/>
      <c r="C17" s="142" t="s">
        <v>1533</v>
      </c>
      <c r="D17" s="1010"/>
    </row>
    <row r="18" spans="2:4" ht="94.5" x14ac:dyDescent="0.25">
      <c r="B18" s="1009"/>
      <c r="C18" s="142" t="s">
        <v>1534</v>
      </c>
      <c r="D18" s="1010"/>
    </row>
  </sheetData>
  <mergeCells count="3">
    <mergeCell ref="C5:D5"/>
    <mergeCell ref="B14:B18"/>
    <mergeCell ref="D14:D18"/>
  </mergeCells>
  <hyperlinks>
    <hyperlink ref="F2" location="Index!A1" display="Return to index" xr:uid="{C2B107CF-F059-4442-9529-EA86673C114D}"/>
  </hyperlinks>
  <pageMargins left="0.70866141732283472" right="0.70866141732283472" top="0.74803149606299213" bottom="0.74803149606299213" header="0.31496062992125984" footer="0.31496062992125984"/>
  <pageSetup paperSize="9" scale="79" orientation="landscape" r:id="rId1"/>
  <headerFooter>
    <oddHeader>&amp;CEN
Annex XIII</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62526-D026-4075-94F0-41F7642981AA}">
  <sheetPr codeName="Ark38"/>
  <dimension ref="A1:U47"/>
  <sheetViews>
    <sheetView showGridLines="0" zoomScale="70" zoomScaleNormal="70" workbookViewId="0">
      <selection activeCell="O8" sqref="O8"/>
    </sheetView>
  </sheetViews>
  <sheetFormatPr defaultRowHeight="15" x14ac:dyDescent="0.25"/>
  <cols>
    <col min="1" max="1" width="2.7109375" style="421" customWidth="1"/>
    <col min="2" max="2" width="10.28515625" style="421" customWidth="1"/>
    <col min="3" max="3" width="26.5703125" style="421" customWidth="1"/>
    <col min="4" max="4" width="13.140625" style="421" customWidth="1"/>
    <col min="5" max="5" width="13.140625" style="421" bestFit="1" customWidth="1"/>
    <col min="6" max="7" width="12.85546875" style="421" bestFit="1" customWidth="1"/>
    <col min="8" max="9" width="13.140625" style="421" bestFit="1" customWidth="1"/>
    <col min="10" max="11" width="12.85546875" style="421" bestFit="1" customWidth="1"/>
    <col min="12" max="12" width="5.7109375" style="421" customWidth="1"/>
    <col min="13" max="13" width="16.85546875" style="421" bestFit="1" customWidth="1"/>
    <col min="14" max="16384" width="9.140625" style="421"/>
  </cols>
  <sheetData>
    <row r="1" spans="1:13" ht="12.95" customHeight="1" x14ac:dyDescent="0.25">
      <c r="A1" s="718"/>
      <c r="B1" s="718"/>
      <c r="C1" s="718"/>
      <c r="D1" s="718"/>
      <c r="E1" s="718"/>
      <c r="F1" s="718"/>
      <c r="G1" s="718"/>
      <c r="H1" s="718"/>
      <c r="I1" s="718"/>
      <c r="J1" s="718"/>
      <c r="K1" s="718"/>
      <c r="L1" s="718"/>
      <c r="M1" s="718"/>
    </row>
    <row r="2" spans="1:13" ht="20.25" customHeight="1" x14ac:dyDescent="0.25">
      <c r="A2" s="718"/>
      <c r="B2" s="1033" t="s">
        <v>1535</v>
      </c>
      <c r="C2" s="1034"/>
      <c r="D2" s="1034"/>
      <c r="E2" s="1034"/>
      <c r="F2" s="1034"/>
      <c r="G2" s="56"/>
      <c r="H2" s="56"/>
      <c r="I2" s="56"/>
      <c r="J2" s="56"/>
      <c r="K2" s="56"/>
      <c r="L2" s="718"/>
      <c r="M2" s="867" t="s">
        <v>66</v>
      </c>
    </row>
    <row r="3" spans="1:13" ht="15.75" x14ac:dyDescent="0.25">
      <c r="A3" s="226"/>
      <c r="B3" s="1034"/>
      <c r="C3" s="1034"/>
      <c r="D3" s="1034"/>
      <c r="E3" s="1034"/>
      <c r="F3" s="1034"/>
      <c r="G3" s="56"/>
      <c r="H3" s="56"/>
      <c r="I3" s="56"/>
      <c r="J3" s="56"/>
      <c r="K3" s="56"/>
      <c r="L3" s="718"/>
      <c r="M3" s="867"/>
    </row>
    <row r="4" spans="1:13" ht="15.75" x14ac:dyDescent="0.25">
      <c r="A4" s="226"/>
      <c r="B4" s="718"/>
      <c r="C4" s="227"/>
      <c r="D4" s="718"/>
      <c r="E4" s="718"/>
      <c r="F4" s="718"/>
      <c r="G4" s="718"/>
      <c r="H4" s="718"/>
      <c r="I4" s="718"/>
      <c r="J4" s="718"/>
      <c r="K4" s="718"/>
      <c r="L4" s="718"/>
      <c r="M4" s="718"/>
    </row>
    <row r="5" spans="1:13" x14ac:dyDescent="0.25">
      <c r="A5" s="718"/>
      <c r="B5" s="1045" t="s">
        <v>72</v>
      </c>
      <c r="C5" s="1046"/>
      <c r="D5" s="760" t="s">
        <v>67</v>
      </c>
      <c r="E5" s="760" t="s">
        <v>68</v>
      </c>
      <c r="F5" s="760" t="s">
        <v>69</v>
      </c>
      <c r="G5" s="760" t="s">
        <v>70</v>
      </c>
      <c r="H5" s="760" t="s">
        <v>71</v>
      </c>
      <c r="I5" s="760" t="s">
        <v>466</v>
      </c>
      <c r="J5" s="760" t="s">
        <v>467</v>
      </c>
      <c r="K5" s="760" t="s">
        <v>510</v>
      </c>
      <c r="L5" s="718"/>
      <c r="M5" s="718"/>
    </row>
    <row r="6" spans="1:13" x14ac:dyDescent="0.25">
      <c r="A6" s="718"/>
      <c r="B6" s="1045"/>
      <c r="C6" s="1046"/>
      <c r="D6" s="1035" t="s">
        <v>1536</v>
      </c>
      <c r="E6" s="1035"/>
      <c r="F6" s="1035"/>
      <c r="G6" s="1035"/>
      <c r="H6" s="1036" t="s">
        <v>1537</v>
      </c>
      <c r="I6" s="1037"/>
      <c r="J6" s="1037"/>
      <c r="K6" s="1038"/>
      <c r="L6" s="718"/>
      <c r="M6" s="718"/>
    </row>
    <row r="7" spans="1:13" ht="30" x14ac:dyDescent="0.25">
      <c r="A7" s="718"/>
      <c r="B7" s="728" t="s">
        <v>1538</v>
      </c>
      <c r="C7" s="325" t="s">
        <v>1539</v>
      </c>
      <c r="D7" s="799">
        <v>44926</v>
      </c>
      <c r="E7" s="799">
        <v>44834</v>
      </c>
      <c r="F7" s="799">
        <v>44742</v>
      </c>
      <c r="G7" s="799">
        <v>44651</v>
      </c>
      <c r="H7" s="799">
        <v>44926</v>
      </c>
      <c r="I7" s="799">
        <v>44834</v>
      </c>
      <c r="J7" s="799">
        <v>44742</v>
      </c>
      <c r="K7" s="799">
        <v>44651</v>
      </c>
      <c r="L7" s="718"/>
      <c r="M7" s="718"/>
    </row>
    <row r="8" spans="1:13" ht="45" x14ac:dyDescent="0.25">
      <c r="A8" s="718"/>
      <c r="B8" s="728" t="s">
        <v>1540</v>
      </c>
      <c r="C8" s="800" t="s">
        <v>1541</v>
      </c>
      <c r="D8" s="801">
        <v>12</v>
      </c>
      <c r="E8" s="801">
        <v>12</v>
      </c>
      <c r="F8" s="801">
        <v>12</v>
      </c>
      <c r="G8" s="801">
        <v>12</v>
      </c>
      <c r="H8" s="801">
        <v>12</v>
      </c>
      <c r="I8" s="801">
        <v>12</v>
      </c>
      <c r="J8" s="801">
        <v>12</v>
      </c>
      <c r="K8" s="801">
        <v>12</v>
      </c>
      <c r="L8" s="718"/>
      <c r="M8" s="718"/>
    </row>
    <row r="9" spans="1:13" ht="15" customHeight="1" x14ac:dyDescent="0.25">
      <c r="A9" s="718"/>
      <c r="B9" s="1039" t="s">
        <v>1542</v>
      </c>
      <c r="C9" s="1040"/>
      <c r="D9" s="1040"/>
      <c r="E9" s="1040"/>
      <c r="F9" s="1040"/>
      <c r="G9" s="1040"/>
      <c r="H9" s="1040"/>
      <c r="I9" s="1040"/>
      <c r="J9" s="1040"/>
      <c r="K9" s="1041"/>
      <c r="L9" s="718"/>
      <c r="M9" s="718"/>
    </row>
    <row r="10" spans="1:13" x14ac:dyDescent="0.25">
      <c r="A10" s="718"/>
      <c r="B10" s="579">
        <v>1</v>
      </c>
      <c r="C10" s="580" t="s">
        <v>1543</v>
      </c>
      <c r="D10" s="1042"/>
      <c r="E10" s="1043"/>
      <c r="F10" s="1043"/>
      <c r="G10" s="1044"/>
      <c r="H10" s="802">
        <v>122581.93017043186</v>
      </c>
      <c r="I10" s="803">
        <v>116211.70548316502</v>
      </c>
      <c r="J10" s="803">
        <v>114374.05061359642</v>
      </c>
      <c r="K10" s="803">
        <v>116316.92604863603</v>
      </c>
      <c r="L10" s="718"/>
      <c r="M10" s="718"/>
    </row>
    <row r="11" spans="1:13" x14ac:dyDescent="0.25">
      <c r="A11" s="718"/>
      <c r="B11" s="581" t="s">
        <v>1544</v>
      </c>
      <c r="C11" s="582"/>
      <c r="D11" s="1047"/>
      <c r="E11" s="1048"/>
      <c r="F11" s="1048"/>
      <c r="G11" s="1049"/>
      <c r="H11" s="583"/>
      <c r="I11" s="583"/>
      <c r="J11" s="583"/>
      <c r="K11" s="583"/>
      <c r="L11" s="718"/>
      <c r="M11" s="718"/>
    </row>
    <row r="12" spans="1:13" x14ac:dyDescent="0.25">
      <c r="A12" s="718"/>
      <c r="B12" s="584">
        <v>2</v>
      </c>
      <c r="C12" s="585" t="s">
        <v>1545</v>
      </c>
      <c r="D12" s="804">
        <v>90073.540891954588</v>
      </c>
      <c r="E12" s="804">
        <v>87842.596773774087</v>
      </c>
      <c r="F12" s="804">
        <v>87919.068808597527</v>
      </c>
      <c r="G12" s="804">
        <v>88339.873078221935</v>
      </c>
      <c r="H12" s="805">
        <v>6033.5241166072046</v>
      </c>
      <c r="I12" s="805">
        <v>5892.9490653383973</v>
      </c>
      <c r="J12" s="805">
        <v>5896.2848683854672</v>
      </c>
      <c r="K12" s="805">
        <v>5909.9198986277088</v>
      </c>
      <c r="L12" s="718"/>
      <c r="M12" s="718"/>
    </row>
    <row r="13" spans="1:13" x14ac:dyDescent="0.25">
      <c r="A13" s="718"/>
      <c r="B13" s="806">
        <v>3</v>
      </c>
      <c r="C13" s="586" t="s">
        <v>1546</v>
      </c>
      <c r="D13" s="804">
        <v>59050.426070354224</v>
      </c>
      <c r="E13" s="805">
        <v>57785.241477040261</v>
      </c>
      <c r="F13" s="805">
        <v>58008.061192134024</v>
      </c>
      <c r="G13" s="804">
        <v>58497.083691476379</v>
      </c>
      <c r="H13" s="805">
        <v>2952.5213035177121</v>
      </c>
      <c r="I13" s="805">
        <v>2889.2620738520141</v>
      </c>
      <c r="J13" s="805">
        <v>2900.4030596067014</v>
      </c>
      <c r="K13" s="805">
        <v>2924.8541845738196</v>
      </c>
      <c r="L13" s="718"/>
      <c r="M13" s="718"/>
    </row>
    <row r="14" spans="1:13" x14ac:dyDescent="0.25">
      <c r="A14" s="718"/>
      <c r="B14" s="806">
        <v>4</v>
      </c>
      <c r="C14" s="586" t="s">
        <v>1547</v>
      </c>
      <c r="D14" s="804">
        <v>30273.230502365346</v>
      </c>
      <c r="E14" s="805">
        <v>29531.057764318819</v>
      </c>
      <c r="F14" s="805">
        <v>29435.727993518485</v>
      </c>
      <c r="G14" s="804">
        <v>29332.233159583062</v>
      </c>
      <c r="H14" s="805">
        <v>3075.6132573569926</v>
      </c>
      <c r="I14" s="805">
        <v>2999.381804939715</v>
      </c>
      <c r="J14" s="805">
        <v>2991.5512550429326</v>
      </c>
      <c r="K14" s="805">
        <v>2980.9391459955559</v>
      </c>
      <c r="L14" s="718"/>
      <c r="M14" s="718"/>
    </row>
    <row r="15" spans="1:13" x14ac:dyDescent="0.25">
      <c r="A15" s="718"/>
      <c r="B15" s="587">
        <v>5</v>
      </c>
      <c r="C15" s="588" t="s">
        <v>1548</v>
      </c>
      <c r="D15" s="804">
        <v>80114.266465152119</v>
      </c>
      <c r="E15" s="804">
        <v>71553.431792003379</v>
      </c>
      <c r="F15" s="804">
        <v>67348.351513935631</v>
      </c>
      <c r="G15" s="804">
        <v>66240.256109668073</v>
      </c>
      <c r="H15" s="805">
        <v>57495.590499082318</v>
      </c>
      <c r="I15" s="805">
        <v>52707.637568703925</v>
      </c>
      <c r="J15" s="805">
        <v>50218.634358396463</v>
      </c>
      <c r="K15" s="805">
        <v>50208.2855114251</v>
      </c>
      <c r="L15" s="718"/>
      <c r="M15" s="718"/>
    </row>
    <row r="16" spans="1:13" ht="60" x14ac:dyDescent="0.25">
      <c r="A16" s="718"/>
      <c r="B16" s="806">
        <v>6</v>
      </c>
      <c r="C16" s="589" t="s">
        <v>1549</v>
      </c>
      <c r="D16" s="804">
        <v>0</v>
      </c>
      <c r="E16" s="805">
        <v>0</v>
      </c>
      <c r="F16" s="805">
        <v>0</v>
      </c>
      <c r="G16" s="804">
        <v>0</v>
      </c>
      <c r="H16" s="807">
        <v>0</v>
      </c>
      <c r="I16" s="807">
        <v>0</v>
      </c>
      <c r="J16" s="807">
        <v>0</v>
      </c>
      <c r="K16" s="808">
        <v>0</v>
      </c>
      <c r="L16" s="718"/>
      <c r="M16" s="718"/>
    </row>
    <row r="17" spans="2:21" x14ac:dyDescent="0.25">
      <c r="B17" s="806">
        <v>7</v>
      </c>
      <c r="C17" s="586" t="s">
        <v>1550</v>
      </c>
      <c r="D17" s="804">
        <v>50656.330947484988</v>
      </c>
      <c r="E17" s="805">
        <v>45119.862477856768</v>
      </c>
      <c r="F17" s="805">
        <v>44508.189455240565</v>
      </c>
      <c r="G17" s="804">
        <v>43940.158523014317</v>
      </c>
      <c r="H17" s="807">
        <v>28037.654981415191</v>
      </c>
      <c r="I17" s="807">
        <v>26274.068254557311</v>
      </c>
      <c r="J17" s="807">
        <v>27378.472299701403</v>
      </c>
      <c r="K17" s="808">
        <v>27908.187924771351</v>
      </c>
      <c r="L17" s="718"/>
      <c r="M17" s="718"/>
      <c r="N17" s="718"/>
      <c r="O17" s="718"/>
      <c r="P17" s="718"/>
      <c r="Q17" s="718"/>
      <c r="R17" s="718"/>
      <c r="S17" s="718"/>
      <c r="T17" s="718"/>
      <c r="U17" s="718"/>
    </row>
    <row r="18" spans="2:21" x14ac:dyDescent="0.25">
      <c r="B18" s="806">
        <v>8</v>
      </c>
      <c r="C18" s="586" t="s">
        <v>1551</v>
      </c>
      <c r="D18" s="804">
        <v>29457.935517667127</v>
      </c>
      <c r="E18" s="805">
        <v>26433.569314146611</v>
      </c>
      <c r="F18" s="805">
        <v>22840.162058695059</v>
      </c>
      <c r="G18" s="804">
        <v>22300.097586653752</v>
      </c>
      <c r="H18" s="807">
        <v>29457.935517667127</v>
      </c>
      <c r="I18" s="807">
        <v>26433.569314146611</v>
      </c>
      <c r="J18" s="807">
        <v>22840.162058695059</v>
      </c>
      <c r="K18" s="808">
        <v>22300.097586653752</v>
      </c>
      <c r="L18" s="718"/>
      <c r="M18" s="718"/>
      <c r="N18" s="718"/>
      <c r="O18" s="718"/>
      <c r="P18" s="718"/>
      <c r="Q18" s="718"/>
      <c r="R18" s="718"/>
      <c r="S18" s="718"/>
      <c r="T18" s="718"/>
      <c r="U18" s="718"/>
    </row>
    <row r="19" spans="2:21" x14ac:dyDescent="0.25">
      <c r="B19" s="584">
        <v>9</v>
      </c>
      <c r="C19" s="585" t="s">
        <v>1552</v>
      </c>
      <c r="D19" s="1014"/>
      <c r="E19" s="1014"/>
      <c r="F19" s="1014"/>
      <c r="G19" s="1014"/>
      <c r="H19" s="805">
        <v>1124.4255337347784</v>
      </c>
      <c r="I19" s="805">
        <v>1119.7228853274444</v>
      </c>
      <c r="J19" s="805">
        <v>1138.2579914376977</v>
      </c>
      <c r="K19" s="805">
        <v>1016.1513747030565</v>
      </c>
      <c r="L19" s="718"/>
      <c r="M19" s="718"/>
      <c r="N19" s="718"/>
      <c r="O19" s="718"/>
      <c r="P19" s="718"/>
      <c r="Q19" s="718"/>
      <c r="R19" s="718"/>
      <c r="S19" s="718"/>
      <c r="T19" s="718"/>
      <c r="U19" s="718"/>
    </row>
    <row r="20" spans="2:21" x14ac:dyDescent="0.25">
      <c r="B20" s="587">
        <v>10</v>
      </c>
      <c r="C20" s="588" t="s">
        <v>1553</v>
      </c>
      <c r="D20" s="809">
        <v>61082.5637051425</v>
      </c>
      <c r="E20" s="809">
        <v>59221.957935642473</v>
      </c>
      <c r="F20" s="809">
        <v>59344.221625672457</v>
      </c>
      <c r="G20" s="809">
        <v>58884.655565370718</v>
      </c>
      <c r="H20" s="805">
        <v>8301.7126122695518</v>
      </c>
      <c r="I20" s="805">
        <v>7974.6167072850039</v>
      </c>
      <c r="J20" s="805">
        <v>8012.6977490245026</v>
      </c>
      <c r="K20" s="805">
        <v>7989.1313559911632</v>
      </c>
      <c r="L20" s="718"/>
      <c r="M20" s="718"/>
      <c r="N20" s="718"/>
      <c r="O20" s="718"/>
      <c r="P20" s="718"/>
      <c r="Q20" s="718"/>
      <c r="R20" s="718"/>
      <c r="S20" s="718"/>
      <c r="T20" s="718"/>
      <c r="U20" s="718"/>
    </row>
    <row r="21" spans="2:21" x14ac:dyDescent="0.25">
      <c r="B21" s="806">
        <v>11</v>
      </c>
      <c r="C21" s="586" t="s">
        <v>1554</v>
      </c>
      <c r="D21" s="804">
        <v>3099.545683561666</v>
      </c>
      <c r="E21" s="804">
        <v>2735.0471440391652</v>
      </c>
      <c r="F21" s="804">
        <v>2653.4738074249981</v>
      </c>
      <c r="G21" s="804">
        <v>2810.2621870291641</v>
      </c>
      <c r="H21" s="807">
        <v>2822.212572616666</v>
      </c>
      <c r="I21" s="807">
        <v>2652.7184333411651</v>
      </c>
      <c r="J21" s="807">
        <v>2569.4966286994982</v>
      </c>
      <c r="K21" s="808">
        <v>2617.4277371289145</v>
      </c>
      <c r="L21" s="718"/>
      <c r="M21" s="718"/>
      <c r="N21" s="718"/>
      <c r="O21" s="718"/>
      <c r="P21" s="718"/>
      <c r="Q21" s="718"/>
      <c r="R21" s="718"/>
      <c r="S21" s="718"/>
      <c r="T21" s="718"/>
      <c r="U21" s="718"/>
    </row>
    <row r="22" spans="2:21" x14ac:dyDescent="0.25">
      <c r="B22" s="806">
        <v>12</v>
      </c>
      <c r="C22" s="586" t="s">
        <v>1555</v>
      </c>
      <c r="D22" s="804">
        <v>0</v>
      </c>
      <c r="E22" s="805">
        <v>0</v>
      </c>
      <c r="F22" s="805">
        <v>0</v>
      </c>
      <c r="G22" s="804">
        <v>0</v>
      </c>
      <c r="H22" s="807">
        <v>0</v>
      </c>
      <c r="I22" s="807">
        <v>0</v>
      </c>
      <c r="J22" s="807">
        <v>0</v>
      </c>
      <c r="K22" s="808">
        <v>0</v>
      </c>
      <c r="L22" s="718"/>
      <c r="M22" s="718"/>
      <c r="N22" s="718"/>
      <c r="O22" s="718"/>
      <c r="P22" s="718"/>
      <c r="Q22" s="718"/>
      <c r="R22" s="718"/>
      <c r="S22" s="718"/>
      <c r="T22" s="718"/>
      <c r="U22" s="718"/>
    </row>
    <row r="23" spans="2:21" x14ac:dyDescent="0.25">
      <c r="B23" s="806">
        <v>13</v>
      </c>
      <c r="C23" s="586" t="s">
        <v>1556</v>
      </c>
      <c r="D23" s="804">
        <v>57983.018021580836</v>
      </c>
      <c r="E23" s="805">
        <v>56486.91079160331</v>
      </c>
      <c r="F23" s="805">
        <v>56690.747818247459</v>
      </c>
      <c r="G23" s="804">
        <v>56074.393378341556</v>
      </c>
      <c r="H23" s="807">
        <v>5479.5000396528858</v>
      </c>
      <c r="I23" s="807">
        <v>5321.8982739438388</v>
      </c>
      <c r="J23" s="807">
        <v>5443.201120325004</v>
      </c>
      <c r="K23" s="808">
        <v>5371.7036188622487</v>
      </c>
      <c r="L23" s="718"/>
      <c r="M23" s="718"/>
      <c r="N23" s="718"/>
      <c r="O23" s="718"/>
      <c r="P23" s="718"/>
      <c r="Q23" s="718"/>
      <c r="R23" s="718"/>
      <c r="S23" s="718"/>
      <c r="T23" s="718"/>
      <c r="U23" s="718"/>
    </row>
    <row r="24" spans="2:21" x14ac:dyDescent="0.25">
      <c r="B24" s="584">
        <v>14</v>
      </c>
      <c r="C24" s="585" t="s">
        <v>1557</v>
      </c>
      <c r="D24" s="804">
        <v>20003.072881665445</v>
      </c>
      <c r="E24" s="805">
        <v>19108.082348554155</v>
      </c>
      <c r="F24" s="805">
        <v>19144.978705839159</v>
      </c>
      <c r="G24" s="804">
        <v>18709.051751450828</v>
      </c>
      <c r="H24" s="805">
        <v>5543.1423874879465</v>
      </c>
      <c r="I24" s="805">
        <v>5436.7538657141558</v>
      </c>
      <c r="J24" s="805">
        <v>5793.4001615999914</v>
      </c>
      <c r="K24" s="805">
        <v>5744.9917317891623</v>
      </c>
      <c r="L24" s="718"/>
      <c r="M24" s="718"/>
      <c r="N24" s="718"/>
      <c r="O24" s="718"/>
      <c r="P24" s="718"/>
      <c r="Q24" s="718"/>
      <c r="R24" s="718"/>
      <c r="S24" s="718"/>
      <c r="T24" s="718"/>
      <c r="U24" s="718"/>
    </row>
    <row r="25" spans="2:21" x14ac:dyDescent="0.25">
      <c r="B25" s="590">
        <v>15</v>
      </c>
      <c r="C25" s="591" t="s">
        <v>1558</v>
      </c>
      <c r="D25" s="804">
        <v>21606.539122926708</v>
      </c>
      <c r="E25" s="805">
        <v>24109.094252417119</v>
      </c>
      <c r="F25" s="805">
        <v>24702.822806333781</v>
      </c>
      <c r="G25" s="804">
        <v>24704.315096415019</v>
      </c>
      <c r="H25" s="805">
        <v>1867.9375266269335</v>
      </c>
      <c r="I25" s="805">
        <v>1970.6966729230942</v>
      </c>
      <c r="J25" s="805">
        <v>1986.1393196381043</v>
      </c>
      <c r="K25" s="805">
        <v>1958.7753060705409</v>
      </c>
      <c r="L25" s="718"/>
      <c r="M25" s="718"/>
      <c r="N25" s="718"/>
      <c r="O25" s="718"/>
      <c r="P25" s="718"/>
      <c r="Q25" s="718"/>
      <c r="R25" s="718"/>
      <c r="S25" s="718"/>
      <c r="T25" s="718"/>
      <c r="U25" s="718"/>
    </row>
    <row r="26" spans="2:21" x14ac:dyDescent="0.25">
      <c r="B26" s="584">
        <v>16</v>
      </c>
      <c r="C26" s="585" t="s">
        <v>1559</v>
      </c>
      <c r="D26" s="1014"/>
      <c r="E26" s="1014"/>
      <c r="F26" s="1014"/>
      <c r="G26" s="1014"/>
      <c r="H26" s="805">
        <v>80366.332675808735</v>
      </c>
      <c r="I26" s="805">
        <v>75102.376765292021</v>
      </c>
      <c r="J26" s="805">
        <v>73045.414448482232</v>
      </c>
      <c r="K26" s="805">
        <v>72827.255178606734</v>
      </c>
      <c r="L26" s="718"/>
      <c r="M26" s="718"/>
      <c r="N26" s="718"/>
      <c r="O26" s="718"/>
      <c r="P26" s="718"/>
      <c r="Q26" s="718"/>
      <c r="R26" s="718"/>
      <c r="S26" s="718"/>
      <c r="T26" s="718"/>
      <c r="U26" s="718"/>
    </row>
    <row r="27" spans="2:21" x14ac:dyDescent="0.25">
      <c r="B27" s="1030" t="s">
        <v>1560</v>
      </c>
      <c r="C27" s="1031"/>
      <c r="D27" s="1031"/>
      <c r="E27" s="1031"/>
      <c r="F27" s="1031"/>
      <c r="G27" s="1031"/>
      <c r="H27" s="1031"/>
      <c r="I27" s="1031"/>
      <c r="J27" s="1031"/>
      <c r="K27" s="1032"/>
      <c r="L27" s="718"/>
      <c r="M27" s="718"/>
      <c r="N27" s="718"/>
      <c r="O27" s="718"/>
      <c r="P27" s="718"/>
      <c r="Q27" s="718"/>
      <c r="R27" s="718"/>
      <c r="S27" s="718"/>
      <c r="T27" s="718"/>
      <c r="U27" s="718"/>
    </row>
    <row r="28" spans="2:21" ht="30" x14ac:dyDescent="0.25">
      <c r="B28" s="801">
        <v>17</v>
      </c>
      <c r="C28" s="800" t="s">
        <v>1561</v>
      </c>
      <c r="D28" s="810">
        <v>48161.824399613331</v>
      </c>
      <c r="E28" s="810">
        <v>45126.938767551663</v>
      </c>
      <c r="F28" s="810">
        <v>46458.628262430822</v>
      </c>
      <c r="G28" s="810">
        <v>45978.318867300834</v>
      </c>
      <c r="H28" s="810">
        <v>7922.9064706271238</v>
      </c>
      <c r="I28" s="810">
        <v>6984.0834963138659</v>
      </c>
      <c r="J28" s="810">
        <v>7425.1214970767924</v>
      </c>
      <c r="K28" s="810">
        <v>7361.7531997451406</v>
      </c>
      <c r="L28" s="718"/>
      <c r="M28" s="718"/>
      <c r="N28" s="718"/>
      <c r="O28" s="718"/>
      <c r="P28" s="718"/>
      <c r="Q28" s="718"/>
      <c r="R28" s="718"/>
      <c r="S28" s="718"/>
      <c r="T28" s="718"/>
      <c r="U28" s="718"/>
    </row>
    <row r="29" spans="2:21" ht="30" x14ac:dyDescent="0.25">
      <c r="B29" s="801">
        <v>18</v>
      </c>
      <c r="C29" s="800" t="s">
        <v>1562</v>
      </c>
      <c r="D29" s="810">
        <v>9693.960413609504</v>
      </c>
      <c r="E29" s="810">
        <v>8769.8652504661368</v>
      </c>
      <c r="F29" s="810">
        <v>8797.0750271137204</v>
      </c>
      <c r="G29" s="810">
        <v>8187.339420031959</v>
      </c>
      <c r="H29" s="810">
        <v>6933.1201716328451</v>
      </c>
      <c r="I29" s="810">
        <v>6309.4314415157241</v>
      </c>
      <c r="J29" s="810">
        <v>6430.719387659974</v>
      </c>
      <c r="K29" s="810">
        <v>6251.2569819277951</v>
      </c>
      <c r="L29" s="718"/>
      <c r="M29" s="718"/>
      <c r="N29" s="718"/>
      <c r="O29" s="718"/>
      <c r="P29" s="718"/>
      <c r="Q29" s="718"/>
      <c r="R29" s="718"/>
      <c r="S29" s="718"/>
      <c r="T29" s="718"/>
      <c r="U29" s="718"/>
    </row>
    <row r="30" spans="2:21" x14ac:dyDescent="0.25">
      <c r="B30" s="801">
        <v>19</v>
      </c>
      <c r="C30" s="800" t="s">
        <v>1563</v>
      </c>
      <c r="D30" s="810">
        <v>9646.60676931751</v>
      </c>
      <c r="E30" s="810">
        <v>9483.4530811850054</v>
      </c>
      <c r="F30" s="810">
        <v>9383.9113395950026</v>
      </c>
      <c r="G30" s="810">
        <v>9145.9476610383335</v>
      </c>
      <c r="H30" s="810">
        <v>9646.6067693175082</v>
      </c>
      <c r="I30" s="810">
        <v>9483.4530811850054</v>
      </c>
      <c r="J30" s="810">
        <v>9383.9113395950026</v>
      </c>
      <c r="K30" s="810">
        <v>9145.9476610383335</v>
      </c>
      <c r="L30" s="718"/>
      <c r="M30" s="718"/>
      <c r="N30" s="718"/>
      <c r="O30" s="718"/>
      <c r="P30" s="718"/>
      <c r="Q30" s="718"/>
      <c r="R30" s="718"/>
      <c r="S30" s="718"/>
      <c r="T30" s="718"/>
      <c r="U30" s="718"/>
    </row>
    <row r="31" spans="2:21" x14ac:dyDescent="0.25">
      <c r="B31" s="1017" t="s">
        <v>1564</v>
      </c>
      <c r="C31" s="1023" t="s">
        <v>1565</v>
      </c>
      <c r="D31" s="1024"/>
      <c r="E31" s="1025"/>
      <c r="F31" s="1025"/>
      <c r="G31" s="1026"/>
      <c r="H31" s="1021">
        <v>0</v>
      </c>
      <c r="I31" s="1021">
        <v>0</v>
      </c>
      <c r="J31" s="1021">
        <v>0</v>
      </c>
      <c r="K31" s="1021">
        <v>0</v>
      </c>
      <c r="L31" s="718"/>
      <c r="M31" s="718"/>
      <c r="N31" s="718"/>
      <c r="O31" s="718"/>
      <c r="P31" s="718"/>
      <c r="Q31" s="718"/>
      <c r="R31" s="718"/>
      <c r="S31" s="718"/>
      <c r="T31" s="718"/>
      <c r="U31" s="718"/>
    </row>
    <row r="32" spans="2:21" x14ac:dyDescent="0.25">
      <c r="B32" s="1018"/>
      <c r="C32" s="1016"/>
      <c r="D32" s="1027"/>
      <c r="E32" s="1028"/>
      <c r="F32" s="1028"/>
      <c r="G32" s="1029"/>
      <c r="H32" s="1022">
        <v>0</v>
      </c>
      <c r="I32" s="1022">
        <v>0</v>
      </c>
      <c r="J32" s="1022">
        <v>0</v>
      </c>
      <c r="K32" s="1022">
        <v>0</v>
      </c>
      <c r="L32" s="718"/>
      <c r="M32" s="718"/>
      <c r="N32" s="811"/>
      <c r="O32" s="811"/>
      <c r="P32" s="811"/>
      <c r="Q32" s="811"/>
      <c r="R32" s="811"/>
      <c r="S32" s="811"/>
      <c r="T32" s="811"/>
      <c r="U32" s="811"/>
    </row>
    <row r="33" spans="2:21" x14ac:dyDescent="0.25">
      <c r="B33" s="1017" t="s">
        <v>1566</v>
      </c>
      <c r="C33" s="1023" t="s">
        <v>1567</v>
      </c>
      <c r="D33" s="1024"/>
      <c r="E33" s="1025"/>
      <c r="F33" s="1025"/>
      <c r="G33" s="1026"/>
      <c r="H33" s="1021">
        <v>0</v>
      </c>
      <c r="I33" s="1021">
        <v>0</v>
      </c>
      <c r="J33" s="1021">
        <v>0</v>
      </c>
      <c r="K33" s="1021">
        <v>0</v>
      </c>
      <c r="L33" s="718"/>
      <c r="M33" s="718"/>
      <c r="N33" s="811"/>
      <c r="O33" s="811"/>
      <c r="P33" s="811"/>
      <c r="Q33" s="811"/>
      <c r="R33" s="811"/>
      <c r="S33" s="811"/>
      <c r="T33" s="811"/>
      <c r="U33" s="811"/>
    </row>
    <row r="34" spans="2:21" x14ac:dyDescent="0.25">
      <c r="B34" s="1018"/>
      <c r="C34" s="1016"/>
      <c r="D34" s="1027"/>
      <c r="E34" s="1028"/>
      <c r="F34" s="1028"/>
      <c r="G34" s="1029"/>
      <c r="H34" s="1022">
        <v>0</v>
      </c>
      <c r="I34" s="1022">
        <v>0</v>
      </c>
      <c r="J34" s="1022">
        <v>0</v>
      </c>
      <c r="K34" s="1022">
        <v>0</v>
      </c>
      <c r="L34" s="718"/>
      <c r="M34" s="718"/>
      <c r="N34" s="811"/>
      <c r="O34" s="811"/>
      <c r="P34" s="811"/>
      <c r="Q34" s="811"/>
      <c r="R34" s="811"/>
      <c r="S34" s="811"/>
      <c r="T34" s="811"/>
      <c r="U34" s="811"/>
    </row>
    <row r="35" spans="2:21" x14ac:dyDescent="0.25">
      <c r="B35" s="801">
        <v>20</v>
      </c>
      <c r="C35" s="800" t="s">
        <v>1568</v>
      </c>
      <c r="D35" s="811">
        <v>67502.391582540353</v>
      </c>
      <c r="E35" s="811">
        <v>63380.257099202805</v>
      </c>
      <c r="F35" s="811">
        <v>64639.614629139549</v>
      </c>
      <c r="G35" s="811">
        <v>63311.605948371129</v>
      </c>
      <c r="H35" s="811">
        <v>24502.633411577477</v>
      </c>
      <c r="I35" s="811">
        <v>22776.968019014595</v>
      </c>
      <c r="J35" s="811">
        <v>23239.752224331769</v>
      </c>
      <c r="K35" s="811">
        <v>22758.957842711272</v>
      </c>
      <c r="L35" s="718"/>
      <c r="M35" s="718"/>
      <c r="N35" s="811"/>
      <c r="O35" s="811"/>
      <c r="P35" s="811"/>
      <c r="Q35" s="811"/>
      <c r="R35" s="811"/>
      <c r="S35" s="811"/>
      <c r="T35" s="811"/>
      <c r="U35" s="811"/>
    </row>
    <row r="36" spans="2:21" x14ac:dyDescent="0.25">
      <c r="B36" s="1017" t="s">
        <v>327</v>
      </c>
      <c r="C36" s="1019" t="s">
        <v>1569</v>
      </c>
      <c r="D36" s="1015">
        <f>N33</f>
        <v>0</v>
      </c>
      <c r="E36" s="1015">
        <f t="shared" ref="E36:K36" si="0">O33</f>
        <v>0</v>
      </c>
      <c r="F36" s="1015">
        <f t="shared" si="0"/>
        <v>0</v>
      </c>
      <c r="G36" s="1015">
        <f t="shared" si="0"/>
        <v>0</v>
      </c>
      <c r="H36" s="1015">
        <f t="shared" si="0"/>
        <v>0</v>
      </c>
      <c r="I36" s="1015">
        <f t="shared" si="0"/>
        <v>0</v>
      </c>
      <c r="J36" s="1015">
        <f t="shared" si="0"/>
        <v>0</v>
      </c>
      <c r="K36" s="1015">
        <f t="shared" si="0"/>
        <v>0</v>
      </c>
      <c r="L36" s="718"/>
      <c r="M36" s="718"/>
      <c r="N36" s="718"/>
      <c r="O36" s="718"/>
      <c r="P36" s="718"/>
      <c r="Q36" s="718"/>
      <c r="R36" s="718"/>
      <c r="S36" s="718"/>
      <c r="T36" s="718"/>
      <c r="U36" s="718"/>
    </row>
    <row r="37" spans="2:21" x14ac:dyDescent="0.25">
      <c r="B37" s="1018"/>
      <c r="C37" s="1020"/>
      <c r="D37" s="1016"/>
      <c r="E37" s="1016"/>
      <c r="F37" s="1016"/>
      <c r="G37" s="1016"/>
      <c r="H37" s="1016"/>
      <c r="I37" s="1016"/>
      <c r="J37" s="1016"/>
      <c r="K37" s="1016"/>
      <c r="L37" s="718"/>
      <c r="M37" s="718"/>
      <c r="N37" s="718"/>
      <c r="O37" s="718"/>
      <c r="P37" s="718"/>
      <c r="Q37" s="718"/>
      <c r="R37" s="718"/>
      <c r="S37" s="718"/>
      <c r="T37" s="718"/>
      <c r="U37" s="718"/>
    </row>
    <row r="38" spans="2:21" x14ac:dyDescent="0.25">
      <c r="B38" s="1017" t="s">
        <v>330</v>
      </c>
      <c r="C38" s="1019" t="s">
        <v>1570</v>
      </c>
      <c r="D38" s="1015">
        <f t="shared" ref="D38" si="1">N35</f>
        <v>0</v>
      </c>
      <c r="E38" s="1015">
        <f t="shared" ref="E38" si="2">O35</f>
        <v>0</v>
      </c>
      <c r="F38" s="1015">
        <f t="shared" ref="F38" si="3">P35</f>
        <v>0</v>
      </c>
      <c r="G38" s="1015">
        <f t="shared" ref="G38" si="4">Q35</f>
        <v>0</v>
      </c>
      <c r="H38" s="1015">
        <f t="shared" ref="H38" si="5">R35</f>
        <v>0</v>
      </c>
      <c r="I38" s="1015">
        <f t="shared" ref="I38" si="6">S35</f>
        <v>0</v>
      </c>
      <c r="J38" s="1015">
        <f t="shared" ref="J38" si="7">T35</f>
        <v>0</v>
      </c>
      <c r="K38" s="1015">
        <f t="shared" ref="K38" si="8">U35</f>
        <v>0</v>
      </c>
      <c r="L38" s="718"/>
      <c r="M38" s="718"/>
      <c r="N38" s="718"/>
      <c r="O38" s="718"/>
      <c r="P38" s="718"/>
      <c r="Q38" s="718"/>
      <c r="R38" s="718"/>
      <c r="S38" s="718"/>
      <c r="T38" s="718"/>
      <c r="U38" s="718"/>
    </row>
    <row r="39" spans="2:21" x14ac:dyDescent="0.25">
      <c r="B39" s="1018"/>
      <c r="C39" s="1020"/>
      <c r="D39" s="1016"/>
      <c r="E39" s="1016"/>
      <c r="F39" s="1016"/>
      <c r="G39" s="1016"/>
      <c r="H39" s="1016"/>
      <c r="I39" s="1016"/>
      <c r="J39" s="1016"/>
      <c r="K39" s="1016"/>
      <c r="L39" s="718"/>
      <c r="M39" s="718"/>
      <c r="N39" s="718"/>
      <c r="O39" s="718"/>
      <c r="P39" s="718"/>
      <c r="Q39" s="718"/>
      <c r="R39" s="718"/>
      <c r="S39" s="718"/>
      <c r="T39" s="718"/>
      <c r="U39" s="718"/>
    </row>
    <row r="40" spans="2:21" x14ac:dyDescent="0.25">
      <c r="B40" s="1017" t="s">
        <v>333</v>
      </c>
      <c r="C40" s="1019" t="s">
        <v>1571</v>
      </c>
      <c r="D40" s="1015">
        <f t="shared" ref="D40" si="9">N37</f>
        <v>0</v>
      </c>
      <c r="E40" s="1015">
        <f t="shared" ref="E40" si="10">O37</f>
        <v>0</v>
      </c>
      <c r="F40" s="1015">
        <f t="shared" ref="F40" si="11">P37</f>
        <v>0</v>
      </c>
      <c r="G40" s="1015">
        <f t="shared" ref="G40" si="12">Q37</f>
        <v>0</v>
      </c>
      <c r="H40" s="1015">
        <f t="shared" ref="H40" si="13">R37</f>
        <v>0</v>
      </c>
      <c r="I40" s="1015">
        <f t="shared" ref="I40" si="14">S37</f>
        <v>0</v>
      </c>
      <c r="J40" s="1015">
        <f t="shared" ref="J40" si="15">T37</f>
        <v>0</v>
      </c>
      <c r="K40" s="1015">
        <f t="shared" ref="K40" si="16">U37</f>
        <v>0</v>
      </c>
      <c r="L40" s="718"/>
      <c r="M40" s="718"/>
      <c r="N40" s="718"/>
      <c r="O40" s="718"/>
      <c r="P40" s="718"/>
      <c r="Q40" s="718"/>
      <c r="R40" s="718"/>
      <c r="S40" s="718"/>
      <c r="T40" s="718"/>
      <c r="U40" s="718"/>
    </row>
    <row r="41" spans="2:21" x14ac:dyDescent="0.25">
      <c r="B41" s="1018"/>
      <c r="C41" s="1020"/>
      <c r="D41" s="1016"/>
      <c r="E41" s="1016"/>
      <c r="F41" s="1016"/>
      <c r="G41" s="1016"/>
      <c r="H41" s="1016"/>
      <c r="I41" s="1016"/>
      <c r="J41" s="1016"/>
      <c r="K41" s="1016"/>
      <c r="L41" s="718"/>
      <c r="M41" s="718"/>
      <c r="N41" s="718"/>
      <c r="O41" s="718"/>
      <c r="P41" s="718"/>
      <c r="Q41" s="718"/>
      <c r="R41" s="718"/>
      <c r="S41" s="718"/>
      <c r="T41" s="718"/>
      <c r="U41" s="718"/>
    </row>
    <row r="42" spans="2:21" x14ac:dyDescent="0.25">
      <c r="B42" s="1011" t="s">
        <v>1572</v>
      </c>
      <c r="C42" s="1012"/>
      <c r="D42" s="1012"/>
      <c r="E42" s="1012"/>
      <c r="F42" s="1012"/>
      <c r="G42" s="1012"/>
      <c r="H42" s="1012"/>
      <c r="I42" s="1012"/>
      <c r="J42" s="1012"/>
      <c r="K42" s="1013"/>
      <c r="L42" s="718"/>
      <c r="M42" s="718"/>
      <c r="N42" s="718"/>
      <c r="O42" s="718"/>
      <c r="P42" s="718"/>
      <c r="Q42" s="718"/>
      <c r="R42" s="718"/>
      <c r="S42" s="718"/>
      <c r="T42" s="718"/>
      <c r="U42" s="718"/>
    </row>
    <row r="43" spans="2:21" x14ac:dyDescent="0.25">
      <c r="B43" s="760" t="s">
        <v>1573</v>
      </c>
      <c r="C43" s="731" t="s">
        <v>1574</v>
      </c>
      <c r="D43" s="1014"/>
      <c r="E43" s="1014"/>
      <c r="F43" s="1014"/>
      <c r="G43" s="1014"/>
      <c r="H43" s="812">
        <v>122581.9301704313</v>
      </c>
      <c r="I43" s="812">
        <v>116211.70548316449</v>
      </c>
      <c r="J43" s="812">
        <v>114374.05061359613</v>
      </c>
      <c r="K43" s="812">
        <v>116316.92604863585</v>
      </c>
      <c r="L43" s="811"/>
      <c r="M43" s="811"/>
      <c r="N43" s="811"/>
      <c r="O43" s="811"/>
      <c r="P43" s="718"/>
      <c r="Q43" s="718"/>
      <c r="R43" s="718"/>
      <c r="S43" s="718"/>
      <c r="T43" s="718"/>
      <c r="U43" s="718"/>
    </row>
    <row r="44" spans="2:21" x14ac:dyDescent="0.25">
      <c r="B44" s="760">
        <v>22</v>
      </c>
      <c r="C44" s="731" t="s">
        <v>1575</v>
      </c>
      <c r="D44" s="1014"/>
      <c r="E44" s="1014"/>
      <c r="F44" s="1014"/>
      <c r="G44" s="1014"/>
      <c r="H44" s="812">
        <v>55863.699264231233</v>
      </c>
      <c r="I44" s="812">
        <v>52325.408746277397</v>
      </c>
      <c r="J44" s="812">
        <v>49805.662224150474</v>
      </c>
      <c r="K44" s="812">
        <v>50068.29733589547</v>
      </c>
      <c r="L44" s="811"/>
      <c r="M44" s="811"/>
      <c r="N44" s="811"/>
      <c r="O44" s="811"/>
      <c r="P44" s="718"/>
      <c r="Q44" s="718"/>
      <c r="R44" s="718"/>
      <c r="S44" s="718"/>
      <c r="T44" s="718"/>
      <c r="U44" s="718"/>
    </row>
    <row r="45" spans="2:21" x14ac:dyDescent="0.25">
      <c r="B45" s="760">
        <v>23</v>
      </c>
      <c r="C45" s="731" t="s">
        <v>1576</v>
      </c>
      <c r="D45" s="1014"/>
      <c r="E45" s="1014"/>
      <c r="F45" s="1014"/>
      <c r="G45" s="1014"/>
      <c r="H45" s="813">
        <v>2.2677442713997222</v>
      </c>
      <c r="I45" s="813">
        <v>2.3655280305482247</v>
      </c>
      <c r="J45" s="813">
        <v>2.4280020642003248</v>
      </c>
      <c r="K45" s="813">
        <v>2.4621996526796037</v>
      </c>
      <c r="L45" s="814"/>
      <c r="M45" s="814"/>
      <c r="N45" s="814"/>
      <c r="O45" s="814"/>
      <c r="P45" s="718"/>
      <c r="Q45" s="718"/>
      <c r="R45" s="718"/>
      <c r="S45" s="718"/>
      <c r="T45" s="718"/>
      <c r="U45" s="718"/>
    </row>
    <row r="47" spans="2:21" x14ac:dyDescent="0.25">
      <c r="B47" s="228"/>
      <c r="C47" s="718"/>
      <c r="D47" s="718"/>
      <c r="E47" s="718"/>
      <c r="F47" s="718"/>
      <c r="G47" s="718"/>
      <c r="H47" s="718"/>
      <c r="I47" s="718"/>
      <c r="J47" s="718"/>
      <c r="K47" s="718"/>
      <c r="L47" s="718"/>
      <c r="M47" s="718"/>
      <c r="N47" s="718"/>
      <c r="O47" s="718"/>
      <c r="P47" s="718"/>
      <c r="Q47" s="718"/>
      <c r="R47" s="718"/>
      <c r="S47" s="718"/>
      <c r="T47" s="718"/>
      <c r="U47" s="718"/>
    </row>
  </sheetData>
  <mergeCells count="59">
    <mergeCell ref="B2:F3"/>
    <mergeCell ref="M2:M3"/>
    <mergeCell ref="D19:G19"/>
    <mergeCell ref="D6:G6"/>
    <mergeCell ref="H6:K6"/>
    <mergeCell ref="B9:K9"/>
    <mergeCell ref="D10:G10"/>
    <mergeCell ref="B5:C6"/>
    <mergeCell ref="D11:G11"/>
    <mergeCell ref="D26:G26"/>
    <mergeCell ref="B27:K27"/>
    <mergeCell ref="B31:B32"/>
    <mergeCell ref="C31:C32"/>
    <mergeCell ref="D31:G32"/>
    <mergeCell ref="H31:H32"/>
    <mergeCell ref="I31:I32"/>
    <mergeCell ref="J31:J32"/>
    <mergeCell ref="K31:K32"/>
    <mergeCell ref="K33:K34"/>
    <mergeCell ref="B36:B37"/>
    <mergeCell ref="C36:C37"/>
    <mergeCell ref="D36:D37"/>
    <mergeCell ref="E36:E37"/>
    <mergeCell ref="F36:F37"/>
    <mergeCell ref="G36:G37"/>
    <mergeCell ref="H36:H37"/>
    <mergeCell ref="I36:I37"/>
    <mergeCell ref="J36:J37"/>
    <mergeCell ref="B33:B34"/>
    <mergeCell ref="C33:C34"/>
    <mergeCell ref="D33:G34"/>
    <mergeCell ref="H33:H34"/>
    <mergeCell ref="I33:I34"/>
    <mergeCell ref="J33:J34"/>
    <mergeCell ref="K36:K37"/>
    <mergeCell ref="B38:B39"/>
    <mergeCell ref="C38:C39"/>
    <mergeCell ref="D38:D39"/>
    <mergeCell ref="E38:E39"/>
    <mergeCell ref="F38:F39"/>
    <mergeCell ref="G38:G39"/>
    <mergeCell ref="H38:H39"/>
    <mergeCell ref="I38:I39"/>
    <mergeCell ref="J38:J39"/>
    <mergeCell ref="K38:K39"/>
    <mergeCell ref="B42:K42"/>
    <mergeCell ref="D43:G43"/>
    <mergeCell ref="D44:G44"/>
    <mergeCell ref="D45:G45"/>
    <mergeCell ref="G40:G41"/>
    <mergeCell ref="H40:H41"/>
    <mergeCell ref="I40:I41"/>
    <mergeCell ref="J40:J41"/>
    <mergeCell ref="K40:K41"/>
    <mergeCell ref="B40:B41"/>
    <mergeCell ref="C40:C41"/>
    <mergeCell ref="D40:D41"/>
    <mergeCell ref="E40:E41"/>
    <mergeCell ref="F40:F41"/>
  </mergeCells>
  <hyperlinks>
    <hyperlink ref="M2" location="Index!A1" display="Return to index" xr:uid="{DFCDBCB1-3AE7-4C74-8F49-2FE416B987FD}"/>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356A7-AC6D-47F4-B01C-DDB1ED92411B}">
  <sheetPr codeName="Ark39"/>
  <dimension ref="A1:F12"/>
  <sheetViews>
    <sheetView showGridLines="0" zoomScaleNormal="100" workbookViewId="0">
      <selection activeCell="E1" sqref="E1:E1048576"/>
    </sheetView>
  </sheetViews>
  <sheetFormatPr defaultRowHeight="15" x14ac:dyDescent="0.25"/>
  <cols>
    <col min="1" max="1" width="2.7109375" style="421" customWidth="1"/>
    <col min="2" max="2" width="9.140625" style="421"/>
    <col min="3" max="3" width="65.28515625" style="421" customWidth="1"/>
    <col min="4" max="4" width="47.42578125" style="421" customWidth="1"/>
    <col min="5" max="5" width="5.7109375" style="421" customWidth="1"/>
    <col min="6" max="6" width="16.85546875" style="421" bestFit="1" customWidth="1"/>
    <col min="7" max="16384" width="9.140625" style="421"/>
  </cols>
  <sheetData>
    <row r="1" spans="1:6" ht="12.95" customHeight="1" x14ac:dyDescent="0.25">
      <c r="A1" s="718"/>
      <c r="B1" s="718"/>
      <c r="C1" s="718"/>
      <c r="D1" s="718"/>
      <c r="E1" s="718"/>
      <c r="F1" s="718"/>
    </row>
    <row r="2" spans="1:6" ht="25.5" customHeight="1" x14ac:dyDescent="0.25">
      <c r="A2" s="718"/>
      <c r="B2" s="843" t="s">
        <v>1577</v>
      </c>
      <c r="C2" s="1051"/>
      <c r="D2" s="56"/>
      <c r="E2" s="718"/>
      <c r="F2" s="867" t="s">
        <v>66</v>
      </c>
    </row>
    <row r="3" spans="1:6" ht="15" customHeight="1" x14ac:dyDescent="0.25">
      <c r="A3" s="718"/>
      <c r="B3" s="147" t="s">
        <v>1578</v>
      </c>
      <c r="C3" s="146"/>
      <c r="D3" s="56"/>
      <c r="E3" s="718"/>
      <c r="F3" s="867"/>
    </row>
    <row r="4" spans="1:6" ht="15.75" x14ac:dyDescent="0.25">
      <c r="A4" s="718"/>
      <c r="B4" s="150"/>
      <c r="C4" s="718"/>
      <c r="D4" s="718"/>
      <c r="E4" s="718"/>
      <c r="F4" s="718"/>
    </row>
    <row r="5" spans="1:6" ht="30" x14ac:dyDescent="0.25">
      <c r="A5" s="718"/>
      <c r="B5" s="719" t="s">
        <v>1505</v>
      </c>
      <c r="C5" s="1050" t="s">
        <v>1506</v>
      </c>
      <c r="D5" s="919"/>
      <c r="E5" s="718"/>
      <c r="F5" s="718"/>
    </row>
    <row r="6" spans="1:6" ht="30" x14ac:dyDescent="0.25">
      <c r="A6" s="815"/>
      <c r="B6" s="719" t="s">
        <v>1507</v>
      </c>
      <c r="C6" s="145" t="s">
        <v>1579</v>
      </c>
      <c r="D6" s="816" t="s">
        <v>1580</v>
      </c>
      <c r="E6" s="718"/>
      <c r="F6" s="718"/>
    </row>
    <row r="7" spans="1:6" ht="45" x14ac:dyDescent="0.25">
      <c r="A7" s="815"/>
      <c r="B7" s="719" t="s">
        <v>1510</v>
      </c>
      <c r="C7" s="145" t="s">
        <v>1581</v>
      </c>
      <c r="D7" s="816" t="s">
        <v>1582</v>
      </c>
      <c r="E7" s="718"/>
      <c r="F7" s="718"/>
    </row>
    <row r="8" spans="1:6" ht="30" x14ac:dyDescent="0.25">
      <c r="A8" s="815"/>
      <c r="B8" s="106" t="s">
        <v>1513</v>
      </c>
      <c r="C8" s="145" t="s">
        <v>1583</v>
      </c>
      <c r="D8" s="816" t="s">
        <v>1584</v>
      </c>
      <c r="E8" s="718"/>
      <c r="F8" s="718"/>
    </row>
    <row r="9" spans="1:6" ht="30" x14ac:dyDescent="0.25">
      <c r="A9" s="815"/>
      <c r="B9" s="719" t="s">
        <v>1515</v>
      </c>
      <c r="C9" s="145" t="s">
        <v>1585</v>
      </c>
      <c r="D9" s="816" t="s">
        <v>1586</v>
      </c>
      <c r="E9" s="718"/>
      <c r="F9" s="718"/>
    </row>
    <row r="10" spans="1:6" ht="45" x14ac:dyDescent="0.25">
      <c r="A10" s="815"/>
      <c r="B10" s="106" t="s">
        <v>1518</v>
      </c>
      <c r="C10" s="145" t="s">
        <v>1587</v>
      </c>
      <c r="D10" s="816" t="s">
        <v>1588</v>
      </c>
      <c r="E10" s="718"/>
      <c r="F10" s="718"/>
    </row>
    <row r="11" spans="1:6" ht="45" x14ac:dyDescent="0.25">
      <c r="A11" s="815"/>
      <c r="B11" s="719" t="s">
        <v>1520</v>
      </c>
      <c r="C11" s="145" t="s">
        <v>1589</v>
      </c>
      <c r="D11" s="816" t="s">
        <v>1590</v>
      </c>
      <c r="E11" s="718"/>
      <c r="F11" s="718"/>
    </row>
    <row r="12" spans="1:6" ht="45" x14ac:dyDescent="0.25">
      <c r="A12" s="815"/>
      <c r="B12" s="719" t="s">
        <v>1523</v>
      </c>
      <c r="C12" s="145" t="s">
        <v>1591</v>
      </c>
      <c r="D12" s="817" t="s">
        <v>1592</v>
      </c>
      <c r="E12" s="718"/>
      <c r="F12" s="718"/>
    </row>
  </sheetData>
  <mergeCells count="3">
    <mergeCell ref="C5:D5"/>
    <mergeCell ref="F2:F3"/>
    <mergeCell ref="B2:C2"/>
  </mergeCells>
  <hyperlinks>
    <hyperlink ref="F2" location="Index!A1" display="Return to index" xr:uid="{3C6B74D8-1375-48CA-B76D-3F58700F43D9}"/>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9C360-1F2C-4852-97BC-3540AF58B5C1}">
  <sheetPr codeName="Ark40"/>
  <dimension ref="B1:AD44"/>
  <sheetViews>
    <sheetView showGridLines="0" zoomScale="71" zoomScaleNormal="71" workbookViewId="0">
      <selection activeCell="AC1" sqref="AC1:AC1048576"/>
    </sheetView>
  </sheetViews>
  <sheetFormatPr defaultRowHeight="15" x14ac:dyDescent="0.25"/>
  <cols>
    <col min="1" max="1" width="2.7109375" style="421" customWidth="1"/>
    <col min="2" max="2" width="8.28515625" style="421" bestFit="1" customWidth="1"/>
    <col min="3" max="3" width="43.5703125" style="421" bestFit="1" customWidth="1"/>
    <col min="4" max="4" width="14.42578125" style="421" bestFit="1" customWidth="1"/>
    <col min="5" max="5" width="14" style="421" bestFit="1" customWidth="1"/>
    <col min="6" max="6" width="20.7109375" style="421" bestFit="1" customWidth="1"/>
    <col min="7" max="7" width="12.42578125" style="421" bestFit="1" customWidth="1"/>
    <col min="8" max="8" width="19.28515625" style="421" bestFit="1" customWidth="1"/>
    <col min="9" max="9" width="14.42578125" style="421" bestFit="1" customWidth="1"/>
    <col min="10" max="10" width="14" style="421" bestFit="1" customWidth="1"/>
    <col min="11" max="11" width="20.7109375" style="421" bestFit="1" customWidth="1"/>
    <col min="12" max="12" width="12" style="421" bestFit="1" customWidth="1"/>
    <col min="13" max="13" width="19.28515625" style="421" bestFit="1" customWidth="1"/>
    <col min="14" max="14" width="14.42578125" style="421" bestFit="1" customWidth="1"/>
    <col min="15" max="15" width="14" style="421" bestFit="1" customWidth="1"/>
    <col min="16" max="16" width="20.7109375" style="421" bestFit="1" customWidth="1"/>
    <col min="17" max="17" width="12" style="421" bestFit="1" customWidth="1"/>
    <col min="18" max="18" width="19.28515625" style="421" bestFit="1" customWidth="1"/>
    <col min="19" max="19" width="14.42578125" style="421" bestFit="1" customWidth="1"/>
    <col min="20" max="20" width="14" style="421" bestFit="1" customWidth="1"/>
    <col min="21" max="21" width="20.7109375" style="421" bestFit="1" customWidth="1"/>
    <col min="22" max="22" width="11.5703125" style="421" bestFit="1" customWidth="1"/>
    <col min="23" max="23" width="19.28515625" style="421" bestFit="1" customWidth="1"/>
    <col min="24" max="24" width="14.42578125" style="421" bestFit="1" customWidth="1"/>
    <col min="25" max="25" width="14" style="421" bestFit="1" customWidth="1"/>
    <col min="26" max="26" width="20.7109375" style="421" bestFit="1" customWidth="1"/>
    <col min="27" max="27" width="12.42578125" style="421" bestFit="1" customWidth="1"/>
    <col min="28" max="28" width="19.28515625" style="421" bestFit="1" customWidth="1"/>
    <col min="29" max="29" width="5.7109375" style="421" customWidth="1"/>
    <col min="30" max="30" width="16.85546875" style="421" bestFit="1" customWidth="1"/>
    <col min="31" max="16384" width="9.140625" style="421"/>
  </cols>
  <sheetData>
    <row r="1" spans="2:30" ht="12.95" customHeight="1" x14ac:dyDescent="0.25">
      <c r="B1" s="718"/>
      <c r="C1" s="718"/>
      <c r="D1" s="718"/>
      <c r="E1" s="718"/>
      <c r="F1" s="718"/>
      <c r="G1" s="718"/>
      <c r="H1" s="718"/>
      <c r="I1" s="718"/>
      <c r="J1" s="718"/>
      <c r="K1" s="718"/>
      <c r="L1" s="718"/>
      <c r="M1" s="718"/>
      <c r="N1" s="718"/>
      <c r="O1" s="718"/>
      <c r="P1" s="718"/>
      <c r="Q1" s="718"/>
      <c r="R1" s="718"/>
      <c r="S1" s="718"/>
      <c r="T1" s="718"/>
      <c r="U1" s="718"/>
      <c r="V1" s="718"/>
      <c r="W1" s="718"/>
      <c r="X1" s="718"/>
      <c r="Y1" s="718"/>
      <c r="Z1" s="718"/>
      <c r="AA1" s="718"/>
      <c r="AB1" s="718"/>
      <c r="AC1" s="718"/>
      <c r="AD1" s="718"/>
    </row>
    <row r="2" spans="2:30" ht="20.25" x14ac:dyDescent="0.25">
      <c r="B2" s="631" t="s">
        <v>1593</v>
      </c>
      <c r="C2" s="56"/>
      <c r="D2" s="56"/>
      <c r="E2" s="56"/>
      <c r="F2" s="56"/>
      <c r="G2" s="56"/>
      <c r="H2" s="56"/>
      <c r="I2" s="792"/>
      <c r="J2" s="792"/>
      <c r="K2" s="792"/>
      <c r="L2" s="792"/>
      <c r="M2" s="792"/>
      <c r="N2" s="792"/>
      <c r="O2" s="792"/>
      <c r="P2" s="792"/>
      <c r="Q2" s="792"/>
      <c r="R2" s="792"/>
      <c r="S2" s="792"/>
      <c r="T2" s="792"/>
      <c r="U2" s="792"/>
      <c r="V2" s="792"/>
      <c r="W2" s="792"/>
      <c r="X2" s="792"/>
      <c r="Y2" s="792"/>
      <c r="Z2" s="792"/>
      <c r="AA2" s="792"/>
      <c r="AB2" s="792"/>
      <c r="AC2" s="718"/>
      <c r="AD2" s="867" t="s">
        <v>66</v>
      </c>
    </row>
    <row r="3" spans="2:30" ht="15.75" x14ac:dyDescent="0.25">
      <c r="B3" s="150" t="s">
        <v>1594</v>
      </c>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867"/>
    </row>
    <row r="4" spans="2:30" s="515" customFormat="1" ht="15.75" thickBot="1" x14ac:dyDescent="0.3">
      <c r="B4" s="818"/>
      <c r="C4" s="818"/>
      <c r="D4" s="818"/>
      <c r="E4" s="818"/>
      <c r="F4" s="818"/>
      <c r="G4" s="818"/>
      <c r="H4" s="818"/>
      <c r="I4" s="818"/>
      <c r="J4" s="818"/>
      <c r="K4" s="818"/>
      <c r="L4" s="818"/>
      <c r="M4" s="818"/>
      <c r="N4" s="818"/>
      <c r="O4" s="818"/>
      <c r="P4" s="818"/>
      <c r="Q4" s="818"/>
      <c r="R4" s="818"/>
      <c r="S4" s="818"/>
      <c r="T4" s="818"/>
      <c r="U4" s="818"/>
      <c r="V4" s="818"/>
      <c r="W4" s="818"/>
      <c r="X4" s="818"/>
      <c r="Y4" s="818"/>
      <c r="Z4" s="818"/>
      <c r="AA4" s="818"/>
      <c r="AB4" s="818"/>
      <c r="AC4" s="818"/>
      <c r="AD4" s="818"/>
    </row>
    <row r="5" spans="2:30" ht="15.75" thickBot="1" x14ac:dyDescent="0.3">
      <c r="B5" s="1064" t="s">
        <v>1595</v>
      </c>
      <c r="C5" s="1065"/>
      <c r="D5" s="1070">
        <v>44926</v>
      </c>
      <c r="E5" s="1071"/>
      <c r="F5" s="1071"/>
      <c r="G5" s="1071"/>
      <c r="H5" s="1072"/>
      <c r="I5" s="1070">
        <v>44834</v>
      </c>
      <c r="J5" s="1071"/>
      <c r="K5" s="1071"/>
      <c r="L5" s="1071"/>
      <c r="M5" s="1072"/>
      <c r="N5" s="1070">
        <v>44742</v>
      </c>
      <c r="O5" s="1071"/>
      <c r="P5" s="1071"/>
      <c r="Q5" s="1071"/>
      <c r="R5" s="1072"/>
      <c r="S5" s="1070">
        <v>44651</v>
      </c>
      <c r="T5" s="1071"/>
      <c r="U5" s="1071"/>
      <c r="V5" s="1071"/>
      <c r="W5" s="1072"/>
      <c r="X5" s="1070">
        <v>44561</v>
      </c>
      <c r="Y5" s="1071"/>
      <c r="Z5" s="1071"/>
      <c r="AA5" s="1071"/>
      <c r="AB5" s="1072"/>
      <c r="AC5" s="718"/>
      <c r="AD5" s="718"/>
    </row>
    <row r="6" spans="2:30" ht="15.75" customHeight="1" x14ac:dyDescent="0.25">
      <c r="B6" s="1066" t="s">
        <v>1596</v>
      </c>
      <c r="C6" s="1067"/>
      <c r="D6" s="1059" t="s">
        <v>1597</v>
      </c>
      <c r="E6" s="1060"/>
      <c r="F6" s="1060"/>
      <c r="G6" s="1061"/>
      <c r="H6" s="1062" t="s">
        <v>1598</v>
      </c>
      <c r="I6" s="1059" t="s">
        <v>1597</v>
      </c>
      <c r="J6" s="1060"/>
      <c r="K6" s="1060"/>
      <c r="L6" s="1061"/>
      <c r="M6" s="1062" t="s">
        <v>1598</v>
      </c>
      <c r="N6" s="1059" t="s">
        <v>1597</v>
      </c>
      <c r="O6" s="1060"/>
      <c r="P6" s="1060"/>
      <c r="Q6" s="1061"/>
      <c r="R6" s="1062" t="s">
        <v>1598</v>
      </c>
      <c r="S6" s="1059" t="s">
        <v>1597</v>
      </c>
      <c r="T6" s="1060"/>
      <c r="U6" s="1060"/>
      <c r="V6" s="1061"/>
      <c r="W6" s="1062" t="s">
        <v>1598</v>
      </c>
      <c r="X6" s="1059" t="s">
        <v>1597</v>
      </c>
      <c r="Y6" s="1060"/>
      <c r="Z6" s="1060"/>
      <c r="AA6" s="1061"/>
      <c r="AB6" s="1062" t="s">
        <v>1598</v>
      </c>
      <c r="AC6" s="718"/>
      <c r="AD6" s="718"/>
    </row>
    <row r="7" spans="2:30" ht="15" customHeight="1" thickBot="1" x14ac:dyDescent="0.3">
      <c r="B7" s="1068"/>
      <c r="C7" s="1069"/>
      <c r="D7" s="151" t="s">
        <v>1599</v>
      </c>
      <c r="E7" s="151" t="s">
        <v>1600</v>
      </c>
      <c r="F7" s="151" t="s">
        <v>1601</v>
      </c>
      <c r="G7" s="151" t="s">
        <v>1602</v>
      </c>
      <c r="H7" s="1063"/>
      <c r="I7" s="151" t="s">
        <v>1599</v>
      </c>
      <c r="J7" s="151" t="s">
        <v>1600</v>
      </c>
      <c r="K7" s="151" t="s">
        <v>1601</v>
      </c>
      <c r="L7" s="151" t="s">
        <v>1602</v>
      </c>
      <c r="M7" s="1063"/>
      <c r="N7" s="152" t="s">
        <v>1599</v>
      </c>
      <c r="O7" s="151" t="s">
        <v>1600</v>
      </c>
      <c r="P7" s="151" t="s">
        <v>1601</v>
      </c>
      <c r="Q7" s="151" t="s">
        <v>1602</v>
      </c>
      <c r="R7" s="1063"/>
      <c r="S7" s="152" t="s">
        <v>1599</v>
      </c>
      <c r="T7" s="151" t="s">
        <v>1600</v>
      </c>
      <c r="U7" s="151" t="s">
        <v>1601</v>
      </c>
      <c r="V7" s="151" t="s">
        <v>1602</v>
      </c>
      <c r="W7" s="1063"/>
      <c r="X7" s="152" t="s">
        <v>1599</v>
      </c>
      <c r="Y7" s="151" t="s">
        <v>1600</v>
      </c>
      <c r="Z7" s="151" t="s">
        <v>1601</v>
      </c>
      <c r="AA7" s="151" t="s">
        <v>1602</v>
      </c>
      <c r="AB7" s="1063"/>
      <c r="AC7" s="718"/>
      <c r="AD7" s="718"/>
    </row>
    <row r="8" spans="2:30" ht="15.75" thickBot="1" x14ac:dyDescent="0.3">
      <c r="B8" s="1057" t="s">
        <v>1603</v>
      </c>
      <c r="C8" s="1058"/>
      <c r="D8" s="1054"/>
      <c r="E8" s="1055"/>
      <c r="F8" s="1055"/>
      <c r="G8" s="1055"/>
      <c r="H8" s="1056"/>
      <c r="I8" s="1054"/>
      <c r="J8" s="1055"/>
      <c r="K8" s="1055"/>
      <c r="L8" s="1055"/>
      <c r="M8" s="1056"/>
      <c r="N8" s="1054"/>
      <c r="O8" s="1055"/>
      <c r="P8" s="1055"/>
      <c r="Q8" s="1055"/>
      <c r="R8" s="1056"/>
      <c r="S8" s="1054"/>
      <c r="T8" s="1055"/>
      <c r="U8" s="1055"/>
      <c r="V8" s="1055"/>
      <c r="W8" s="1056"/>
      <c r="X8" s="1054"/>
      <c r="Y8" s="1055"/>
      <c r="Z8" s="1055"/>
      <c r="AA8" s="1055"/>
      <c r="AB8" s="1056"/>
      <c r="AC8" s="718"/>
      <c r="AD8" s="718"/>
    </row>
    <row r="9" spans="2:30" x14ac:dyDescent="0.25">
      <c r="B9" s="153">
        <v>1</v>
      </c>
      <c r="C9" s="154" t="s">
        <v>1604</v>
      </c>
      <c r="D9" s="155">
        <v>40099.489809080005</v>
      </c>
      <c r="E9" s="156">
        <v>0</v>
      </c>
      <c r="F9" s="156">
        <v>0</v>
      </c>
      <c r="G9" s="157">
        <v>6178.41</v>
      </c>
      <c r="H9" s="158">
        <v>46277.899809080001</v>
      </c>
      <c r="I9" s="155">
        <v>38587.471286</v>
      </c>
      <c r="J9" s="156">
        <v>0</v>
      </c>
      <c r="K9" s="156">
        <v>0</v>
      </c>
      <c r="L9" s="157">
        <v>6193.59</v>
      </c>
      <c r="M9" s="158">
        <v>44781.061285999996</v>
      </c>
      <c r="N9" s="155">
        <v>38034.718844000003</v>
      </c>
      <c r="O9" s="156">
        <v>0</v>
      </c>
      <c r="P9" s="156">
        <v>0</v>
      </c>
      <c r="Q9" s="157">
        <v>5131.8999999999996</v>
      </c>
      <c r="R9" s="158">
        <v>43166.618843999997</v>
      </c>
      <c r="S9" s="155">
        <v>37326.8549136</v>
      </c>
      <c r="T9" s="156">
        <v>0</v>
      </c>
      <c r="U9" s="156">
        <v>0</v>
      </c>
      <c r="V9" s="157">
        <v>5204.3999999999996</v>
      </c>
      <c r="W9" s="159">
        <v>42531.254913600002</v>
      </c>
      <c r="X9" s="160">
        <v>37580.245370699995</v>
      </c>
      <c r="Y9" s="161">
        <v>0</v>
      </c>
      <c r="Z9" s="161">
        <v>0</v>
      </c>
      <c r="AA9" s="162">
        <v>5274.8394378630146</v>
      </c>
      <c r="AB9" s="163">
        <v>42855.084808563013</v>
      </c>
      <c r="AC9" s="718"/>
      <c r="AD9" s="718"/>
    </row>
    <row r="10" spans="2:30" x14ac:dyDescent="0.25">
      <c r="B10" s="164">
        <v>2</v>
      </c>
      <c r="C10" s="165" t="s">
        <v>1605</v>
      </c>
      <c r="D10" s="166">
        <v>40099.489809080005</v>
      </c>
      <c r="E10" s="167">
        <v>0</v>
      </c>
      <c r="F10" s="167">
        <v>0</v>
      </c>
      <c r="G10" s="168">
        <v>6178.41</v>
      </c>
      <c r="H10" s="169">
        <v>46277.899809080001</v>
      </c>
      <c r="I10" s="166">
        <v>38587.471286</v>
      </c>
      <c r="J10" s="167">
        <v>0</v>
      </c>
      <c r="K10" s="167">
        <v>0</v>
      </c>
      <c r="L10" s="168">
        <v>6193.59</v>
      </c>
      <c r="M10" s="169">
        <v>44781.061285999996</v>
      </c>
      <c r="N10" s="17">
        <v>38034.718844000003</v>
      </c>
      <c r="O10" s="17">
        <v>0</v>
      </c>
      <c r="P10" s="17">
        <v>0</v>
      </c>
      <c r="Q10" s="17">
        <v>5131.8999999999996</v>
      </c>
      <c r="R10" s="17">
        <v>43166.618843999997</v>
      </c>
      <c r="S10" s="166">
        <v>37326.8549136</v>
      </c>
      <c r="T10" s="17">
        <v>0</v>
      </c>
      <c r="U10" s="17">
        <v>0</v>
      </c>
      <c r="V10" s="17">
        <v>5204.3999999999996</v>
      </c>
      <c r="W10" s="170">
        <v>42531.254913600002</v>
      </c>
      <c r="X10" s="171">
        <v>37580.245370699995</v>
      </c>
      <c r="Y10" s="17">
        <v>0</v>
      </c>
      <c r="Z10" s="17">
        <v>0</v>
      </c>
      <c r="AA10" s="17">
        <v>5274.8394378630146</v>
      </c>
      <c r="AB10" s="172">
        <v>42855.084808563013</v>
      </c>
      <c r="AC10" s="718"/>
      <c r="AD10" s="718"/>
    </row>
    <row r="11" spans="2:30" x14ac:dyDescent="0.25">
      <c r="B11" s="164">
        <v>3</v>
      </c>
      <c r="C11" s="165" t="s">
        <v>1606</v>
      </c>
      <c r="D11" s="173"/>
      <c r="E11" s="167">
        <v>0</v>
      </c>
      <c r="F11" s="167">
        <v>0</v>
      </c>
      <c r="G11" s="168">
        <v>0</v>
      </c>
      <c r="H11" s="169">
        <v>0</v>
      </c>
      <c r="I11" s="173"/>
      <c r="J11" s="167">
        <v>0</v>
      </c>
      <c r="K11" s="167">
        <v>0</v>
      </c>
      <c r="L11" s="168">
        <v>0</v>
      </c>
      <c r="M11" s="169">
        <v>0</v>
      </c>
      <c r="N11" s="173"/>
      <c r="O11" s="17">
        <v>0</v>
      </c>
      <c r="P11" s="17">
        <v>0</v>
      </c>
      <c r="Q11" s="17">
        <v>0</v>
      </c>
      <c r="R11" s="17">
        <v>0</v>
      </c>
      <c r="S11" s="173"/>
      <c r="T11" s="17">
        <v>0</v>
      </c>
      <c r="U11" s="17">
        <v>0</v>
      </c>
      <c r="V11" s="17">
        <v>0</v>
      </c>
      <c r="W11" s="170">
        <v>0</v>
      </c>
      <c r="X11" s="173"/>
      <c r="Y11" s="17">
        <v>0</v>
      </c>
      <c r="Z11" s="17">
        <v>0</v>
      </c>
      <c r="AA11" s="17">
        <v>0</v>
      </c>
      <c r="AB11" s="172">
        <v>0</v>
      </c>
      <c r="AC11" s="718"/>
      <c r="AD11" s="718"/>
    </row>
    <row r="12" spans="2:30" x14ac:dyDescent="0.25">
      <c r="B12" s="174">
        <v>4</v>
      </c>
      <c r="C12" s="175" t="s">
        <v>1607</v>
      </c>
      <c r="D12" s="173"/>
      <c r="E12" s="176">
        <v>107448.37666458952</v>
      </c>
      <c r="F12" s="176">
        <v>592.38816259320026</v>
      </c>
      <c r="G12" s="177">
        <v>2727.3285750640516</v>
      </c>
      <c r="H12" s="178">
        <v>103565.59430704432</v>
      </c>
      <c r="I12" s="173"/>
      <c r="J12" s="176">
        <v>88312.999480825267</v>
      </c>
      <c r="K12" s="176">
        <v>219.12313092000002</v>
      </c>
      <c r="L12" s="177">
        <v>14.109090619999984</v>
      </c>
      <c r="M12" s="178">
        <v>82557.024115372755</v>
      </c>
      <c r="N12" s="173"/>
      <c r="O12" s="176">
        <v>88152.72630658382</v>
      </c>
      <c r="P12" s="176">
        <v>34.617876109999997</v>
      </c>
      <c r="Q12" s="177">
        <v>14.012392209999991</v>
      </c>
      <c r="R12" s="178">
        <v>82281.105671344936</v>
      </c>
      <c r="S12" s="173"/>
      <c r="T12" s="176">
        <v>86275.633493572925</v>
      </c>
      <c r="U12" s="176">
        <v>22.523444119999997</v>
      </c>
      <c r="V12" s="177">
        <v>14.171180849999987</v>
      </c>
      <c r="W12" s="179">
        <v>80523.403968891653</v>
      </c>
      <c r="X12" s="173"/>
      <c r="Y12" s="176">
        <v>87511.90551011113</v>
      </c>
      <c r="Z12" s="176">
        <v>16.394399890000003</v>
      </c>
      <c r="AA12" s="177">
        <v>14.169163409999994</v>
      </c>
      <c r="AB12" s="178">
        <v>81680.921677796548</v>
      </c>
      <c r="AC12" s="718"/>
      <c r="AD12" s="718"/>
    </row>
    <row r="13" spans="2:30" x14ac:dyDescent="0.25">
      <c r="B13" s="164">
        <v>5</v>
      </c>
      <c r="C13" s="165" t="s">
        <v>1546</v>
      </c>
      <c r="D13" s="173"/>
      <c r="E13" s="17">
        <v>71858.915261946997</v>
      </c>
      <c r="F13" s="17">
        <v>172.63248836947849</v>
      </c>
      <c r="G13" s="168">
        <v>2645.1858147781218</v>
      </c>
      <c r="H13" s="169">
        <v>71075.15617757877</v>
      </c>
      <c r="I13" s="173"/>
      <c r="J13" s="17">
        <v>57259.385141720508</v>
      </c>
      <c r="K13" s="17">
        <v>20.708341920000002</v>
      </c>
      <c r="L13" s="168">
        <v>3.0110613399999995</v>
      </c>
      <c r="M13" s="169">
        <v>54419.099870798476</v>
      </c>
      <c r="N13" s="173"/>
      <c r="O13" s="17">
        <v>57961.912555890063</v>
      </c>
      <c r="P13" s="17">
        <v>7.7577383199999987</v>
      </c>
      <c r="Q13" s="17">
        <v>2.6904827799999995</v>
      </c>
      <c r="R13" s="17">
        <v>55073.877262279551</v>
      </c>
      <c r="S13" s="173"/>
      <c r="T13" s="17">
        <v>56815.515615400334</v>
      </c>
      <c r="U13" s="17">
        <v>2.3152669599999998</v>
      </c>
      <c r="V13" s="17">
        <v>2.8206059100000012</v>
      </c>
      <c r="W13" s="170">
        <v>53979.75994415232</v>
      </c>
      <c r="X13" s="173"/>
      <c r="Y13" s="17">
        <v>57824.746284650551</v>
      </c>
      <c r="Z13" s="17">
        <v>0.90562306000000004</v>
      </c>
      <c r="AA13" s="17">
        <v>2.7877965699999998</v>
      </c>
      <c r="AB13" s="172">
        <v>54937.157108895022</v>
      </c>
      <c r="AC13" s="718"/>
      <c r="AD13" s="718"/>
    </row>
    <row r="14" spans="2:30" x14ac:dyDescent="0.25">
      <c r="B14" s="164">
        <v>6</v>
      </c>
      <c r="C14" s="165" t="s">
        <v>1547</v>
      </c>
      <c r="D14" s="173"/>
      <c r="E14" s="17">
        <v>35589.461402642526</v>
      </c>
      <c r="F14" s="17">
        <v>419.75567422372177</v>
      </c>
      <c r="G14" s="168">
        <v>82.14276028592981</v>
      </c>
      <c r="H14" s="169">
        <v>32490.438129465554</v>
      </c>
      <c r="I14" s="173"/>
      <c r="J14" s="17">
        <v>31053.614339104759</v>
      </c>
      <c r="K14" s="17">
        <v>198.41478900000001</v>
      </c>
      <c r="L14" s="168">
        <v>11.098029279999984</v>
      </c>
      <c r="M14" s="169">
        <v>28137.924244574278</v>
      </c>
      <c r="N14" s="173"/>
      <c r="O14" s="17">
        <v>30190.813750693764</v>
      </c>
      <c r="P14" s="17">
        <v>26.86013779</v>
      </c>
      <c r="Q14" s="17">
        <v>11.321909429999991</v>
      </c>
      <c r="R14" s="17">
        <v>27207.228409065392</v>
      </c>
      <c r="S14" s="173"/>
      <c r="T14" s="17">
        <v>29460.117878172587</v>
      </c>
      <c r="U14" s="17">
        <v>20.208177159999998</v>
      </c>
      <c r="V14" s="17">
        <v>11.350574939999985</v>
      </c>
      <c r="W14" s="170">
        <v>26543.644024739329</v>
      </c>
      <c r="X14" s="173"/>
      <c r="Y14" s="17">
        <v>29687.159225460578</v>
      </c>
      <c r="Z14" s="17">
        <v>15.488776830000001</v>
      </c>
      <c r="AA14" s="17">
        <v>11.381366839999995</v>
      </c>
      <c r="AB14" s="172">
        <v>26743.764568901519</v>
      </c>
      <c r="AC14" s="718"/>
      <c r="AD14" s="718"/>
    </row>
    <row r="15" spans="2:30" x14ac:dyDescent="0.25">
      <c r="B15" s="174">
        <v>7</v>
      </c>
      <c r="C15" s="175" t="s">
        <v>1608</v>
      </c>
      <c r="D15" s="173"/>
      <c r="E15" s="176">
        <v>169241.33534696454</v>
      </c>
      <c r="F15" s="176">
        <v>14644.804929467857</v>
      </c>
      <c r="G15" s="177">
        <v>26892.069303714492</v>
      </c>
      <c r="H15" s="178">
        <v>75056.820136421928</v>
      </c>
      <c r="I15" s="173"/>
      <c r="J15" s="176">
        <v>143228.90402612009</v>
      </c>
      <c r="K15" s="176">
        <v>17405.26280212</v>
      </c>
      <c r="L15" s="177">
        <v>19271.59182482</v>
      </c>
      <c r="M15" s="178">
        <v>56557.92684427002</v>
      </c>
      <c r="N15" s="173"/>
      <c r="O15" s="176">
        <v>89056.914920306546</v>
      </c>
      <c r="P15" s="176">
        <v>2111.8129186400001</v>
      </c>
      <c r="Q15" s="177">
        <v>2489.8094512600001</v>
      </c>
      <c r="R15" s="178">
        <v>28315.812652598284</v>
      </c>
      <c r="S15" s="173"/>
      <c r="T15" s="176">
        <v>76461.097798694143</v>
      </c>
      <c r="U15" s="176">
        <v>856.35338200000001</v>
      </c>
      <c r="V15" s="177">
        <v>2492.1003173399995</v>
      </c>
      <c r="W15" s="179">
        <v>24515.540408487082</v>
      </c>
      <c r="X15" s="173"/>
      <c r="Y15" s="176">
        <v>55718.543002230508</v>
      </c>
      <c r="Z15" s="176">
        <v>26.297013460000002</v>
      </c>
      <c r="AA15" s="177">
        <v>2483.9309263700002</v>
      </c>
      <c r="AB15" s="178">
        <v>20533.365513915258</v>
      </c>
      <c r="AC15" s="718"/>
      <c r="AD15" s="718"/>
    </row>
    <row r="16" spans="2:30" x14ac:dyDescent="0.25">
      <c r="B16" s="164">
        <v>8</v>
      </c>
      <c r="C16" s="165" t="s">
        <v>1609</v>
      </c>
      <c r="D16" s="173"/>
      <c r="E16" s="180">
        <v>0</v>
      </c>
      <c r="F16" s="17">
        <v>0</v>
      </c>
      <c r="G16" s="168">
        <v>0</v>
      </c>
      <c r="H16" s="169">
        <v>0</v>
      </c>
      <c r="I16" s="173"/>
      <c r="J16" s="180">
        <v>0</v>
      </c>
      <c r="K16" s="17">
        <v>0</v>
      </c>
      <c r="L16" s="168">
        <v>0</v>
      </c>
      <c r="M16" s="169">
        <v>0</v>
      </c>
      <c r="N16" s="173"/>
      <c r="O16" s="17">
        <v>0</v>
      </c>
      <c r="P16" s="17">
        <v>0</v>
      </c>
      <c r="Q16" s="17">
        <v>0</v>
      </c>
      <c r="R16" s="17">
        <v>0</v>
      </c>
      <c r="S16" s="173"/>
      <c r="T16" s="17">
        <v>0</v>
      </c>
      <c r="U16" s="17">
        <v>0</v>
      </c>
      <c r="V16" s="17">
        <v>0</v>
      </c>
      <c r="W16" s="170">
        <v>0</v>
      </c>
      <c r="X16" s="173"/>
      <c r="Y16" s="17">
        <v>0</v>
      </c>
      <c r="Z16" s="17">
        <v>0</v>
      </c>
      <c r="AA16" s="17">
        <v>0</v>
      </c>
      <c r="AB16" s="172">
        <v>0</v>
      </c>
      <c r="AC16" s="718"/>
      <c r="AD16" s="718"/>
    </row>
    <row r="17" spans="2:28" x14ac:dyDescent="0.25">
      <c r="B17" s="164">
        <v>9</v>
      </c>
      <c r="C17" s="165" t="s">
        <v>1610</v>
      </c>
      <c r="D17" s="173"/>
      <c r="E17" s="17">
        <v>169241.33534696454</v>
      </c>
      <c r="F17" s="17">
        <v>14644.804929467857</v>
      </c>
      <c r="G17" s="168">
        <v>26892.069303714492</v>
      </c>
      <c r="H17" s="169">
        <v>75056.820136421928</v>
      </c>
      <c r="I17" s="173"/>
      <c r="J17" s="17">
        <v>143228.90402612009</v>
      </c>
      <c r="K17" s="17">
        <v>17405.26280212</v>
      </c>
      <c r="L17" s="168">
        <v>19271.59182482</v>
      </c>
      <c r="M17" s="169">
        <v>56557.92684427002</v>
      </c>
      <c r="N17" s="173"/>
      <c r="O17" s="17">
        <v>89056.914920306546</v>
      </c>
      <c r="P17" s="17">
        <v>2111.8129186400001</v>
      </c>
      <c r="Q17" s="17">
        <v>2489.8094512600001</v>
      </c>
      <c r="R17" s="17">
        <v>28315.812652598284</v>
      </c>
      <c r="S17" s="173"/>
      <c r="T17" s="17">
        <v>76461.097798694143</v>
      </c>
      <c r="U17" s="17">
        <v>856.35338200000001</v>
      </c>
      <c r="V17" s="17">
        <v>2492.1003173399995</v>
      </c>
      <c r="W17" s="170">
        <v>24515.540408487082</v>
      </c>
      <c r="X17" s="173"/>
      <c r="Y17" s="17">
        <v>55718.543002230508</v>
      </c>
      <c r="Z17" s="17">
        <v>26.297013460000002</v>
      </c>
      <c r="AA17" s="17">
        <v>2483.9309263700002</v>
      </c>
      <c r="AB17" s="172">
        <v>20533.365513915258</v>
      </c>
    </row>
    <row r="18" spans="2:28" x14ac:dyDescent="0.25">
      <c r="B18" s="174">
        <v>10</v>
      </c>
      <c r="C18" s="175" t="s">
        <v>1611</v>
      </c>
      <c r="D18" s="173"/>
      <c r="E18" s="176">
        <v>0</v>
      </c>
      <c r="F18" s="176">
        <v>0</v>
      </c>
      <c r="G18" s="176">
        <v>0</v>
      </c>
      <c r="H18" s="176">
        <v>0</v>
      </c>
      <c r="I18" s="173"/>
      <c r="J18" s="176">
        <v>0</v>
      </c>
      <c r="K18" s="176">
        <v>0</v>
      </c>
      <c r="L18" s="176">
        <v>0</v>
      </c>
      <c r="M18" s="176">
        <v>0</v>
      </c>
      <c r="N18" s="173"/>
      <c r="O18" s="176">
        <v>0</v>
      </c>
      <c r="P18" s="176">
        <v>0</v>
      </c>
      <c r="Q18" s="176">
        <v>0</v>
      </c>
      <c r="R18" s="176">
        <v>0</v>
      </c>
      <c r="S18" s="173"/>
      <c r="T18" s="176">
        <v>0</v>
      </c>
      <c r="U18" s="176">
        <v>0</v>
      </c>
      <c r="V18" s="176">
        <v>0</v>
      </c>
      <c r="W18" s="181">
        <v>0</v>
      </c>
      <c r="X18" s="173"/>
      <c r="Y18" s="176">
        <v>0</v>
      </c>
      <c r="Z18" s="176">
        <v>0</v>
      </c>
      <c r="AA18" s="176">
        <v>0</v>
      </c>
      <c r="AB18" s="182">
        <v>0</v>
      </c>
    </row>
    <row r="19" spans="2:28" x14ac:dyDescent="0.25">
      <c r="B19" s="174">
        <v>11</v>
      </c>
      <c r="C19" s="175" t="s">
        <v>1612</v>
      </c>
      <c r="D19" s="183">
        <v>2651.3043652900101</v>
      </c>
      <c r="E19" s="176">
        <v>19346.881602077123</v>
      </c>
      <c r="F19" s="176">
        <v>0</v>
      </c>
      <c r="G19" s="176">
        <v>941.23928080999997</v>
      </c>
      <c r="H19" s="176">
        <v>941.23928080999997</v>
      </c>
      <c r="I19" s="183">
        <v>40.276257909999998</v>
      </c>
      <c r="J19" s="176">
        <v>16587.359165777518</v>
      </c>
      <c r="K19" s="176">
        <v>0</v>
      </c>
      <c r="L19" s="176">
        <v>1080.5901168900016</v>
      </c>
      <c r="M19" s="176">
        <v>1080.5901168900016</v>
      </c>
      <c r="N19" s="183">
        <v>41.059798600000001</v>
      </c>
      <c r="O19" s="176">
        <v>68031.989102053296</v>
      </c>
      <c r="P19" s="176">
        <v>9019.4857822000013</v>
      </c>
      <c r="Q19" s="176">
        <v>19279.417845650001</v>
      </c>
      <c r="R19" s="176">
        <v>23789.16073675</v>
      </c>
      <c r="S19" s="183">
        <v>44.73795209</v>
      </c>
      <c r="T19" s="176">
        <v>56041.325081246483</v>
      </c>
      <c r="U19" s="176">
        <v>9337.8842097399975</v>
      </c>
      <c r="V19" s="176">
        <v>17470.052294130001</v>
      </c>
      <c r="W19" s="181">
        <v>22138.994398999999</v>
      </c>
      <c r="X19" s="183">
        <v>0.99166288000000269</v>
      </c>
      <c r="Y19" s="176">
        <v>52133.720397189376</v>
      </c>
      <c r="Z19" s="176">
        <v>17707.612018160005</v>
      </c>
      <c r="AA19" s="176">
        <v>17479.203275490003</v>
      </c>
      <c r="AB19" s="182">
        <v>26333.009284570002</v>
      </c>
    </row>
    <row r="20" spans="2:28" x14ac:dyDescent="0.25">
      <c r="B20" s="164">
        <v>12</v>
      </c>
      <c r="C20" s="165" t="s">
        <v>1613</v>
      </c>
      <c r="D20" s="171">
        <v>2651.3043652900101</v>
      </c>
      <c r="E20" s="184"/>
      <c r="F20" s="184"/>
      <c r="G20" s="184"/>
      <c r="H20" s="185"/>
      <c r="I20" s="171">
        <v>40.276257909999998</v>
      </c>
      <c r="J20" s="184"/>
      <c r="K20" s="184"/>
      <c r="L20" s="184"/>
      <c r="M20" s="185"/>
      <c r="N20" s="17">
        <v>41.059798600000001</v>
      </c>
      <c r="O20" s="184"/>
      <c r="P20" s="184"/>
      <c r="Q20" s="184"/>
      <c r="R20" s="185"/>
      <c r="S20" s="17">
        <v>44.73795209</v>
      </c>
      <c r="T20" s="184"/>
      <c r="U20" s="184"/>
      <c r="V20" s="184"/>
      <c r="W20" s="314"/>
      <c r="X20" s="171">
        <v>0.99166288000000269</v>
      </c>
      <c r="Y20" s="184"/>
      <c r="Z20" s="184"/>
      <c r="AA20" s="184"/>
      <c r="AB20" s="185"/>
    </row>
    <row r="21" spans="2:28" ht="30" x14ac:dyDescent="0.25">
      <c r="B21" s="164">
        <v>13</v>
      </c>
      <c r="C21" s="165" t="s">
        <v>1614</v>
      </c>
      <c r="D21" s="173"/>
      <c r="E21" s="17">
        <v>19346.881602077123</v>
      </c>
      <c r="F21" s="17">
        <v>0</v>
      </c>
      <c r="G21" s="168">
        <v>941.23928080999997</v>
      </c>
      <c r="H21" s="169">
        <v>941.23928080999997</v>
      </c>
      <c r="I21" s="173"/>
      <c r="J21" s="17">
        <v>16587.359165777518</v>
      </c>
      <c r="K21" s="17">
        <v>0</v>
      </c>
      <c r="L21" s="168">
        <v>1080.5901168900016</v>
      </c>
      <c r="M21" s="169">
        <v>1080.5901168900016</v>
      </c>
      <c r="N21" s="173"/>
      <c r="O21" s="17">
        <v>68031.989102053296</v>
      </c>
      <c r="P21" s="17">
        <v>9019.4857822000013</v>
      </c>
      <c r="Q21" s="17">
        <v>19279.417845650001</v>
      </c>
      <c r="R21" s="17">
        <v>23789.16073675</v>
      </c>
      <c r="S21" s="173"/>
      <c r="T21" s="17">
        <v>56041.325081246483</v>
      </c>
      <c r="U21" s="17">
        <v>9337.8842097399975</v>
      </c>
      <c r="V21" s="17">
        <v>17470.052294130001</v>
      </c>
      <c r="W21" s="170">
        <v>22138.994398999999</v>
      </c>
      <c r="X21" s="173"/>
      <c r="Y21" s="17">
        <v>52133.720397189376</v>
      </c>
      <c r="Z21" s="17">
        <v>17707.612018160005</v>
      </c>
      <c r="AA21" s="17">
        <v>17479.203275490003</v>
      </c>
      <c r="AB21" s="172">
        <v>26333.009284570002</v>
      </c>
    </row>
    <row r="22" spans="2:28" ht="15.75" thickBot="1" x14ac:dyDescent="0.3">
      <c r="B22" s="186">
        <v>14</v>
      </c>
      <c r="C22" s="187" t="s">
        <v>1615</v>
      </c>
      <c r="D22" s="188"/>
      <c r="E22" s="189"/>
      <c r="F22" s="189"/>
      <c r="G22" s="189"/>
      <c r="H22" s="190">
        <v>225841.55353335623</v>
      </c>
      <c r="I22" s="188"/>
      <c r="J22" s="189"/>
      <c r="K22" s="189"/>
      <c r="L22" s="189"/>
      <c r="M22" s="190">
        <v>184976.60236253278</v>
      </c>
      <c r="N22" s="188"/>
      <c r="O22" s="189"/>
      <c r="P22" s="189"/>
      <c r="Q22" s="189"/>
      <c r="R22" s="191">
        <v>177552.69790469322</v>
      </c>
      <c r="S22" s="188"/>
      <c r="T22" s="189"/>
      <c r="U22" s="189"/>
      <c r="V22" s="189"/>
      <c r="W22" s="191">
        <v>169709.19368997871</v>
      </c>
      <c r="X22" s="192"/>
      <c r="Y22" s="193"/>
      <c r="Z22" s="193"/>
      <c r="AA22" s="193"/>
      <c r="AB22" s="194">
        <v>171402.38128484483</v>
      </c>
    </row>
    <row r="23" spans="2:28" ht="23.25" customHeight="1" thickBot="1" x14ac:dyDescent="0.3">
      <c r="B23" s="1054" t="s">
        <v>1616</v>
      </c>
      <c r="C23" s="1056"/>
      <c r="D23" s="1054"/>
      <c r="E23" s="1055"/>
      <c r="F23" s="1055"/>
      <c r="G23" s="1055"/>
      <c r="H23" s="1056"/>
      <c r="I23" s="1054"/>
      <c r="J23" s="1055"/>
      <c r="K23" s="1055"/>
      <c r="L23" s="1055"/>
      <c r="M23" s="1056"/>
      <c r="N23" s="1054"/>
      <c r="O23" s="1055"/>
      <c r="P23" s="1055"/>
      <c r="Q23" s="1055"/>
      <c r="R23" s="1056"/>
      <c r="S23" s="1054"/>
      <c r="T23" s="1055"/>
      <c r="U23" s="1055"/>
      <c r="V23" s="1055"/>
      <c r="W23" s="1056"/>
      <c r="X23" s="1054"/>
      <c r="Y23" s="1055"/>
      <c r="Z23" s="1055"/>
      <c r="AA23" s="1055"/>
      <c r="AB23" s="1056"/>
    </row>
    <row r="24" spans="2:28" x14ac:dyDescent="0.25">
      <c r="B24" s="195">
        <v>15</v>
      </c>
      <c r="C24" s="154" t="s">
        <v>1543</v>
      </c>
      <c r="D24" s="196"/>
      <c r="E24" s="197"/>
      <c r="F24" s="197"/>
      <c r="G24" s="198"/>
      <c r="H24" s="199">
        <v>14917.099884832582</v>
      </c>
      <c r="I24" s="196"/>
      <c r="J24" s="197"/>
      <c r="K24" s="197"/>
      <c r="L24" s="198"/>
      <c r="M24" s="199">
        <v>8062.3509069883557</v>
      </c>
      <c r="N24" s="196"/>
      <c r="O24" s="197"/>
      <c r="P24" s="197"/>
      <c r="Q24" s="198"/>
      <c r="R24" s="199">
        <v>5907.1663083803542</v>
      </c>
      <c r="S24" s="196"/>
      <c r="T24" s="197"/>
      <c r="U24" s="197"/>
      <c r="V24" s="198"/>
      <c r="W24" s="199">
        <v>5455.0252477070999</v>
      </c>
      <c r="X24" s="196"/>
      <c r="Y24" s="197"/>
      <c r="Z24" s="197"/>
      <c r="AA24" s="198"/>
      <c r="AB24" s="199">
        <v>7068.6872572801922</v>
      </c>
    </row>
    <row r="25" spans="2:28" ht="30" x14ac:dyDescent="0.25">
      <c r="B25" s="174" t="s">
        <v>1617</v>
      </c>
      <c r="C25" s="175" t="s">
        <v>1618</v>
      </c>
      <c r="D25" s="200"/>
      <c r="E25" s="176">
        <v>0</v>
      </c>
      <c r="F25" s="176">
        <v>0</v>
      </c>
      <c r="G25" s="177">
        <v>0</v>
      </c>
      <c r="H25" s="178">
        <v>0</v>
      </c>
      <c r="I25" s="200"/>
      <c r="J25" s="176">
        <v>0</v>
      </c>
      <c r="K25" s="176">
        <v>0</v>
      </c>
      <c r="L25" s="177">
        <v>0</v>
      </c>
      <c r="M25" s="178">
        <v>0</v>
      </c>
      <c r="N25" s="200"/>
      <c r="O25" s="176">
        <v>0</v>
      </c>
      <c r="P25" s="176">
        <v>0</v>
      </c>
      <c r="Q25" s="176">
        <v>0</v>
      </c>
      <c r="R25" s="176">
        <v>0</v>
      </c>
      <c r="S25" s="200"/>
      <c r="T25" s="176">
        <v>0</v>
      </c>
      <c r="U25" s="176">
        <v>0</v>
      </c>
      <c r="V25" s="176">
        <v>0</v>
      </c>
      <c r="W25" s="176">
        <v>0</v>
      </c>
      <c r="X25" s="200"/>
      <c r="Y25" s="176">
        <v>0</v>
      </c>
      <c r="Z25" s="176">
        <v>0</v>
      </c>
      <c r="AA25" s="176">
        <v>0</v>
      </c>
      <c r="AB25" s="182">
        <v>0</v>
      </c>
    </row>
    <row r="26" spans="2:28" ht="30" x14ac:dyDescent="0.25">
      <c r="B26" s="174">
        <v>16</v>
      </c>
      <c r="C26" s="175" t="s">
        <v>1619</v>
      </c>
      <c r="D26" s="201"/>
      <c r="E26" s="176">
        <v>0</v>
      </c>
      <c r="F26" s="176">
        <v>0</v>
      </c>
      <c r="G26" s="177">
        <v>0</v>
      </c>
      <c r="H26" s="178">
        <v>0</v>
      </c>
      <c r="I26" s="201"/>
      <c r="J26" s="176">
        <v>0</v>
      </c>
      <c r="K26" s="176">
        <v>0</v>
      </c>
      <c r="L26" s="177">
        <v>0</v>
      </c>
      <c r="M26" s="178">
        <v>0</v>
      </c>
      <c r="N26" s="201"/>
      <c r="O26" s="176">
        <v>0</v>
      </c>
      <c r="P26" s="176">
        <v>0</v>
      </c>
      <c r="Q26" s="176">
        <v>0</v>
      </c>
      <c r="R26" s="176">
        <v>0</v>
      </c>
      <c r="S26" s="201"/>
      <c r="T26" s="176">
        <v>0</v>
      </c>
      <c r="U26" s="176">
        <v>0</v>
      </c>
      <c r="V26" s="176">
        <v>0</v>
      </c>
      <c r="W26" s="176">
        <v>0</v>
      </c>
      <c r="X26" s="201"/>
      <c r="Y26" s="176">
        <v>0</v>
      </c>
      <c r="Z26" s="176">
        <v>0</v>
      </c>
      <c r="AA26" s="176">
        <v>0</v>
      </c>
      <c r="AB26" s="182">
        <v>0</v>
      </c>
    </row>
    <row r="27" spans="2:28" x14ac:dyDescent="0.25">
      <c r="B27" s="174">
        <v>17</v>
      </c>
      <c r="C27" s="175" t="s">
        <v>1620</v>
      </c>
      <c r="D27" s="201"/>
      <c r="E27" s="176">
        <v>30772.171083130019</v>
      </c>
      <c r="F27" s="176">
        <v>15214.659801044398</v>
      </c>
      <c r="G27" s="177">
        <v>155335.20991854166</v>
      </c>
      <c r="H27" s="178">
        <v>153663.02548026494</v>
      </c>
      <c r="I27" s="201"/>
      <c r="J27" s="176">
        <v>23448.215771764255</v>
      </c>
      <c r="K27" s="176">
        <v>11952.227969418145</v>
      </c>
      <c r="L27" s="177">
        <v>115732.51648278406</v>
      </c>
      <c r="M27" s="178">
        <v>116334.8771717936</v>
      </c>
      <c r="N27" s="201"/>
      <c r="O27" s="176">
        <v>25131.446435076308</v>
      </c>
      <c r="P27" s="176">
        <v>13882.262153921571</v>
      </c>
      <c r="Q27" s="177">
        <v>116074.03686800798</v>
      </c>
      <c r="R27" s="178">
        <v>118575.50759980301</v>
      </c>
      <c r="S27" s="201"/>
      <c r="T27" s="176">
        <v>29668.176468456175</v>
      </c>
      <c r="U27" s="176">
        <v>10742.764609735914</v>
      </c>
      <c r="V27" s="177">
        <v>111826.56617751438</v>
      </c>
      <c r="W27" s="178">
        <v>112705.432216758</v>
      </c>
      <c r="X27" s="201"/>
      <c r="Y27" s="176">
        <v>19662.362105390494</v>
      </c>
      <c r="Z27" s="176">
        <v>13306.143189051461</v>
      </c>
      <c r="AA27" s="177">
        <v>105993.53040654455</v>
      </c>
      <c r="AB27" s="178">
        <v>106744.25232222593</v>
      </c>
    </row>
    <row r="28" spans="2:28" ht="60" x14ac:dyDescent="0.25">
      <c r="B28" s="164">
        <v>18</v>
      </c>
      <c r="C28" s="202" t="s">
        <v>1621</v>
      </c>
      <c r="D28" s="201"/>
      <c r="E28" s="17">
        <v>4908.4858770699993</v>
      </c>
      <c r="F28" s="17">
        <v>0</v>
      </c>
      <c r="G28" s="168">
        <v>0</v>
      </c>
      <c r="H28" s="169">
        <v>0</v>
      </c>
      <c r="I28" s="201"/>
      <c r="J28" s="17">
        <v>1715.0905971899999</v>
      </c>
      <c r="K28" s="17">
        <v>0</v>
      </c>
      <c r="L28" s="168">
        <v>0</v>
      </c>
      <c r="M28" s="169">
        <v>0</v>
      </c>
      <c r="N28" s="201"/>
      <c r="O28" s="17">
        <v>1471.58859871</v>
      </c>
      <c r="P28" s="17">
        <v>0</v>
      </c>
      <c r="Q28" s="17">
        <v>0</v>
      </c>
      <c r="R28" s="17">
        <v>0</v>
      </c>
      <c r="S28" s="201"/>
      <c r="T28" s="17">
        <v>941.82109660000003</v>
      </c>
      <c r="U28" s="17">
        <v>0</v>
      </c>
      <c r="V28" s="17">
        <v>0</v>
      </c>
      <c r="W28" s="17">
        <v>0</v>
      </c>
      <c r="X28" s="201"/>
      <c r="Y28" s="17">
        <v>612.83884047000004</v>
      </c>
      <c r="Z28" s="17">
        <v>0</v>
      </c>
      <c r="AA28" s="17">
        <v>0</v>
      </c>
      <c r="AB28" s="172">
        <v>0</v>
      </c>
    </row>
    <row r="29" spans="2:28" ht="60" x14ac:dyDescent="0.25">
      <c r="B29" s="164">
        <v>19</v>
      </c>
      <c r="C29" s="165" t="s">
        <v>1622</v>
      </c>
      <c r="D29" s="201"/>
      <c r="E29" s="17">
        <v>2082.0621221800052</v>
      </c>
      <c r="F29" s="17">
        <v>193.54619913569258</v>
      </c>
      <c r="G29" s="168">
        <v>3255.1784778743076</v>
      </c>
      <c r="H29" s="169">
        <v>3560.1577896601543</v>
      </c>
      <c r="I29" s="201"/>
      <c r="J29" s="17">
        <v>2094.7499120200027</v>
      </c>
      <c r="K29" s="17">
        <v>94.007949410000009</v>
      </c>
      <c r="L29" s="168">
        <v>2907.3001355399988</v>
      </c>
      <c r="M29" s="169">
        <v>3163.7791014469994</v>
      </c>
      <c r="N29" s="201"/>
      <c r="O29" s="17">
        <v>3385.7186948699955</v>
      </c>
      <c r="P29" s="17">
        <v>0</v>
      </c>
      <c r="Q29" s="17">
        <v>3382.6553292700005</v>
      </c>
      <c r="R29" s="17">
        <v>3686.9796439499996</v>
      </c>
      <c r="S29" s="201"/>
      <c r="T29" s="17">
        <v>8293.2366213500081</v>
      </c>
      <c r="U29" s="17">
        <v>59.430666819999935</v>
      </c>
      <c r="V29" s="17">
        <v>2865.3171514200003</v>
      </c>
      <c r="W29" s="17">
        <v>3476.3668322670005</v>
      </c>
      <c r="X29" s="201"/>
      <c r="Y29" s="17">
        <v>2702.4778922800037</v>
      </c>
      <c r="Z29" s="17">
        <v>117.79040347000004</v>
      </c>
      <c r="AA29" s="17">
        <v>2701.994487129999</v>
      </c>
      <c r="AB29" s="172">
        <v>3005.4500845709995</v>
      </c>
    </row>
    <row r="30" spans="2:28" ht="60" x14ac:dyDescent="0.25">
      <c r="B30" s="164">
        <v>20</v>
      </c>
      <c r="C30" s="165" t="s">
        <v>1623</v>
      </c>
      <c r="D30" s="201"/>
      <c r="E30" s="17">
        <v>23211.936006281096</v>
      </c>
      <c r="F30" s="17">
        <v>12531.824284194106</v>
      </c>
      <c r="G30" s="168">
        <v>120699.79809003204</v>
      </c>
      <c r="H30" s="169">
        <v>120536.96210846085</v>
      </c>
      <c r="I30" s="201"/>
      <c r="J30" s="17">
        <v>17835.85605380392</v>
      </c>
      <c r="K30" s="17">
        <v>11450.47529964</v>
      </c>
      <c r="L30" s="168">
        <v>86877.178337170015</v>
      </c>
      <c r="M30" s="169">
        <v>88553.106621683954</v>
      </c>
      <c r="N30" s="201"/>
      <c r="O30" s="17">
        <v>17300.015904547752</v>
      </c>
      <c r="P30" s="17">
        <v>13058.426661420001</v>
      </c>
      <c r="Q30" s="17">
        <v>85295.223286690001</v>
      </c>
      <c r="R30" s="17">
        <v>87757.405266719885</v>
      </c>
      <c r="S30" s="201"/>
      <c r="T30" s="17">
        <v>20382.775640970332</v>
      </c>
      <c r="U30" s="17">
        <v>10036.296365870001</v>
      </c>
      <c r="V30" s="17">
        <v>81337.666775460006</v>
      </c>
      <c r="W30" s="17">
        <v>84346.552762561172</v>
      </c>
      <c r="X30" s="201"/>
      <c r="Y30" s="17">
        <v>16171.110849791727</v>
      </c>
      <c r="Z30" s="17">
        <v>11741.25519113</v>
      </c>
      <c r="AA30" s="17">
        <v>78391.953306759999</v>
      </c>
      <c r="AB30" s="172">
        <v>80589.343331206866</v>
      </c>
    </row>
    <row r="31" spans="2:28" ht="45" x14ac:dyDescent="0.25">
      <c r="B31" s="164">
        <v>21</v>
      </c>
      <c r="C31" s="203" t="s">
        <v>1624</v>
      </c>
      <c r="D31" s="201"/>
      <c r="E31" s="17">
        <v>0</v>
      </c>
      <c r="F31" s="17">
        <v>0</v>
      </c>
      <c r="G31" s="168">
        <v>0</v>
      </c>
      <c r="H31" s="169">
        <v>0</v>
      </c>
      <c r="I31" s="201"/>
      <c r="J31" s="17">
        <v>0</v>
      </c>
      <c r="K31" s="17">
        <v>0</v>
      </c>
      <c r="L31" s="168">
        <v>0</v>
      </c>
      <c r="M31" s="169">
        <v>0</v>
      </c>
      <c r="N31" s="201"/>
      <c r="O31" s="17">
        <v>0</v>
      </c>
      <c r="P31" s="17">
        <v>0</v>
      </c>
      <c r="Q31" s="17">
        <v>0</v>
      </c>
      <c r="R31" s="17">
        <v>0</v>
      </c>
      <c r="S31" s="201"/>
      <c r="T31" s="17">
        <v>0</v>
      </c>
      <c r="U31" s="17">
        <v>0</v>
      </c>
      <c r="V31" s="17">
        <v>0</v>
      </c>
      <c r="W31" s="17">
        <v>0</v>
      </c>
      <c r="X31" s="201"/>
      <c r="Y31" s="17">
        <v>0</v>
      </c>
      <c r="Z31" s="17">
        <v>0</v>
      </c>
      <c r="AA31" s="17">
        <v>0</v>
      </c>
      <c r="AB31" s="172">
        <v>0</v>
      </c>
    </row>
    <row r="32" spans="2:28" ht="30" x14ac:dyDescent="0.25">
      <c r="B32" s="164">
        <v>22</v>
      </c>
      <c r="C32" s="165" t="s">
        <v>1625</v>
      </c>
      <c r="D32" s="201"/>
      <c r="E32" s="17">
        <v>0</v>
      </c>
      <c r="F32" s="17">
        <v>0</v>
      </c>
      <c r="G32" s="168">
        <v>0</v>
      </c>
      <c r="H32" s="169">
        <v>0</v>
      </c>
      <c r="I32" s="201"/>
      <c r="J32" s="17">
        <v>0</v>
      </c>
      <c r="K32" s="17">
        <v>0</v>
      </c>
      <c r="L32" s="168">
        <v>0</v>
      </c>
      <c r="M32" s="169">
        <v>0</v>
      </c>
      <c r="N32" s="201"/>
      <c r="O32" s="17">
        <v>0</v>
      </c>
      <c r="P32" s="17">
        <v>0</v>
      </c>
      <c r="Q32" s="17">
        <v>0</v>
      </c>
      <c r="R32" s="17">
        <v>0</v>
      </c>
      <c r="S32" s="201"/>
      <c r="T32" s="17">
        <v>0</v>
      </c>
      <c r="U32" s="17">
        <v>0</v>
      </c>
      <c r="V32" s="17">
        <v>0</v>
      </c>
      <c r="W32" s="17">
        <v>0</v>
      </c>
      <c r="X32" s="201"/>
      <c r="Y32" s="17">
        <v>0</v>
      </c>
      <c r="Z32" s="17">
        <v>0</v>
      </c>
      <c r="AA32" s="17">
        <v>0</v>
      </c>
      <c r="AB32" s="172">
        <v>0</v>
      </c>
    </row>
    <row r="33" spans="2:28" ht="45" x14ac:dyDescent="0.25">
      <c r="B33" s="164">
        <v>23</v>
      </c>
      <c r="C33" s="203" t="s">
        <v>1624</v>
      </c>
      <c r="D33" s="201"/>
      <c r="E33" s="17">
        <v>0</v>
      </c>
      <c r="F33" s="17">
        <v>0</v>
      </c>
      <c r="G33" s="168">
        <v>0</v>
      </c>
      <c r="H33" s="169">
        <v>0</v>
      </c>
      <c r="I33" s="201"/>
      <c r="J33" s="17">
        <v>0</v>
      </c>
      <c r="K33" s="17">
        <v>0</v>
      </c>
      <c r="L33" s="168">
        <v>0</v>
      </c>
      <c r="M33" s="169">
        <v>0</v>
      </c>
      <c r="N33" s="201"/>
      <c r="O33" s="17">
        <v>0</v>
      </c>
      <c r="P33" s="17">
        <v>0</v>
      </c>
      <c r="Q33" s="17">
        <v>0</v>
      </c>
      <c r="R33" s="17">
        <v>0</v>
      </c>
      <c r="S33" s="201"/>
      <c r="T33" s="17">
        <v>0</v>
      </c>
      <c r="U33" s="17">
        <v>0</v>
      </c>
      <c r="V33" s="17">
        <v>0</v>
      </c>
      <c r="W33" s="17">
        <v>0</v>
      </c>
      <c r="X33" s="201"/>
      <c r="Y33" s="17">
        <v>0</v>
      </c>
      <c r="Z33" s="17">
        <v>0</v>
      </c>
      <c r="AA33" s="17">
        <v>0</v>
      </c>
      <c r="AB33" s="172">
        <v>0</v>
      </c>
    </row>
    <row r="34" spans="2:28" ht="60" x14ac:dyDescent="0.25">
      <c r="B34" s="164">
        <v>24</v>
      </c>
      <c r="C34" s="165" t="s">
        <v>1626</v>
      </c>
      <c r="D34" s="201"/>
      <c r="E34" s="17">
        <v>569.68707759892004</v>
      </c>
      <c r="F34" s="17">
        <v>2489.2893177145979</v>
      </c>
      <c r="G34" s="168">
        <v>31380.233350635306</v>
      </c>
      <c r="H34" s="169">
        <v>29565.905582143936</v>
      </c>
      <c r="I34" s="201"/>
      <c r="J34" s="17">
        <v>1802.5192087503312</v>
      </c>
      <c r="K34" s="17">
        <v>407.74472036814529</v>
      </c>
      <c r="L34" s="168">
        <v>25948.038010074048</v>
      </c>
      <c r="M34" s="169">
        <v>24617.991448662648</v>
      </c>
      <c r="N34" s="201"/>
      <c r="O34" s="17">
        <v>2974.1232369485601</v>
      </c>
      <c r="P34" s="17">
        <v>823.8354925015708</v>
      </c>
      <c r="Q34" s="17">
        <v>27396.15825204799</v>
      </c>
      <c r="R34" s="17">
        <v>27131.122689133121</v>
      </c>
      <c r="S34" s="201"/>
      <c r="T34" s="17">
        <v>50.343109535835545</v>
      </c>
      <c r="U34" s="17">
        <v>647.03757704591135</v>
      </c>
      <c r="V34" s="17">
        <v>27623.582250634383</v>
      </c>
      <c r="W34" s="17">
        <v>24882.512621929829</v>
      </c>
      <c r="X34" s="201"/>
      <c r="Y34" s="17">
        <v>175.93452284876156</v>
      </c>
      <c r="Z34" s="17">
        <v>1447.0975944514619</v>
      </c>
      <c r="AA34" s="17">
        <v>24899.582612654558</v>
      </c>
      <c r="AB34" s="172">
        <v>23149.458906448064</v>
      </c>
    </row>
    <row r="35" spans="2:28" x14ac:dyDescent="0.25">
      <c r="B35" s="174">
        <v>25</v>
      </c>
      <c r="C35" s="175" t="s">
        <v>1627</v>
      </c>
      <c r="D35" s="201"/>
      <c r="E35" s="176">
        <v>1900.9494017318066</v>
      </c>
      <c r="F35" s="176">
        <v>13.568689665912936</v>
      </c>
      <c r="G35" s="177">
        <v>333683.82759835391</v>
      </c>
      <c r="H35" s="178">
        <v>0</v>
      </c>
      <c r="I35" s="201"/>
      <c r="J35" s="176">
        <v>8770.4310786031347</v>
      </c>
      <c r="K35" s="176">
        <v>15.305965352872198</v>
      </c>
      <c r="L35" s="177">
        <v>298631.45561891893</v>
      </c>
      <c r="M35" s="178">
        <v>0</v>
      </c>
      <c r="N35" s="201"/>
      <c r="O35" s="176">
        <v>2469.9048960199998</v>
      </c>
      <c r="P35" s="176">
        <v>20.766372179989592</v>
      </c>
      <c r="Q35" s="176">
        <v>319331.61442629428</v>
      </c>
      <c r="R35" s="176">
        <v>0</v>
      </c>
      <c r="S35" s="201"/>
      <c r="T35" s="176">
        <v>5735.0598501476679</v>
      </c>
      <c r="U35" s="176">
        <v>4277.5045420576953</v>
      </c>
      <c r="V35" s="176">
        <v>313148.37414440996</v>
      </c>
      <c r="W35" s="176">
        <v>0</v>
      </c>
      <c r="X35" s="201"/>
      <c r="Y35" s="176">
        <v>11016.696726502507</v>
      </c>
      <c r="Z35" s="176">
        <v>4521.5139511622037</v>
      </c>
      <c r="AA35" s="176">
        <v>322209.35292419262</v>
      </c>
      <c r="AB35" s="182">
        <v>0</v>
      </c>
    </row>
    <row r="36" spans="2:28" x14ac:dyDescent="0.25">
      <c r="B36" s="174">
        <v>26</v>
      </c>
      <c r="C36" s="175" t="s">
        <v>1628</v>
      </c>
      <c r="D36" s="183">
        <v>0</v>
      </c>
      <c r="E36" s="204">
        <v>24154.686184402824</v>
      </c>
      <c r="F36" s="204">
        <v>0</v>
      </c>
      <c r="G36" s="205">
        <v>1277.2249934100007</v>
      </c>
      <c r="H36" s="206">
        <v>7692.9414335654101</v>
      </c>
      <c r="I36" s="183">
        <v>0</v>
      </c>
      <c r="J36" s="204">
        <v>28581.150537050002</v>
      </c>
      <c r="K36" s="204">
        <v>0</v>
      </c>
      <c r="L36" s="205">
        <v>1423.7149907099999</v>
      </c>
      <c r="M36" s="206">
        <v>10790.256626440503</v>
      </c>
      <c r="N36" s="183">
        <v>0</v>
      </c>
      <c r="O36" s="204">
        <v>21520.322383660001</v>
      </c>
      <c r="P36" s="204">
        <v>0</v>
      </c>
      <c r="Q36" s="204">
        <v>856.55106705999992</v>
      </c>
      <c r="R36" s="204">
        <v>8402.3983777155008</v>
      </c>
      <c r="S36" s="183">
        <v>0</v>
      </c>
      <c r="T36" s="204">
        <v>18008.013266689995</v>
      </c>
      <c r="U36" s="204">
        <v>0</v>
      </c>
      <c r="V36" s="204">
        <v>821.67106437996313</v>
      </c>
      <c r="W36" s="204">
        <v>7662.5326732134545</v>
      </c>
      <c r="X36" s="183">
        <v>0</v>
      </c>
      <c r="Y36" s="204">
        <v>18922.953904309998</v>
      </c>
      <c r="Z36" s="204">
        <v>0</v>
      </c>
      <c r="AA36" s="204">
        <v>3437.194362799939</v>
      </c>
      <c r="AB36" s="207">
        <v>11654.005078577939</v>
      </c>
    </row>
    <row r="37" spans="2:28" x14ac:dyDescent="0.25">
      <c r="B37" s="164">
        <v>27</v>
      </c>
      <c r="C37" s="165" t="s">
        <v>1629</v>
      </c>
      <c r="D37" s="201"/>
      <c r="E37" s="208"/>
      <c r="F37" s="208"/>
      <c r="G37" s="168">
        <v>0</v>
      </c>
      <c r="H37" s="209">
        <v>0</v>
      </c>
      <c r="I37" s="201"/>
      <c r="J37" s="208"/>
      <c r="K37" s="208"/>
      <c r="L37" s="168">
        <v>0</v>
      </c>
      <c r="M37" s="209">
        <v>0</v>
      </c>
      <c r="N37" s="201"/>
      <c r="O37" s="208"/>
      <c r="P37" s="208"/>
      <c r="Q37" s="17">
        <v>0</v>
      </c>
      <c r="R37" s="17">
        <v>0</v>
      </c>
      <c r="S37" s="201"/>
      <c r="T37" s="208"/>
      <c r="U37" s="208"/>
      <c r="V37" s="17">
        <v>0</v>
      </c>
      <c r="W37" s="17">
        <v>0</v>
      </c>
      <c r="X37" s="201"/>
      <c r="Y37" s="208"/>
      <c r="Z37" s="208"/>
      <c r="AA37" s="17">
        <v>0</v>
      </c>
      <c r="AB37" s="172">
        <v>0</v>
      </c>
    </row>
    <row r="38" spans="2:28" ht="45" x14ac:dyDescent="0.25">
      <c r="B38" s="164">
        <v>28</v>
      </c>
      <c r="C38" s="165" t="s">
        <v>1630</v>
      </c>
      <c r="D38" s="201"/>
      <c r="E38" s="17">
        <v>980.75698994000004</v>
      </c>
      <c r="F38" s="17">
        <v>0</v>
      </c>
      <c r="G38" s="17">
        <v>0</v>
      </c>
      <c r="H38" s="17">
        <v>833.64344144899997</v>
      </c>
      <c r="I38" s="201"/>
      <c r="J38" s="17">
        <v>983.66183946000001</v>
      </c>
      <c r="K38" s="17">
        <v>0</v>
      </c>
      <c r="L38" s="17">
        <v>0</v>
      </c>
      <c r="M38" s="17">
        <v>836.11256354099999</v>
      </c>
      <c r="N38" s="201"/>
      <c r="O38" s="17">
        <v>998.20239808999975</v>
      </c>
      <c r="P38" s="17">
        <v>0</v>
      </c>
      <c r="Q38" s="17">
        <v>0</v>
      </c>
      <c r="R38" s="17">
        <v>848.47203837649988</v>
      </c>
      <c r="S38" s="201"/>
      <c r="T38" s="17">
        <v>1086.8202887300001</v>
      </c>
      <c r="U38" s="17">
        <v>0</v>
      </c>
      <c r="V38" s="17">
        <v>0</v>
      </c>
      <c r="W38" s="17">
        <v>923.79724542050008</v>
      </c>
      <c r="X38" s="201"/>
      <c r="Y38" s="170">
        <v>861.10206615999994</v>
      </c>
      <c r="Z38" s="17">
        <v>0</v>
      </c>
      <c r="AA38" s="17">
        <v>0</v>
      </c>
      <c r="AB38" s="172">
        <v>731.93675623599995</v>
      </c>
    </row>
    <row r="39" spans="2:28" x14ac:dyDescent="0.25">
      <c r="B39" s="164">
        <v>29</v>
      </c>
      <c r="C39" s="165" t="s">
        <v>1631</v>
      </c>
      <c r="D39" s="201"/>
      <c r="E39" s="170">
        <v>0</v>
      </c>
      <c r="F39" s="1052"/>
      <c r="G39" s="1053"/>
      <c r="H39" s="17">
        <v>0</v>
      </c>
      <c r="I39" s="201"/>
      <c r="J39" s="170">
        <v>2660.0540333699955</v>
      </c>
      <c r="K39" s="1052"/>
      <c r="L39" s="1053"/>
      <c r="M39" s="17">
        <v>2660.0540333699955</v>
      </c>
      <c r="N39" s="201"/>
      <c r="O39" s="17">
        <v>1414.5422725900007</v>
      </c>
      <c r="P39" s="1052"/>
      <c r="Q39" s="1053"/>
      <c r="R39" s="17">
        <v>1414.5422725900007</v>
      </c>
      <c r="S39" s="201"/>
      <c r="T39" s="17">
        <v>713.48815698999317</v>
      </c>
      <c r="U39" s="1052"/>
      <c r="V39" s="1053"/>
      <c r="W39" s="17">
        <v>713.48815698999317</v>
      </c>
      <c r="X39" s="201"/>
      <c r="Y39" s="17">
        <v>2855.0708940400018</v>
      </c>
      <c r="Z39" s="1052"/>
      <c r="AA39" s="1053"/>
      <c r="AB39" s="172">
        <v>2855.0708940400018</v>
      </c>
    </row>
    <row r="40" spans="2:28" ht="30" x14ac:dyDescent="0.25">
      <c r="B40" s="164">
        <v>30</v>
      </c>
      <c r="C40" s="165" t="s">
        <v>1632</v>
      </c>
      <c r="D40" s="201"/>
      <c r="E40" s="17">
        <v>16063.407055600006</v>
      </c>
      <c r="F40" s="1052"/>
      <c r="G40" s="1053"/>
      <c r="H40" s="17">
        <v>803.17035278000037</v>
      </c>
      <c r="I40" s="201"/>
      <c r="J40" s="17">
        <v>17641.916268390007</v>
      </c>
      <c r="K40" s="1052"/>
      <c r="L40" s="1053"/>
      <c r="M40" s="17">
        <v>882.09581341950036</v>
      </c>
      <c r="N40" s="201"/>
      <c r="O40" s="17">
        <v>12507.67968178</v>
      </c>
      <c r="P40" s="1052"/>
      <c r="Q40" s="1053"/>
      <c r="R40" s="17">
        <v>625.38398408900014</v>
      </c>
      <c r="S40" s="201"/>
      <c r="T40" s="17">
        <v>9279.7830976600053</v>
      </c>
      <c r="U40" s="1052"/>
      <c r="V40" s="1053"/>
      <c r="W40" s="17">
        <v>463.98915488300031</v>
      </c>
      <c r="X40" s="201"/>
      <c r="Y40" s="17">
        <v>9195.7497923399987</v>
      </c>
      <c r="Z40" s="1052"/>
      <c r="AA40" s="1053"/>
      <c r="AB40" s="172">
        <v>459.78748961699995</v>
      </c>
    </row>
    <row r="41" spans="2:28" ht="30" x14ac:dyDescent="0.25">
      <c r="B41" s="164">
        <v>31</v>
      </c>
      <c r="C41" s="165" t="s">
        <v>1633</v>
      </c>
      <c r="D41" s="201"/>
      <c r="E41" s="17">
        <v>7110.5221388628179</v>
      </c>
      <c r="F41" s="17">
        <v>0</v>
      </c>
      <c r="G41" s="17">
        <v>1277.2249934100007</v>
      </c>
      <c r="H41" s="17">
        <v>6056.1276393364096</v>
      </c>
      <c r="I41" s="201"/>
      <c r="J41" s="17">
        <v>7295.5183958299986</v>
      </c>
      <c r="K41" s="17">
        <v>0</v>
      </c>
      <c r="L41" s="17">
        <v>1423.7149907099999</v>
      </c>
      <c r="M41" s="17">
        <v>6411.9942161100062</v>
      </c>
      <c r="N41" s="201"/>
      <c r="O41" s="17">
        <v>6599.8980311999985</v>
      </c>
      <c r="P41" s="17">
        <v>0</v>
      </c>
      <c r="Q41" s="17">
        <v>856.55106705999992</v>
      </c>
      <c r="R41" s="17">
        <v>5514.0000826599999</v>
      </c>
      <c r="S41" s="201"/>
      <c r="T41" s="17">
        <v>6927.9217233099971</v>
      </c>
      <c r="U41" s="17">
        <v>0</v>
      </c>
      <c r="V41" s="17">
        <v>821.67106437996313</v>
      </c>
      <c r="W41" s="17">
        <v>5561.2581159199608</v>
      </c>
      <c r="X41" s="201"/>
      <c r="Y41" s="17">
        <v>6011.0311517699965</v>
      </c>
      <c r="Z41" s="17">
        <v>0</v>
      </c>
      <c r="AA41" s="17">
        <v>3437.194362799939</v>
      </c>
      <c r="AB41" s="172">
        <v>7607.2099386849377</v>
      </c>
    </row>
    <row r="42" spans="2:28" x14ac:dyDescent="0.25">
      <c r="B42" s="174">
        <v>32</v>
      </c>
      <c r="C42" s="175" t="s">
        <v>1634</v>
      </c>
      <c r="D42" s="201"/>
      <c r="E42" s="17">
        <v>73264.328337099185</v>
      </c>
      <c r="F42" s="17">
        <v>0</v>
      </c>
      <c r="G42" s="17">
        <v>17.557994999999998</v>
      </c>
      <c r="H42" s="17">
        <v>3664.0943166049592</v>
      </c>
      <c r="I42" s="201"/>
      <c r="J42" s="17">
        <v>54524.306011269073</v>
      </c>
      <c r="K42" s="17">
        <v>0</v>
      </c>
      <c r="L42" s="17">
        <v>18.187788999999999</v>
      </c>
      <c r="M42" s="17">
        <v>2727.1246900134533</v>
      </c>
      <c r="N42" s="201"/>
      <c r="O42" s="17">
        <v>56511.153712799009</v>
      </c>
      <c r="P42" s="17">
        <v>0</v>
      </c>
      <c r="Q42" s="17">
        <v>20.921918999999999</v>
      </c>
      <c r="R42" s="17">
        <v>2826.6037815899504</v>
      </c>
      <c r="S42" s="201"/>
      <c r="T42" s="17">
        <v>58111.027493309004</v>
      </c>
      <c r="U42" s="17">
        <v>0</v>
      </c>
      <c r="V42" s="17">
        <v>21.484825129999997</v>
      </c>
      <c r="W42" s="17">
        <v>2906.6256159219502</v>
      </c>
      <c r="X42" s="201"/>
      <c r="Y42" s="17">
        <v>55919.190787879001</v>
      </c>
      <c r="Z42" s="17">
        <v>0</v>
      </c>
      <c r="AA42" s="17">
        <v>20.984825129999997</v>
      </c>
      <c r="AB42" s="172">
        <v>2797.0087806504498</v>
      </c>
    </row>
    <row r="43" spans="2:28" x14ac:dyDescent="0.25">
      <c r="B43" s="210">
        <v>33</v>
      </c>
      <c r="C43" s="211" t="s">
        <v>1635</v>
      </c>
      <c r="D43" s="212"/>
      <c r="E43" s="213"/>
      <c r="F43" s="213"/>
      <c r="G43" s="214"/>
      <c r="H43" s="215">
        <v>179937.16111526787</v>
      </c>
      <c r="I43" s="212"/>
      <c r="J43" s="213"/>
      <c r="K43" s="213"/>
      <c r="L43" s="214"/>
      <c r="M43" s="215">
        <v>137914.60939523592</v>
      </c>
      <c r="N43" s="212"/>
      <c r="O43" s="213"/>
      <c r="P43" s="213"/>
      <c r="Q43" s="214"/>
      <c r="R43" s="191">
        <v>135711.67606748882</v>
      </c>
      <c r="S43" s="212"/>
      <c r="T43" s="213"/>
      <c r="U43" s="213"/>
      <c r="V43" s="214"/>
      <c r="W43" s="191">
        <v>128729.6157536005</v>
      </c>
      <c r="X43" s="212"/>
      <c r="Y43" s="213"/>
      <c r="Z43" s="213"/>
      <c r="AA43" s="214"/>
      <c r="AB43" s="194">
        <v>128263.95343873452</v>
      </c>
    </row>
    <row r="44" spans="2:28" ht="15.75" thickBot="1" x14ac:dyDescent="0.3">
      <c r="B44" s="216">
        <v>34</v>
      </c>
      <c r="C44" s="217" t="s">
        <v>1636</v>
      </c>
      <c r="D44" s="218"/>
      <c r="E44" s="219"/>
      <c r="F44" s="219"/>
      <c r="G44" s="219"/>
      <c r="H44" s="220">
        <v>1.2551134636868144</v>
      </c>
      <c r="I44" s="218"/>
      <c r="J44" s="219"/>
      <c r="K44" s="219"/>
      <c r="L44" s="219"/>
      <c r="M44" s="220">
        <v>1.3412400845252479</v>
      </c>
      <c r="N44" s="218"/>
      <c r="O44" s="219"/>
      <c r="P44" s="219"/>
      <c r="Q44" s="219"/>
      <c r="R44" s="221">
        <v>1.3083081946198725</v>
      </c>
      <c r="S44" s="218"/>
      <c r="T44" s="219"/>
      <c r="U44" s="219"/>
      <c r="V44" s="219"/>
      <c r="W44" s="221">
        <v>1.318338384655918</v>
      </c>
      <c r="X44" s="218"/>
      <c r="Y44" s="219"/>
      <c r="Z44" s="219"/>
      <c r="AA44" s="219"/>
      <c r="AB44" s="222">
        <v>1.3363254187133369</v>
      </c>
    </row>
  </sheetData>
  <mergeCells count="40">
    <mergeCell ref="B5:C5"/>
    <mergeCell ref="B6:C7"/>
    <mergeCell ref="D6:G6"/>
    <mergeCell ref="AD2:AD3"/>
    <mergeCell ref="D5:H5"/>
    <mergeCell ref="I5:M5"/>
    <mergeCell ref="H6:H7"/>
    <mergeCell ref="N5:R5"/>
    <mergeCell ref="S5:W5"/>
    <mergeCell ref="X5:AB5"/>
    <mergeCell ref="I6:L6"/>
    <mergeCell ref="M6:M7"/>
    <mergeCell ref="N6:Q6"/>
    <mergeCell ref="R6:R7"/>
    <mergeCell ref="S6:V6"/>
    <mergeCell ref="W6:W7"/>
    <mergeCell ref="X6:AA6"/>
    <mergeCell ref="AB6:AB7"/>
    <mergeCell ref="I8:M8"/>
    <mergeCell ref="N8:R8"/>
    <mergeCell ref="S8:W8"/>
    <mergeCell ref="X8:AB8"/>
    <mergeCell ref="X23:AB23"/>
    <mergeCell ref="B8:C8"/>
    <mergeCell ref="D8:H8"/>
    <mergeCell ref="K39:L39"/>
    <mergeCell ref="P39:Q39"/>
    <mergeCell ref="U39:V39"/>
    <mergeCell ref="Z39:AA39"/>
    <mergeCell ref="F39:G39"/>
    <mergeCell ref="B23:C23"/>
    <mergeCell ref="D23:H23"/>
    <mergeCell ref="I23:M23"/>
    <mergeCell ref="N23:R23"/>
    <mergeCell ref="S23:W23"/>
    <mergeCell ref="F40:G40"/>
    <mergeCell ref="K40:L40"/>
    <mergeCell ref="P40:Q40"/>
    <mergeCell ref="U40:V40"/>
    <mergeCell ref="Z40:AA40"/>
  </mergeCells>
  <hyperlinks>
    <hyperlink ref="AD2" location="Index!A1" display="Return to index" xr:uid="{00E6ADC5-F597-43D6-AEF7-BF0E5B2A5364}"/>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02C02-FFA6-45E4-A48C-55BE4C4DE73E}">
  <sheetPr codeName="Ark4"/>
  <dimension ref="B1:G118"/>
  <sheetViews>
    <sheetView showGridLines="0" zoomScale="85" zoomScaleNormal="85" workbookViewId="0">
      <selection activeCell="P11" sqref="P11"/>
    </sheetView>
  </sheetViews>
  <sheetFormatPr defaultColWidth="9.140625" defaultRowHeight="12.75" x14ac:dyDescent="0.2"/>
  <cols>
    <col min="1" max="1" width="2.7109375" style="239" customWidth="1"/>
    <col min="2" max="2" width="9.140625" style="239"/>
    <col min="3" max="3" width="66.5703125" style="239" customWidth="1"/>
    <col min="4" max="4" width="18.42578125" style="239" bestFit="1" customWidth="1"/>
    <col min="5" max="5" width="26.140625" style="239" customWidth="1"/>
    <col min="6" max="6" width="3.140625" style="239" customWidth="1"/>
    <col min="7" max="7" width="16.85546875" style="239" bestFit="1" customWidth="1"/>
    <col min="8" max="16384" width="9.140625" style="239"/>
  </cols>
  <sheetData>
    <row r="1" spans="2:7" ht="12.95" customHeight="1" x14ac:dyDescent="0.2"/>
    <row r="2" spans="2:7" ht="25.5" customHeight="1" x14ac:dyDescent="0.3">
      <c r="B2" s="861" t="s">
        <v>6</v>
      </c>
      <c r="C2" s="862"/>
      <c r="D2" s="862"/>
      <c r="E2" s="862"/>
      <c r="G2" s="315" t="s">
        <v>66</v>
      </c>
    </row>
    <row r="4" spans="2:7" ht="38.25" x14ac:dyDescent="0.2">
      <c r="B4" s="863"/>
      <c r="C4" s="863"/>
      <c r="D4" s="307" t="s">
        <v>276</v>
      </c>
      <c r="E4" s="307" t="s">
        <v>277</v>
      </c>
    </row>
    <row r="5" spans="2:7" ht="15.95" customHeight="1" x14ac:dyDescent="0.2">
      <c r="B5" s="864" t="s">
        <v>278</v>
      </c>
      <c r="C5" s="865"/>
      <c r="D5" s="865"/>
      <c r="E5" s="866"/>
    </row>
    <row r="6" spans="2:7" x14ac:dyDescent="0.2">
      <c r="B6" s="321">
        <v>1</v>
      </c>
      <c r="C6" s="60" t="s">
        <v>279</v>
      </c>
      <c r="D6" s="61">
        <v>642.721</v>
      </c>
      <c r="E6" s="62" t="s">
        <v>280</v>
      </c>
    </row>
    <row r="7" spans="2:7" x14ac:dyDescent="0.2">
      <c r="B7" s="63"/>
      <c r="C7" s="60" t="s">
        <v>281</v>
      </c>
      <c r="D7" s="61">
        <v>642.721</v>
      </c>
      <c r="E7" s="62" t="s">
        <v>282</v>
      </c>
    </row>
    <row r="8" spans="2:7" x14ac:dyDescent="0.2">
      <c r="B8" s="63"/>
      <c r="C8" s="60" t="s">
        <v>283</v>
      </c>
      <c r="D8" s="61"/>
      <c r="E8" s="62" t="s">
        <v>282</v>
      </c>
    </row>
    <row r="9" spans="2:7" x14ac:dyDescent="0.2">
      <c r="B9" s="63"/>
      <c r="C9" s="60" t="s">
        <v>284</v>
      </c>
      <c r="D9" s="61"/>
      <c r="E9" s="62" t="s">
        <v>282</v>
      </c>
    </row>
    <row r="10" spans="2:7" x14ac:dyDescent="0.2">
      <c r="B10" s="63">
        <v>2</v>
      </c>
      <c r="C10" s="60" t="s">
        <v>285</v>
      </c>
      <c r="D10" s="61">
        <v>32906.463673769998</v>
      </c>
      <c r="E10" s="62" t="s">
        <v>286</v>
      </c>
    </row>
    <row r="11" spans="2:7" x14ac:dyDescent="0.2">
      <c r="B11" s="63">
        <v>3</v>
      </c>
      <c r="C11" s="60" t="s">
        <v>287</v>
      </c>
      <c r="D11" s="61">
        <v>168.62999999999994</v>
      </c>
      <c r="E11" s="62" t="s">
        <v>288</v>
      </c>
    </row>
    <row r="12" spans="2:7" x14ac:dyDescent="0.2">
      <c r="B12" s="63" t="s">
        <v>289</v>
      </c>
      <c r="C12" s="60" t="s">
        <v>290</v>
      </c>
      <c r="D12" s="61"/>
      <c r="E12" s="62" t="s">
        <v>291</v>
      </c>
    </row>
    <row r="13" spans="2:7" ht="25.5" x14ac:dyDescent="0.2">
      <c r="B13" s="63">
        <v>4</v>
      </c>
      <c r="C13" s="60" t="s">
        <v>292</v>
      </c>
      <c r="D13" s="61"/>
      <c r="E13" s="62" t="s">
        <v>293</v>
      </c>
    </row>
    <row r="14" spans="2:7" x14ac:dyDescent="0.2">
      <c r="B14" s="63">
        <v>5</v>
      </c>
      <c r="C14" s="64" t="s">
        <v>294</v>
      </c>
      <c r="D14" s="61"/>
      <c r="E14" s="62" t="s">
        <v>295</v>
      </c>
    </row>
    <row r="15" spans="2:7" ht="25.5" x14ac:dyDescent="0.2">
      <c r="B15" s="63" t="s">
        <v>296</v>
      </c>
      <c r="C15" s="60" t="s">
        <v>297</v>
      </c>
      <c r="D15" s="61">
        <v>3605.47932623</v>
      </c>
      <c r="E15" s="62" t="s">
        <v>298</v>
      </c>
      <c r="G15" s="304"/>
    </row>
    <row r="16" spans="2:7" x14ac:dyDescent="0.2">
      <c r="B16" s="66">
        <v>6</v>
      </c>
      <c r="C16" s="67" t="s">
        <v>299</v>
      </c>
      <c r="D16" s="68">
        <v>37323.294000000002</v>
      </c>
      <c r="E16" s="62"/>
      <c r="G16" s="239" t="s">
        <v>300</v>
      </c>
    </row>
    <row r="17" spans="2:5" ht="15.95" customHeight="1" x14ac:dyDescent="0.2">
      <c r="B17" s="858" t="s">
        <v>301</v>
      </c>
      <c r="C17" s="859"/>
      <c r="D17" s="859"/>
      <c r="E17" s="860"/>
    </row>
    <row r="18" spans="2:5" x14ac:dyDescent="0.2">
      <c r="B18" s="63">
        <v>7</v>
      </c>
      <c r="C18" s="60" t="s">
        <v>302</v>
      </c>
      <c r="D18" s="61">
        <v>-271.46586600000001</v>
      </c>
      <c r="E18" s="62" t="s">
        <v>303</v>
      </c>
    </row>
    <row r="19" spans="2:5" x14ac:dyDescent="0.2">
      <c r="B19" s="63">
        <v>8</v>
      </c>
      <c r="C19" s="60" t="s">
        <v>304</v>
      </c>
      <c r="D19" s="61">
        <v>-3327.51323662</v>
      </c>
      <c r="E19" s="62" t="s">
        <v>305</v>
      </c>
    </row>
    <row r="20" spans="2:5" x14ac:dyDescent="0.2">
      <c r="B20" s="63">
        <v>9</v>
      </c>
      <c r="C20" s="60" t="s">
        <v>306</v>
      </c>
      <c r="D20" s="61"/>
      <c r="E20" s="62"/>
    </row>
    <row r="21" spans="2:5" ht="38.25" x14ac:dyDescent="0.2">
      <c r="B21" s="63">
        <v>10</v>
      </c>
      <c r="C21" s="60" t="s">
        <v>307</v>
      </c>
      <c r="D21" s="61"/>
      <c r="E21" s="62" t="s">
        <v>308</v>
      </c>
    </row>
    <row r="22" spans="2:5" ht="25.5" x14ac:dyDescent="0.2">
      <c r="B22" s="63">
        <v>11</v>
      </c>
      <c r="C22" s="60" t="s">
        <v>309</v>
      </c>
      <c r="D22" s="61"/>
      <c r="E22" s="62" t="s">
        <v>310</v>
      </c>
    </row>
    <row r="23" spans="2:5" x14ac:dyDescent="0.2">
      <c r="B23" s="63">
        <v>12</v>
      </c>
      <c r="C23" s="60" t="s">
        <v>311</v>
      </c>
      <c r="D23" s="61"/>
      <c r="E23" s="62" t="s">
        <v>312</v>
      </c>
    </row>
    <row r="24" spans="2:5" x14ac:dyDescent="0.2">
      <c r="B24" s="63">
        <v>13</v>
      </c>
      <c r="C24" s="60" t="s">
        <v>313</v>
      </c>
      <c r="D24" s="61"/>
      <c r="E24" s="62" t="s">
        <v>314</v>
      </c>
    </row>
    <row r="25" spans="2:5" ht="25.5" x14ac:dyDescent="0.2">
      <c r="B25" s="63">
        <v>14</v>
      </c>
      <c r="C25" s="60" t="s">
        <v>315</v>
      </c>
      <c r="D25" s="61"/>
      <c r="E25" s="62" t="s">
        <v>316</v>
      </c>
    </row>
    <row r="26" spans="2:5" x14ac:dyDescent="0.2">
      <c r="B26" s="63">
        <v>15</v>
      </c>
      <c r="C26" s="60" t="s">
        <v>317</v>
      </c>
      <c r="D26" s="61"/>
      <c r="E26" s="62" t="s">
        <v>318</v>
      </c>
    </row>
    <row r="27" spans="2:5" ht="25.5" x14ac:dyDescent="0.2">
      <c r="B27" s="63">
        <v>16</v>
      </c>
      <c r="C27" s="60" t="s">
        <v>319</v>
      </c>
      <c r="D27" s="61">
        <v>-20.000000300000007</v>
      </c>
      <c r="E27" s="62" t="s">
        <v>320</v>
      </c>
    </row>
    <row r="28" spans="2:5" ht="51" x14ac:dyDescent="0.2">
      <c r="B28" s="63">
        <v>17</v>
      </c>
      <c r="C28" s="60" t="s">
        <v>321</v>
      </c>
      <c r="D28" s="61"/>
      <c r="E28" s="62" t="s">
        <v>322</v>
      </c>
    </row>
    <row r="29" spans="2:5" ht="51" x14ac:dyDescent="0.2">
      <c r="B29" s="63">
        <v>18</v>
      </c>
      <c r="C29" s="60" t="s">
        <v>323</v>
      </c>
      <c r="D29" s="61"/>
      <c r="E29" s="62" t="s">
        <v>324</v>
      </c>
    </row>
    <row r="30" spans="2:5" ht="51" x14ac:dyDescent="0.2">
      <c r="B30" s="63">
        <v>19</v>
      </c>
      <c r="C30" s="60" t="s">
        <v>325</v>
      </c>
      <c r="D30" s="61"/>
      <c r="E30" s="62" t="s">
        <v>326</v>
      </c>
    </row>
    <row r="31" spans="2:5" x14ac:dyDescent="0.2">
      <c r="B31" s="63">
        <v>20</v>
      </c>
      <c r="C31" s="60" t="s">
        <v>306</v>
      </c>
      <c r="D31" s="61"/>
      <c r="E31" s="62"/>
    </row>
    <row r="32" spans="2:5" ht="25.5" x14ac:dyDescent="0.2">
      <c r="B32" s="63" t="s">
        <v>327</v>
      </c>
      <c r="C32" s="60" t="s">
        <v>328</v>
      </c>
      <c r="D32" s="61"/>
      <c r="E32" s="62" t="s">
        <v>329</v>
      </c>
    </row>
    <row r="33" spans="2:7" x14ac:dyDescent="0.2">
      <c r="B33" s="63" t="s">
        <v>330</v>
      </c>
      <c r="C33" s="60" t="s">
        <v>331</v>
      </c>
      <c r="D33" s="61"/>
      <c r="E33" s="62" t="s">
        <v>332</v>
      </c>
    </row>
    <row r="34" spans="2:7" ht="25.5" x14ac:dyDescent="0.2">
      <c r="B34" s="63" t="s">
        <v>333</v>
      </c>
      <c r="C34" s="60" t="s">
        <v>334</v>
      </c>
      <c r="D34" s="61"/>
      <c r="E34" s="62" t="s">
        <v>335</v>
      </c>
    </row>
    <row r="35" spans="2:7" x14ac:dyDescent="0.2">
      <c r="B35" s="63" t="s">
        <v>336</v>
      </c>
      <c r="C35" s="60" t="s">
        <v>337</v>
      </c>
      <c r="D35" s="61"/>
      <c r="E35" s="62" t="s">
        <v>338</v>
      </c>
    </row>
    <row r="36" spans="2:7" ht="38.25" x14ac:dyDescent="0.2">
      <c r="B36" s="63">
        <v>21</v>
      </c>
      <c r="C36" s="60" t="s">
        <v>339</v>
      </c>
      <c r="D36" s="61"/>
      <c r="E36" s="62" t="s">
        <v>340</v>
      </c>
    </row>
    <row r="37" spans="2:7" x14ac:dyDescent="0.2">
      <c r="B37" s="63">
        <v>22</v>
      </c>
      <c r="C37" s="60" t="s">
        <v>341</v>
      </c>
      <c r="D37" s="61"/>
      <c r="E37" s="62" t="s">
        <v>342</v>
      </c>
    </row>
    <row r="38" spans="2:7" ht="38.25" x14ac:dyDescent="0.2">
      <c r="B38" s="63">
        <v>23</v>
      </c>
      <c r="C38" s="69" t="s">
        <v>343</v>
      </c>
      <c r="D38" s="61"/>
      <c r="E38" s="62" t="s">
        <v>344</v>
      </c>
    </row>
    <row r="39" spans="2:7" x14ac:dyDescent="0.2">
      <c r="B39" s="63">
        <v>24</v>
      </c>
      <c r="C39" s="60" t="s">
        <v>306</v>
      </c>
      <c r="D39" s="61"/>
      <c r="E39" s="62"/>
    </row>
    <row r="40" spans="2:7" ht="25.5" x14ac:dyDescent="0.2">
      <c r="B40" s="63">
        <v>25</v>
      </c>
      <c r="C40" s="60" t="s">
        <v>345</v>
      </c>
      <c r="D40" s="61"/>
      <c r="E40" s="62" t="s">
        <v>340</v>
      </c>
    </row>
    <row r="41" spans="2:7" x14ac:dyDescent="0.2">
      <c r="B41" s="63" t="s">
        <v>346</v>
      </c>
      <c r="C41" s="60" t="s">
        <v>347</v>
      </c>
      <c r="D41" s="61"/>
      <c r="E41" s="62" t="s">
        <v>348</v>
      </c>
    </row>
    <row r="42" spans="2:7" ht="51" x14ac:dyDescent="0.2">
      <c r="B42" s="63" t="s">
        <v>349</v>
      </c>
      <c r="C42" s="60" t="s">
        <v>350</v>
      </c>
      <c r="D42" s="61"/>
      <c r="E42" s="62" t="s">
        <v>351</v>
      </c>
    </row>
    <row r="43" spans="2:7" x14ac:dyDescent="0.2">
      <c r="B43" s="63">
        <v>26</v>
      </c>
      <c r="C43" s="60" t="s">
        <v>306</v>
      </c>
      <c r="D43" s="61"/>
      <c r="E43" s="62"/>
    </row>
    <row r="44" spans="2:7" ht="25.5" x14ac:dyDescent="0.2">
      <c r="B44" s="63">
        <v>27</v>
      </c>
      <c r="C44" s="60" t="s">
        <v>352</v>
      </c>
      <c r="D44" s="61"/>
      <c r="E44" s="62" t="s">
        <v>353</v>
      </c>
    </row>
    <row r="45" spans="2:7" x14ac:dyDescent="0.2">
      <c r="B45" s="63" t="s">
        <v>354</v>
      </c>
      <c r="C45" s="60" t="s">
        <v>355</v>
      </c>
      <c r="D45" s="61">
        <v>-147.97498300000001</v>
      </c>
      <c r="E45" s="62" t="s">
        <v>356</v>
      </c>
      <c r="G45" s="304"/>
    </row>
    <row r="46" spans="2:7" x14ac:dyDescent="0.2">
      <c r="B46" s="63">
        <v>28</v>
      </c>
      <c r="C46" s="67" t="s">
        <v>357</v>
      </c>
      <c r="D46" s="68">
        <v>-3766.9540859200001</v>
      </c>
      <c r="E46" s="62"/>
      <c r="G46" s="304"/>
    </row>
    <row r="47" spans="2:7" x14ac:dyDescent="0.2">
      <c r="B47" s="63">
        <v>29</v>
      </c>
      <c r="C47" s="67" t="s">
        <v>358</v>
      </c>
      <c r="D47" s="68">
        <v>33556.339914079996</v>
      </c>
      <c r="E47" s="62"/>
      <c r="G47" s="239" t="s">
        <v>300</v>
      </c>
    </row>
    <row r="48" spans="2:7" ht="15.95" customHeight="1" x14ac:dyDescent="0.2">
      <c r="B48" s="858" t="s">
        <v>359</v>
      </c>
      <c r="C48" s="859"/>
      <c r="D48" s="859"/>
      <c r="E48" s="860"/>
    </row>
    <row r="49" spans="2:5" x14ac:dyDescent="0.2">
      <c r="B49" s="63">
        <v>30</v>
      </c>
      <c r="C49" s="60" t="s">
        <v>279</v>
      </c>
      <c r="D49" s="61">
        <v>3271.5749999999998</v>
      </c>
      <c r="E49" s="62" t="s">
        <v>360</v>
      </c>
    </row>
    <row r="50" spans="2:5" x14ac:dyDescent="0.2">
      <c r="B50" s="63">
        <v>31</v>
      </c>
      <c r="C50" s="60" t="s">
        <v>361</v>
      </c>
      <c r="D50" s="61">
        <v>3271.5749999999998</v>
      </c>
      <c r="E50" s="62"/>
    </row>
    <row r="51" spans="2:5" x14ac:dyDescent="0.2">
      <c r="B51" s="63">
        <v>32</v>
      </c>
      <c r="C51" s="60" t="s">
        <v>362</v>
      </c>
      <c r="D51" s="61"/>
      <c r="E51" s="62"/>
    </row>
    <row r="52" spans="2:5" ht="25.5" x14ac:dyDescent="0.2">
      <c r="B52" s="63">
        <v>33</v>
      </c>
      <c r="C52" s="60" t="s">
        <v>363</v>
      </c>
      <c r="D52" s="61"/>
      <c r="E52" s="62" t="s">
        <v>364</v>
      </c>
    </row>
    <row r="53" spans="2:5" ht="25.5" x14ac:dyDescent="0.2">
      <c r="B53" s="63" t="s">
        <v>365</v>
      </c>
      <c r="C53" s="60" t="s">
        <v>366</v>
      </c>
      <c r="D53" s="61"/>
      <c r="E53" s="62"/>
    </row>
    <row r="54" spans="2:5" ht="25.5" x14ac:dyDescent="0.2">
      <c r="B54" s="63" t="s">
        <v>367</v>
      </c>
      <c r="C54" s="60" t="s">
        <v>368</v>
      </c>
      <c r="D54" s="61"/>
      <c r="E54" s="62"/>
    </row>
    <row r="55" spans="2:5" ht="25.5" x14ac:dyDescent="0.2">
      <c r="B55" s="63">
        <v>34</v>
      </c>
      <c r="C55" s="60" t="s">
        <v>369</v>
      </c>
      <c r="D55" s="61"/>
      <c r="E55" s="62" t="s">
        <v>370</v>
      </c>
    </row>
    <row r="56" spans="2:5" x14ac:dyDescent="0.2">
      <c r="B56" s="63">
        <v>35</v>
      </c>
      <c r="C56" s="60" t="s">
        <v>371</v>
      </c>
      <c r="D56" s="61"/>
      <c r="E56" s="62" t="s">
        <v>364</v>
      </c>
    </row>
    <row r="57" spans="2:5" x14ac:dyDescent="0.2">
      <c r="B57" s="66">
        <v>36</v>
      </c>
      <c r="C57" s="67" t="s">
        <v>372</v>
      </c>
      <c r="D57" s="68">
        <v>3271.5749999999998</v>
      </c>
      <c r="E57" s="62"/>
    </row>
    <row r="58" spans="2:5" ht="15.95" customHeight="1" x14ac:dyDescent="0.2">
      <c r="B58" s="858" t="s">
        <v>373</v>
      </c>
      <c r="C58" s="859"/>
      <c r="D58" s="859"/>
      <c r="E58" s="860"/>
    </row>
    <row r="59" spans="2:5" ht="25.5" x14ac:dyDescent="0.2">
      <c r="B59" s="63">
        <v>37</v>
      </c>
      <c r="C59" s="70" t="s">
        <v>374</v>
      </c>
      <c r="D59" s="61"/>
      <c r="E59" s="62" t="s">
        <v>375</v>
      </c>
    </row>
    <row r="60" spans="2:5" ht="38.25" x14ac:dyDescent="0.2">
      <c r="B60" s="63">
        <v>38</v>
      </c>
      <c r="C60" s="70" t="s">
        <v>376</v>
      </c>
      <c r="D60" s="61"/>
      <c r="E60" s="62" t="s">
        <v>377</v>
      </c>
    </row>
    <row r="61" spans="2:5" ht="51" x14ac:dyDescent="0.2">
      <c r="B61" s="63">
        <v>39</v>
      </c>
      <c r="C61" s="70" t="s">
        <v>378</v>
      </c>
      <c r="D61" s="61"/>
      <c r="E61" s="62" t="s">
        <v>379</v>
      </c>
    </row>
    <row r="62" spans="2:5" ht="38.25" x14ac:dyDescent="0.2">
      <c r="B62" s="63">
        <v>40</v>
      </c>
      <c r="C62" s="70" t="s">
        <v>380</v>
      </c>
      <c r="D62" s="61"/>
      <c r="E62" s="62" t="s">
        <v>381</v>
      </c>
    </row>
    <row r="63" spans="2:5" x14ac:dyDescent="0.2">
      <c r="B63" s="63">
        <v>41</v>
      </c>
      <c r="C63" s="70" t="s">
        <v>382</v>
      </c>
      <c r="D63" s="61"/>
      <c r="E63" s="62"/>
    </row>
    <row r="64" spans="2:5" ht="25.5" x14ac:dyDescent="0.2">
      <c r="B64" s="63">
        <v>42</v>
      </c>
      <c r="C64" s="70" t="s">
        <v>383</v>
      </c>
      <c r="D64" s="61"/>
      <c r="E64" s="62" t="s">
        <v>384</v>
      </c>
    </row>
    <row r="65" spans="2:7" x14ac:dyDescent="0.2">
      <c r="B65" s="63" t="s">
        <v>385</v>
      </c>
      <c r="C65" s="70" t="s">
        <v>386</v>
      </c>
      <c r="D65" s="61"/>
      <c r="E65" s="62"/>
    </row>
    <row r="66" spans="2:7" x14ac:dyDescent="0.2">
      <c r="B66" s="66">
        <v>43</v>
      </c>
      <c r="C66" s="67" t="s">
        <v>387</v>
      </c>
      <c r="D66" s="68"/>
      <c r="E66" s="62"/>
    </row>
    <row r="67" spans="2:7" x14ac:dyDescent="0.2">
      <c r="B67" s="66">
        <v>44</v>
      </c>
      <c r="C67" s="67" t="s">
        <v>388</v>
      </c>
      <c r="D67" s="68">
        <v>3271.5749999999998</v>
      </c>
      <c r="E67" s="62"/>
      <c r="G67" s="303"/>
    </row>
    <row r="68" spans="2:7" x14ac:dyDescent="0.2">
      <c r="B68" s="66">
        <v>45</v>
      </c>
      <c r="C68" s="67" t="s">
        <v>389</v>
      </c>
      <c r="D68" s="68">
        <v>36827.91491408</v>
      </c>
      <c r="E68" s="62"/>
      <c r="G68" s="239" t="s">
        <v>300</v>
      </c>
    </row>
    <row r="69" spans="2:7" ht="15.95" customHeight="1" x14ac:dyDescent="0.2">
      <c r="B69" s="858" t="s">
        <v>390</v>
      </c>
      <c r="C69" s="859"/>
      <c r="D69" s="859"/>
      <c r="E69" s="860"/>
    </row>
    <row r="70" spans="2:7" x14ac:dyDescent="0.2">
      <c r="B70" s="63">
        <v>46</v>
      </c>
      <c r="C70" s="70" t="s">
        <v>391</v>
      </c>
      <c r="D70" s="61">
        <v>6178.41</v>
      </c>
      <c r="E70" s="71" t="s">
        <v>392</v>
      </c>
    </row>
    <row r="71" spans="2:7" ht="38.25" x14ac:dyDescent="0.2">
      <c r="B71" s="63">
        <v>47</v>
      </c>
      <c r="C71" s="70" t="s">
        <v>393</v>
      </c>
      <c r="D71" s="61"/>
      <c r="E71" s="71" t="s">
        <v>394</v>
      </c>
    </row>
    <row r="72" spans="2:7" ht="25.5" x14ac:dyDescent="0.2">
      <c r="B72" s="63" t="s">
        <v>395</v>
      </c>
      <c r="C72" s="70" t="s">
        <v>396</v>
      </c>
      <c r="D72" s="61"/>
      <c r="E72" s="71" t="s">
        <v>397</v>
      </c>
    </row>
    <row r="73" spans="2:7" ht="25.5" x14ac:dyDescent="0.2">
      <c r="B73" s="63" t="s">
        <v>398</v>
      </c>
      <c r="C73" s="70" t="s">
        <v>399</v>
      </c>
      <c r="D73" s="61"/>
      <c r="E73" s="71"/>
    </row>
    <row r="74" spans="2:7" ht="38.25" x14ac:dyDescent="0.2">
      <c r="B74" s="63">
        <v>48</v>
      </c>
      <c r="C74" s="70" t="s">
        <v>400</v>
      </c>
      <c r="D74" s="61"/>
      <c r="E74" s="71" t="s">
        <v>401</v>
      </c>
    </row>
    <row r="75" spans="2:7" x14ac:dyDescent="0.2">
      <c r="B75" s="63">
        <v>49</v>
      </c>
      <c r="C75" s="70" t="s">
        <v>402</v>
      </c>
      <c r="D75" s="61"/>
      <c r="E75" s="71" t="s">
        <v>394</v>
      </c>
    </row>
    <row r="76" spans="2:7" x14ac:dyDescent="0.2">
      <c r="B76" s="63">
        <v>50</v>
      </c>
      <c r="C76" s="70" t="s">
        <v>403</v>
      </c>
      <c r="D76" s="61"/>
      <c r="E76" s="71" t="s">
        <v>404</v>
      </c>
    </row>
    <row r="77" spans="2:7" x14ac:dyDescent="0.2">
      <c r="B77" s="66">
        <v>51</v>
      </c>
      <c r="C77" s="67" t="s">
        <v>405</v>
      </c>
      <c r="D77" s="68">
        <v>6178.41</v>
      </c>
      <c r="E77" s="71"/>
      <c r="G77" s="239" t="s">
        <v>300</v>
      </c>
    </row>
    <row r="78" spans="2:7" ht="15.95" customHeight="1" x14ac:dyDescent="0.2">
      <c r="B78" s="858" t="s">
        <v>406</v>
      </c>
      <c r="C78" s="859"/>
      <c r="D78" s="859"/>
      <c r="E78" s="860"/>
    </row>
    <row r="79" spans="2:7" ht="25.5" x14ac:dyDescent="0.2">
      <c r="B79" s="63">
        <v>52</v>
      </c>
      <c r="C79" s="70" t="s">
        <v>407</v>
      </c>
      <c r="D79" s="61"/>
      <c r="E79" s="62" t="s">
        <v>408</v>
      </c>
    </row>
    <row r="80" spans="2:7" ht="51" x14ac:dyDescent="0.2">
      <c r="B80" s="63">
        <v>53</v>
      </c>
      <c r="C80" s="70" t="s">
        <v>409</v>
      </c>
      <c r="D80" s="61"/>
      <c r="E80" s="62" t="s">
        <v>410</v>
      </c>
    </row>
    <row r="81" spans="2:7" ht="51" x14ac:dyDescent="0.2">
      <c r="B81" s="63">
        <v>54</v>
      </c>
      <c r="C81" s="70" t="s">
        <v>411</v>
      </c>
      <c r="D81" s="61"/>
      <c r="E81" s="62" t="s">
        <v>412</v>
      </c>
    </row>
    <row r="82" spans="2:7" x14ac:dyDescent="0.2">
      <c r="B82" s="63" t="s">
        <v>413</v>
      </c>
      <c r="C82" s="70" t="s">
        <v>382</v>
      </c>
      <c r="D82" s="61"/>
      <c r="E82" s="62"/>
    </row>
    <row r="83" spans="2:7" ht="51" x14ac:dyDescent="0.2">
      <c r="B83" s="63">
        <v>55</v>
      </c>
      <c r="C83" s="70" t="s">
        <v>414</v>
      </c>
      <c r="D83" s="61"/>
      <c r="E83" s="62" t="s">
        <v>415</v>
      </c>
    </row>
    <row r="84" spans="2:7" x14ac:dyDescent="0.2">
      <c r="B84" s="63">
        <v>56</v>
      </c>
      <c r="C84" s="70" t="s">
        <v>382</v>
      </c>
      <c r="D84" s="61"/>
      <c r="E84" s="62"/>
    </row>
    <row r="85" spans="2:7" ht="25.5" x14ac:dyDescent="0.2">
      <c r="B85" s="63" t="s">
        <v>416</v>
      </c>
      <c r="C85" s="65" t="s">
        <v>417</v>
      </c>
      <c r="D85" s="61"/>
      <c r="E85" s="62"/>
    </row>
    <row r="86" spans="2:7" x14ac:dyDescent="0.2">
      <c r="B86" s="63" t="s">
        <v>418</v>
      </c>
      <c r="C86" s="65" t="s">
        <v>419</v>
      </c>
      <c r="D86" s="61"/>
      <c r="E86" s="62"/>
    </row>
    <row r="87" spans="2:7" x14ac:dyDescent="0.2">
      <c r="B87" s="66">
        <v>57</v>
      </c>
      <c r="C87" s="72" t="s">
        <v>420</v>
      </c>
      <c r="D87" s="68"/>
      <c r="E87" s="62"/>
    </row>
    <row r="88" spans="2:7" x14ac:dyDescent="0.2">
      <c r="B88" s="66">
        <v>58</v>
      </c>
      <c r="C88" s="72" t="s">
        <v>421</v>
      </c>
      <c r="D88" s="68">
        <v>6178.41</v>
      </c>
      <c r="E88" s="62"/>
    </row>
    <row r="89" spans="2:7" x14ac:dyDescent="0.2">
      <c r="B89" s="66">
        <v>59</v>
      </c>
      <c r="C89" s="72" t="s">
        <v>422</v>
      </c>
      <c r="D89" s="68">
        <v>43006.324914080004</v>
      </c>
      <c r="E89" s="62"/>
      <c r="G89" s="239" t="s">
        <v>300</v>
      </c>
    </row>
    <row r="90" spans="2:7" x14ac:dyDescent="0.2">
      <c r="B90" s="66">
        <v>60</v>
      </c>
      <c r="C90" s="72" t="s">
        <v>423</v>
      </c>
      <c r="D90" s="68">
        <v>220921.97873353001</v>
      </c>
      <c r="E90" s="62"/>
    </row>
    <row r="91" spans="2:7" ht="15.95" customHeight="1" x14ac:dyDescent="0.2">
      <c r="B91" s="858" t="s">
        <v>424</v>
      </c>
      <c r="C91" s="859"/>
      <c r="D91" s="859"/>
      <c r="E91" s="860"/>
    </row>
    <row r="92" spans="2:7" x14ac:dyDescent="0.2">
      <c r="B92" s="63">
        <v>61</v>
      </c>
      <c r="C92" s="70" t="s">
        <v>425</v>
      </c>
      <c r="D92" s="73">
        <v>0.15189226579649068</v>
      </c>
      <c r="E92" s="62" t="s">
        <v>426</v>
      </c>
    </row>
    <row r="93" spans="2:7" x14ac:dyDescent="0.2">
      <c r="B93" s="63">
        <v>62</v>
      </c>
      <c r="C93" s="70" t="s">
        <v>427</v>
      </c>
      <c r="D93" s="73">
        <v>0.16670100062113249</v>
      </c>
      <c r="E93" s="62" t="s">
        <v>428</v>
      </c>
    </row>
    <row r="94" spans="2:7" x14ac:dyDescent="0.2">
      <c r="B94" s="63">
        <v>63</v>
      </c>
      <c r="C94" s="70" t="s">
        <v>429</v>
      </c>
      <c r="D94" s="73">
        <v>0.19466748016933635</v>
      </c>
      <c r="E94" s="62" t="s">
        <v>430</v>
      </c>
    </row>
    <row r="95" spans="2:7" x14ac:dyDescent="0.2">
      <c r="B95" s="63">
        <v>64</v>
      </c>
      <c r="C95" s="70" t="s">
        <v>431</v>
      </c>
      <c r="D95" s="73">
        <v>0.11949415621149911</v>
      </c>
      <c r="E95" s="62" t="s">
        <v>432</v>
      </c>
    </row>
    <row r="96" spans="2:7" x14ac:dyDescent="0.2">
      <c r="B96" s="63">
        <v>65</v>
      </c>
      <c r="C96" s="70" t="s">
        <v>433</v>
      </c>
      <c r="D96" s="73">
        <v>2.4999999999999998E-2</v>
      </c>
      <c r="E96" s="62"/>
    </row>
    <row r="97" spans="2:5" x14ac:dyDescent="0.2">
      <c r="B97" s="63">
        <v>66</v>
      </c>
      <c r="C97" s="70" t="s">
        <v>434</v>
      </c>
      <c r="D97" s="73">
        <v>1.9194156211499114E-2</v>
      </c>
      <c r="E97" s="62"/>
    </row>
    <row r="98" spans="2:5" x14ac:dyDescent="0.2">
      <c r="B98" s="63">
        <v>67</v>
      </c>
      <c r="C98" s="70" t="s">
        <v>435</v>
      </c>
      <c r="D98" s="302"/>
      <c r="E98" s="62"/>
    </row>
    <row r="99" spans="2:5" ht="25.5" x14ac:dyDescent="0.2">
      <c r="B99" s="63" t="s">
        <v>436</v>
      </c>
      <c r="C99" s="76" t="s">
        <v>437</v>
      </c>
      <c r="D99" s="73">
        <v>1.4999999999999999E-2</v>
      </c>
      <c r="E99" s="62" t="s">
        <v>438</v>
      </c>
    </row>
    <row r="100" spans="2:5" ht="25.5" x14ac:dyDescent="0.2">
      <c r="B100" s="63" t="s">
        <v>439</v>
      </c>
      <c r="C100" s="76" t="s">
        <v>440</v>
      </c>
      <c r="D100" s="73">
        <v>1.5300000000000001E-2</v>
      </c>
      <c r="E100" s="62"/>
    </row>
    <row r="101" spans="2:5" ht="25.5" x14ac:dyDescent="0.2">
      <c r="B101" s="63">
        <v>68</v>
      </c>
      <c r="C101" s="76" t="s">
        <v>441</v>
      </c>
      <c r="D101" s="73">
        <v>0.10007317581806335</v>
      </c>
      <c r="E101" s="62" t="s">
        <v>442</v>
      </c>
    </row>
    <row r="102" spans="2:5" ht="15.95" customHeight="1" x14ac:dyDescent="0.2">
      <c r="B102" s="858" t="s">
        <v>443</v>
      </c>
      <c r="C102" s="859"/>
      <c r="D102" s="859"/>
      <c r="E102" s="860"/>
    </row>
    <row r="103" spans="2:5" ht="38.25" x14ac:dyDescent="0.2">
      <c r="B103" s="63">
        <v>72</v>
      </c>
      <c r="C103" s="70" t="s">
        <v>444</v>
      </c>
      <c r="D103" s="61">
        <v>1617.2105735096636</v>
      </c>
      <c r="E103" s="62" t="s">
        <v>445</v>
      </c>
    </row>
    <row r="104" spans="2:5" ht="51" x14ac:dyDescent="0.2">
      <c r="B104" s="63">
        <v>73</v>
      </c>
      <c r="C104" s="70" t="s">
        <v>446</v>
      </c>
      <c r="D104" s="61">
        <v>265.07616504999999</v>
      </c>
      <c r="E104" s="77" t="s">
        <v>447</v>
      </c>
    </row>
    <row r="105" spans="2:5" x14ac:dyDescent="0.2">
      <c r="B105" s="63">
        <v>74</v>
      </c>
      <c r="C105" s="70" t="s">
        <v>382</v>
      </c>
      <c r="D105" s="61"/>
      <c r="E105" s="77"/>
    </row>
    <row r="106" spans="2:5" ht="38.25" x14ac:dyDescent="0.2">
      <c r="B106" s="63">
        <v>75</v>
      </c>
      <c r="C106" s="70" t="s">
        <v>448</v>
      </c>
      <c r="D106" s="61">
        <v>3014.4650000000001</v>
      </c>
      <c r="E106" s="77" t="s">
        <v>449</v>
      </c>
    </row>
    <row r="107" spans="2:5" ht="15.95" customHeight="1" x14ac:dyDescent="0.2">
      <c r="B107" s="858" t="s">
        <v>450</v>
      </c>
      <c r="C107" s="859"/>
      <c r="D107" s="859"/>
      <c r="E107" s="860"/>
    </row>
    <row r="108" spans="2:5" ht="25.5" x14ac:dyDescent="0.2">
      <c r="B108" s="63">
        <v>76</v>
      </c>
      <c r="C108" s="70" t="s">
        <v>451</v>
      </c>
      <c r="D108" s="61"/>
      <c r="E108" s="62">
        <v>62</v>
      </c>
    </row>
    <row r="109" spans="2:5" x14ac:dyDescent="0.2">
      <c r="B109" s="63">
        <v>77</v>
      </c>
      <c r="C109" s="70" t="s">
        <v>452</v>
      </c>
      <c r="D109" s="61">
        <v>150.81580360037503</v>
      </c>
      <c r="E109" s="62">
        <v>62</v>
      </c>
    </row>
    <row r="110" spans="2:5" ht="25.5" x14ac:dyDescent="0.2">
      <c r="B110" s="63">
        <v>78</v>
      </c>
      <c r="C110" s="65" t="s">
        <v>453</v>
      </c>
      <c r="D110" s="301"/>
      <c r="E110" s="322">
        <v>62</v>
      </c>
    </row>
    <row r="111" spans="2:5" ht="25.5" x14ac:dyDescent="0.2">
      <c r="B111" s="63">
        <v>79</v>
      </c>
      <c r="C111" s="70" t="s">
        <v>454</v>
      </c>
      <c r="D111" s="61">
        <v>874.84743429779996</v>
      </c>
      <c r="E111" s="62">
        <v>62</v>
      </c>
    </row>
    <row r="112" spans="2:5" ht="15.95" customHeight="1" x14ac:dyDescent="0.2">
      <c r="B112" s="858" t="s">
        <v>455</v>
      </c>
      <c r="C112" s="859"/>
      <c r="D112" s="859"/>
      <c r="E112" s="860"/>
    </row>
    <row r="113" spans="2:5" x14ac:dyDescent="0.2">
      <c r="B113" s="63">
        <v>80</v>
      </c>
      <c r="C113" s="70" t="s">
        <v>456</v>
      </c>
      <c r="D113" s="61"/>
      <c r="E113" s="62" t="s">
        <v>457</v>
      </c>
    </row>
    <row r="114" spans="2:5" ht="25.5" x14ac:dyDescent="0.2">
      <c r="B114" s="63">
        <v>81</v>
      </c>
      <c r="C114" s="70" t="s">
        <v>458</v>
      </c>
      <c r="D114" s="61"/>
      <c r="E114" s="62" t="s">
        <v>457</v>
      </c>
    </row>
    <row r="115" spans="2:5" x14ac:dyDescent="0.2">
      <c r="B115" s="63">
        <v>82</v>
      </c>
      <c r="C115" s="70" t="s">
        <v>459</v>
      </c>
      <c r="D115" s="61"/>
      <c r="E115" s="62" t="s">
        <v>460</v>
      </c>
    </row>
    <row r="116" spans="2:5" ht="25.5" x14ac:dyDescent="0.2">
      <c r="B116" s="63">
        <v>83</v>
      </c>
      <c r="C116" s="70" t="s">
        <v>461</v>
      </c>
      <c r="D116" s="61"/>
      <c r="E116" s="62" t="s">
        <v>460</v>
      </c>
    </row>
    <row r="117" spans="2:5" x14ac:dyDescent="0.2">
      <c r="B117" s="63">
        <v>84</v>
      </c>
      <c r="C117" s="70" t="s">
        <v>462</v>
      </c>
      <c r="D117" s="61"/>
      <c r="E117" s="62" t="s">
        <v>463</v>
      </c>
    </row>
    <row r="118" spans="2:5" ht="25.5" x14ac:dyDescent="0.2">
      <c r="B118" s="63">
        <v>85</v>
      </c>
      <c r="C118" s="70" t="s">
        <v>464</v>
      </c>
      <c r="D118" s="61"/>
      <c r="E118" s="62" t="s">
        <v>463</v>
      </c>
    </row>
  </sheetData>
  <mergeCells count="12">
    <mergeCell ref="B48:E48"/>
    <mergeCell ref="B58:E58"/>
    <mergeCell ref="B2:E2"/>
    <mergeCell ref="B112:E112"/>
    <mergeCell ref="B78:E78"/>
    <mergeCell ref="B91:E91"/>
    <mergeCell ref="B102:E102"/>
    <mergeCell ref="B107:E107"/>
    <mergeCell ref="B69:E69"/>
    <mergeCell ref="B4:C4"/>
    <mergeCell ref="B5:E5"/>
    <mergeCell ref="B17:E17"/>
  </mergeCells>
  <hyperlinks>
    <hyperlink ref="G2" location="Index!A1" display="Return to index" xr:uid="{76EB659B-7AB4-45D5-9F4A-42DF7EB6966C}"/>
  </hyperlinks>
  <pageMargins left="0.7" right="0.7" top="0.75" bottom="0.75" header="0.3" footer="0.3"/>
  <pageSetup paperSize="9" orientation="portrait"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DA913-BAB8-4057-9E2C-213FCDEA682E}">
  <sheetPr codeName="Ark41"/>
  <dimension ref="B1:R23"/>
  <sheetViews>
    <sheetView showGridLines="0" zoomScale="85" zoomScaleNormal="85" zoomScaleSheetLayoutView="85" workbookViewId="0">
      <selection activeCell="J8" sqref="J8"/>
    </sheetView>
  </sheetViews>
  <sheetFormatPr defaultColWidth="9.140625" defaultRowHeight="15" x14ac:dyDescent="0.25"/>
  <cols>
    <col min="1" max="1" width="2.7109375" style="421" customWidth="1"/>
    <col min="2" max="2" width="4.5703125" style="421" customWidth="1"/>
    <col min="3" max="3" width="16" style="421" customWidth="1"/>
    <col min="4" max="4" width="18.5703125" style="421" customWidth="1"/>
    <col min="5" max="5" width="19" style="421" bestFit="1" customWidth="1"/>
    <col min="6" max="6" width="16.28515625" style="421" bestFit="1" customWidth="1"/>
    <col min="7" max="7" width="21" style="421" customWidth="1"/>
    <col min="8" max="8" width="16.7109375" style="421" bestFit="1" customWidth="1"/>
    <col min="9" max="9" width="18.28515625" style="421" bestFit="1" customWidth="1"/>
    <col min="10" max="10" width="18.42578125" style="421" bestFit="1" customWidth="1"/>
    <col min="11" max="11" width="25.85546875" style="421" bestFit="1" customWidth="1"/>
    <col min="12" max="12" width="27.85546875" style="421" customWidth="1"/>
    <col min="13" max="13" width="17.42578125" style="421" bestFit="1" customWidth="1"/>
    <col min="14" max="14" width="27.5703125" style="421" bestFit="1" customWidth="1"/>
    <col min="15" max="15" width="11.42578125" style="421" customWidth="1"/>
    <col min="16" max="16" width="14.5703125" style="421" customWidth="1"/>
    <col min="17" max="17" width="5.7109375" style="421" customWidth="1"/>
    <col min="18" max="18" width="17.28515625" style="421" bestFit="1" customWidth="1"/>
    <col min="19" max="16384" width="9.140625" style="421"/>
  </cols>
  <sheetData>
    <row r="1" spans="2:18" ht="12.95" customHeight="1" x14ac:dyDescent="0.25">
      <c r="B1" s="718"/>
      <c r="C1" s="718"/>
      <c r="D1" s="718"/>
      <c r="E1" s="718"/>
      <c r="F1" s="718"/>
      <c r="G1" s="718"/>
      <c r="H1" s="718"/>
      <c r="I1" s="718"/>
      <c r="J1" s="718"/>
      <c r="K1" s="718"/>
      <c r="L1" s="718"/>
      <c r="M1" s="718"/>
      <c r="N1" s="718"/>
      <c r="O1" s="718"/>
      <c r="P1" s="718"/>
      <c r="Q1" s="718"/>
      <c r="R1" s="718"/>
    </row>
    <row r="2" spans="2:18" ht="20.25" x14ac:dyDescent="0.25">
      <c r="B2" s="631" t="s">
        <v>1637</v>
      </c>
      <c r="C2" s="56"/>
      <c r="D2" s="56"/>
      <c r="E2" s="56"/>
      <c r="F2" s="56"/>
      <c r="G2" s="56"/>
      <c r="H2" s="56"/>
      <c r="I2" s="56"/>
      <c r="J2" s="56"/>
      <c r="K2" s="56"/>
      <c r="L2" s="56"/>
      <c r="M2" s="56"/>
      <c r="N2" s="56"/>
      <c r="O2" s="56"/>
      <c r="P2" s="792"/>
      <c r="Q2" s="718"/>
      <c r="R2" s="867" t="s">
        <v>66</v>
      </c>
    </row>
    <row r="3" spans="2:18" ht="18.75" x14ac:dyDescent="0.25">
      <c r="B3" s="140"/>
      <c r="C3" s="56"/>
      <c r="D3" s="56"/>
      <c r="E3" s="56"/>
      <c r="F3" s="56"/>
      <c r="G3" s="56"/>
      <c r="H3" s="56"/>
      <c r="I3" s="56"/>
      <c r="J3" s="56"/>
      <c r="K3" s="56"/>
      <c r="L3" s="56"/>
      <c r="M3" s="56"/>
      <c r="N3" s="56"/>
      <c r="O3" s="56"/>
      <c r="P3" s="792"/>
      <c r="Q3" s="718"/>
      <c r="R3" s="867"/>
    </row>
    <row r="5" spans="2:18" x14ac:dyDescent="0.25">
      <c r="B5" s="110"/>
      <c r="C5" s="110"/>
      <c r="D5" s="245" t="s">
        <v>67</v>
      </c>
      <c r="E5" s="245" t="s">
        <v>68</v>
      </c>
      <c r="F5" s="245" t="s">
        <v>69</v>
      </c>
      <c r="G5" s="245" t="s">
        <v>70</v>
      </c>
      <c r="H5" s="245" t="s">
        <v>71</v>
      </c>
      <c r="I5" s="245" t="s">
        <v>466</v>
      </c>
      <c r="J5" s="245" t="s">
        <v>467</v>
      </c>
      <c r="K5" s="245" t="s">
        <v>510</v>
      </c>
      <c r="L5" s="245" t="s">
        <v>618</v>
      </c>
      <c r="M5" s="245" t="s">
        <v>619</v>
      </c>
      <c r="N5" s="245" t="s">
        <v>620</v>
      </c>
      <c r="O5" s="245" t="s">
        <v>621</v>
      </c>
      <c r="P5" s="245" t="s">
        <v>672</v>
      </c>
      <c r="Q5" s="718"/>
      <c r="R5" s="718"/>
    </row>
    <row r="6" spans="2:18" ht="15.75" customHeight="1" x14ac:dyDescent="0.25">
      <c r="B6" s="110"/>
      <c r="C6" s="110"/>
      <c r="D6" s="1076" t="s">
        <v>1638</v>
      </c>
      <c r="E6" s="1077"/>
      <c r="F6" s="1076" t="s">
        <v>1639</v>
      </c>
      <c r="G6" s="1077"/>
      <c r="H6" s="1073" t="s">
        <v>1640</v>
      </c>
      <c r="I6" s="1073" t="s">
        <v>1321</v>
      </c>
      <c r="J6" s="1076" t="s">
        <v>1641</v>
      </c>
      <c r="K6" s="1080"/>
      <c r="L6" s="1080"/>
      <c r="M6" s="1077"/>
      <c r="N6" s="1073" t="s">
        <v>1642</v>
      </c>
      <c r="O6" s="1073" t="s">
        <v>1643</v>
      </c>
      <c r="P6" s="1073" t="s">
        <v>1644</v>
      </c>
      <c r="Q6" s="718"/>
      <c r="R6" s="718"/>
    </row>
    <row r="7" spans="2:18" x14ac:dyDescent="0.25">
      <c r="B7" s="110"/>
      <c r="C7" s="110"/>
      <c r="D7" s="1078"/>
      <c r="E7" s="1079"/>
      <c r="F7" s="1078"/>
      <c r="G7" s="1079"/>
      <c r="H7" s="1074"/>
      <c r="I7" s="1074"/>
      <c r="J7" s="1078"/>
      <c r="K7" s="1081"/>
      <c r="L7" s="1081"/>
      <c r="M7" s="1082"/>
      <c r="N7" s="1074"/>
      <c r="O7" s="1074"/>
      <c r="P7" s="1074"/>
      <c r="Q7" s="718"/>
      <c r="R7" s="718"/>
    </row>
    <row r="8" spans="2:18" ht="48" x14ac:dyDescent="0.25">
      <c r="B8" s="110"/>
      <c r="C8" s="110"/>
      <c r="D8" s="245" t="s">
        <v>1645</v>
      </c>
      <c r="E8" s="245" t="s">
        <v>1646</v>
      </c>
      <c r="F8" s="245" t="s">
        <v>1647</v>
      </c>
      <c r="G8" s="245" t="s">
        <v>1648</v>
      </c>
      <c r="H8" s="1075"/>
      <c r="I8" s="1075"/>
      <c r="J8" s="246" t="s">
        <v>1649</v>
      </c>
      <c r="K8" s="246" t="s">
        <v>1639</v>
      </c>
      <c r="L8" s="246" t="s">
        <v>1650</v>
      </c>
      <c r="M8" s="316" t="s">
        <v>1651</v>
      </c>
      <c r="N8" s="1075"/>
      <c r="O8" s="1075"/>
      <c r="P8" s="1075"/>
      <c r="Q8" s="718"/>
      <c r="R8" s="718"/>
    </row>
    <row r="9" spans="2:18" ht="24" x14ac:dyDescent="0.25">
      <c r="B9" s="247" t="s">
        <v>636</v>
      </c>
      <c r="C9" s="248" t="s">
        <v>1652</v>
      </c>
      <c r="D9" s="249"/>
      <c r="E9" s="249"/>
      <c r="F9" s="249"/>
      <c r="G9" s="249"/>
      <c r="H9" s="249"/>
      <c r="I9" s="249"/>
      <c r="J9" s="249"/>
      <c r="K9" s="249"/>
      <c r="L9" s="249"/>
      <c r="M9" s="701"/>
      <c r="N9" s="249"/>
      <c r="O9" s="250"/>
      <c r="P9" s="250"/>
      <c r="Q9" s="718"/>
      <c r="R9" s="718"/>
    </row>
    <row r="10" spans="2:18" x14ac:dyDescent="0.25">
      <c r="B10" s="251" t="s">
        <v>1653</v>
      </c>
      <c r="C10" s="243" t="s">
        <v>1654</v>
      </c>
      <c r="D10" s="703">
        <v>58460771819.209999</v>
      </c>
      <c r="E10" s="703">
        <v>473393315341.10999</v>
      </c>
      <c r="F10" s="703">
        <v>930874569.59000003</v>
      </c>
      <c r="G10" s="703"/>
      <c r="H10" s="703">
        <v>0</v>
      </c>
      <c r="I10" s="704">
        <f>D10+E10+F10+G10+H10</f>
        <v>532784961729.91003</v>
      </c>
      <c r="J10" s="703">
        <v>11533167728.129999</v>
      </c>
      <c r="K10" s="703">
        <v>77570939.140000001</v>
      </c>
      <c r="L10" s="703">
        <v>0</v>
      </c>
      <c r="M10" s="702">
        <v>11610738667.27</v>
      </c>
      <c r="N10" s="704">
        <f>M10*12.5</f>
        <v>145134233340.875</v>
      </c>
      <c r="O10" s="696">
        <v>0.9364646673</v>
      </c>
      <c r="P10" s="696">
        <v>0.02</v>
      </c>
      <c r="Q10" s="718"/>
      <c r="R10" s="718"/>
    </row>
    <row r="11" spans="2:18" x14ac:dyDescent="0.25">
      <c r="B11" s="251" t="s">
        <v>1655</v>
      </c>
      <c r="C11" s="244" t="s">
        <v>1656</v>
      </c>
      <c r="D11" s="703">
        <v>0</v>
      </c>
      <c r="E11" s="703">
        <v>19407789.559999999</v>
      </c>
      <c r="F11" s="703">
        <v>0</v>
      </c>
      <c r="G11" s="703">
        <v>0</v>
      </c>
      <c r="H11" s="703">
        <v>0</v>
      </c>
      <c r="I11" s="704">
        <f>D11+E11+F11+G11+H11</f>
        <v>19407789.559999999</v>
      </c>
      <c r="J11" s="703">
        <v>559578.84</v>
      </c>
      <c r="K11" s="703">
        <v>0</v>
      </c>
      <c r="L11" s="703">
        <v>0</v>
      </c>
      <c r="M11" s="703">
        <v>559578.84</v>
      </c>
      <c r="N11" s="704">
        <f>M11*12.5</f>
        <v>6994735.5</v>
      </c>
      <c r="O11" s="697">
        <v>4.5132900000000003E-5</v>
      </c>
      <c r="P11" s="696">
        <v>0.01</v>
      </c>
      <c r="Q11" s="718"/>
      <c r="R11" s="718"/>
    </row>
    <row r="12" spans="2:18" x14ac:dyDescent="0.25">
      <c r="B12" s="251" t="s">
        <v>1657</v>
      </c>
      <c r="C12" s="244" t="s">
        <v>1658</v>
      </c>
      <c r="D12" s="703">
        <v>1587254.62</v>
      </c>
      <c r="E12" s="703">
        <v>22893003.030000001</v>
      </c>
      <c r="F12" s="703">
        <v>0</v>
      </c>
      <c r="G12" s="703">
        <v>0</v>
      </c>
      <c r="H12" s="703">
        <v>0</v>
      </c>
      <c r="I12" s="704">
        <f t="shared" ref="I12:I23" si="0">D12+E12+F12+G12+H12</f>
        <v>24480257.650000002</v>
      </c>
      <c r="J12" s="703">
        <v>776542.48</v>
      </c>
      <c r="K12" s="703">
        <v>0</v>
      </c>
      <c r="L12" s="703">
        <v>0</v>
      </c>
      <c r="M12" s="703">
        <v>776542.48</v>
      </c>
      <c r="N12" s="704">
        <f>M12*12.5</f>
        <v>9706781</v>
      </c>
      <c r="O12" s="696">
        <v>6.26321E-5</v>
      </c>
      <c r="P12" s="696">
        <v>1.4999999999999999E-2</v>
      </c>
      <c r="Q12" s="718"/>
      <c r="R12" s="718"/>
    </row>
    <row r="13" spans="2:18" x14ac:dyDescent="0.25">
      <c r="B13" s="251" t="s">
        <v>1659</v>
      </c>
      <c r="C13" s="244" t="s">
        <v>1660</v>
      </c>
      <c r="D13" s="703">
        <v>0</v>
      </c>
      <c r="E13" s="703">
        <v>30071119.09</v>
      </c>
      <c r="F13" s="703">
        <v>0</v>
      </c>
      <c r="G13" s="703">
        <v>0</v>
      </c>
      <c r="H13" s="703">
        <v>0</v>
      </c>
      <c r="I13" s="704">
        <f t="shared" si="0"/>
        <v>30071119.09</v>
      </c>
      <c r="J13" s="703">
        <v>1177704.56</v>
      </c>
      <c r="K13" s="703">
        <v>0</v>
      </c>
      <c r="L13" s="703">
        <v>0</v>
      </c>
      <c r="M13" s="703">
        <v>1177704.56</v>
      </c>
      <c r="N13" s="704">
        <f t="shared" ref="N13:N23" si="1">M13*12.5</f>
        <v>14721307</v>
      </c>
      <c r="O13" s="696">
        <v>9.4987800000000006E-5</v>
      </c>
      <c r="P13" s="696">
        <v>0.01</v>
      </c>
      <c r="Q13" s="718"/>
      <c r="R13" s="718"/>
    </row>
    <row r="14" spans="2:18" x14ac:dyDescent="0.25">
      <c r="B14" s="251" t="s">
        <v>1661</v>
      </c>
      <c r="C14" s="244" t="s">
        <v>1662</v>
      </c>
      <c r="D14" s="702">
        <v>103590731.70999999</v>
      </c>
      <c r="E14" s="702">
        <v>659872135.79999995</v>
      </c>
      <c r="F14" s="702">
        <v>4039380.22</v>
      </c>
      <c r="G14" s="703">
        <v>0</v>
      </c>
      <c r="H14" s="703">
        <v>0</v>
      </c>
      <c r="I14" s="704">
        <f t="shared" si="0"/>
        <v>767502247.73000002</v>
      </c>
      <c r="J14" s="702">
        <v>18847607.550000001</v>
      </c>
      <c r="K14" s="702">
        <v>337277.16</v>
      </c>
      <c r="L14" s="703">
        <v>0</v>
      </c>
      <c r="M14" s="702">
        <v>19184884.710000001</v>
      </c>
      <c r="N14" s="704">
        <f t="shared" si="1"/>
        <v>239811058.875</v>
      </c>
      <c r="O14" s="697">
        <v>1.5473577999999999E-3</v>
      </c>
      <c r="P14" s="697">
        <v>0.01</v>
      </c>
      <c r="Q14" s="718"/>
      <c r="R14" s="718"/>
    </row>
    <row r="15" spans="2:18" x14ac:dyDescent="0.25">
      <c r="B15" s="251" t="s">
        <v>1663</v>
      </c>
      <c r="C15" s="244" t="s">
        <v>1664</v>
      </c>
      <c r="D15" s="702">
        <v>383.26</v>
      </c>
      <c r="E15" s="702">
        <v>118710548.84</v>
      </c>
      <c r="F15" s="703">
        <v>0</v>
      </c>
      <c r="G15" s="703">
        <v>0</v>
      </c>
      <c r="H15" s="703">
        <v>0</v>
      </c>
      <c r="I15" s="704">
        <f t="shared" si="0"/>
        <v>118710932.10000001</v>
      </c>
      <c r="J15" s="702">
        <v>11608788.99</v>
      </c>
      <c r="K15" s="703">
        <v>0</v>
      </c>
      <c r="L15" s="703">
        <v>0</v>
      </c>
      <c r="M15" s="702">
        <v>11608788.99</v>
      </c>
      <c r="N15" s="704">
        <f t="shared" si="1"/>
        <v>145109862.375</v>
      </c>
      <c r="O15" s="697">
        <v>9.3630739999999997E-4</v>
      </c>
      <c r="P15" s="697">
        <v>0.01</v>
      </c>
      <c r="Q15" s="718"/>
      <c r="R15" s="718"/>
    </row>
    <row r="16" spans="2:18" x14ac:dyDescent="0.25">
      <c r="B16" s="251" t="s">
        <v>1665</v>
      </c>
      <c r="C16" s="244" t="s">
        <v>1666</v>
      </c>
      <c r="D16" s="702">
        <v>0</v>
      </c>
      <c r="E16" s="702">
        <v>676057.67</v>
      </c>
      <c r="F16" s="702">
        <v>272660.90999999997</v>
      </c>
      <c r="G16" s="703">
        <v>0</v>
      </c>
      <c r="H16" s="703">
        <v>0</v>
      </c>
      <c r="I16" s="704">
        <f t="shared" si="0"/>
        <v>948718.58000000007</v>
      </c>
      <c r="J16" s="702">
        <v>38019.42</v>
      </c>
      <c r="K16" s="702">
        <v>21812.87</v>
      </c>
      <c r="L16" s="703">
        <v>0</v>
      </c>
      <c r="M16" s="702">
        <v>59832.29</v>
      </c>
      <c r="N16" s="704">
        <f t="shared" si="1"/>
        <v>747903.625</v>
      </c>
      <c r="O16" s="697">
        <v>4.8257999999999996E-6</v>
      </c>
      <c r="P16" s="697">
        <v>0.02</v>
      </c>
      <c r="Q16" s="718"/>
      <c r="R16" s="718"/>
    </row>
    <row r="17" spans="2:16" x14ac:dyDescent="0.25">
      <c r="B17" s="251" t="s">
        <v>1667</v>
      </c>
      <c r="C17" s="244" t="s">
        <v>1668</v>
      </c>
      <c r="D17" s="703">
        <v>694342.46</v>
      </c>
      <c r="E17" s="702">
        <v>341968036.30000001</v>
      </c>
      <c r="F17" s="702">
        <v>65206149.960000001</v>
      </c>
      <c r="G17" s="703">
        <v>0</v>
      </c>
      <c r="H17" s="703">
        <v>101326999.95</v>
      </c>
      <c r="I17" s="704">
        <f t="shared" si="0"/>
        <v>509195528.66999996</v>
      </c>
      <c r="J17" s="702">
        <v>5265728.09</v>
      </c>
      <c r="K17" s="702">
        <v>5718407.5899999999</v>
      </c>
      <c r="L17" s="702">
        <v>1621232</v>
      </c>
      <c r="M17" s="702">
        <v>12605367.68</v>
      </c>
      <c r="N17" s="704">
        <f t="shared" si="1"/>
        <v>157567096</v>
      </c>
      <c r="O17" s="697">
        <v>1.0166865000000001E-3</v>
      </c>
      <c r="P17" s="697">
        <v>5.0000000000000001E-3</v>
      </c>
    </row>
    <row r="18" spans="2:16" x14ac:dyDescent="0.25">
      <c r="B18" s="251" t="s">
        <v>1669</v>
      </c>
      <c r="C18" s="244" t="s">
        <v>1670</v>
      </c>
      <c r="D18" s="702">
        <v>171971301.56</v>
      </c>
      <c r="E18" s="702">
        <v>2641504717.8600001</v>
      </c>
      <c r="F18" s="702">
        <v>13711622.02</v>
      </c>
      <c r="G18" s="702"/>
      <c r="H18" s="702"/>
      <c r="I18" s="704">
        <f t="shared" si="0"/>
        <v>2827187641.4400001</v>
      </c>
      <c r="J18" s="702">
        <v>91016786.680000007</v>
      </c>
      <c r="K18" s="702">
        <v>1096929.76</v>
      </c>
      <c r="L18" s="702">
        <v>0</v>
      </c>
      <c r="M18" s="702">
        <v>92113716.439999998</v>
      </c>
      <c r="N18" s="704">
        <f t="shared" si="1"/>
        <v>1151421455.5</v>
      </c>
      <c r="O18" s="697">
        <v>7.4294360999999998E-3</v>
      </c>
      <c r="P18" s="697">
        <v>0.02</v>
      </c>
    </row>
    <row r="19" spans="2:16" x14ac:dyDescent="0.25">
      <c r="B19" s="251" t="s">
        <v>1671</v>
      </c>
      <c r="C19" s="244" t="s">
        <v>1672</v>
      </c>
      <c r="D19" s="702">
        <v>0</v>
      </c>
      <c r="E19" s="702">
        <v>412486.9</v>
      </c>
      <c r="F19" s="703">
        <v>0</v>
      </c>
      <c r="G19" s="703">
        <v>0</v>
      </c>
      <c r="H19" s="703">
        <v>0</v>
      </c>
      <c r="I19" s="704">
        <f t="shared" si="0"/>
        <v>412486.9</v>
      </c>
      <c r="J19" s="702">
        <v>4701.25</v>
      </c>
      <c r="K19" s="702"/>
      <c r="L19" s="703">
        <v>0</v>
      </c>
      <c r="M19" s="702">
        <v>4701.25</v>
      </c>
      <c r="N19" s="704">
        <f t="shared" si="1"/>
        <v>58765.625</v>
      </c>
      <c r="O19" s="697">
        <v>3.7920000000000001E-7</v>
      </c>
      <c r="P19" s="697">
        <v>5.0000000000000001E-3</v>
      </c>
    </row>
    <row r="20" spans="2:16" x14ac:dyDescent="0.25">
      <c r="B20" s="251" t="s">
        <v>1673</v>
      </c>
      <c r="C20" s="244" t="s">
        <v>1674</v>
      </c>
      <c r="D20" s="702">
        <v>474151893.75</v>
      </c>
      <c r="E20" s="702">
        <v>4378156790.8400002</v>
      </c>
      <c r="F20" s="702">
        <v>6793669.75</v>
      </c>
      <c r="G20" s="703">
        <v>0</v>
      </c>
      <c r="H20" s="703">
        <v>0</v>
      </c>
      <c r="I20" s="704">
        <f t="shared" si="0"/>
        <v>4859102354.3400002</v>
      </c>
      <c r="J20" s="702">
        <v>182555645.52000001</v>
      </c>
      <c r="K20" s="702">
        <v>543493.57999999996</v>
      </c>
      <c r="L20" s="702">
        <v>0</v>
      </c>
      <c r="M20" s="702">
        <v>183099139.09999999</v>
      </c>
      <c r="N20" s="704">
        <f t="shared" si="1"/>
        <v>2288739238.75</v>
      </c>
      <c r="O20" s="697">
        <v>1.4767869600000001E-2</v>
      </c>
      <c r="P20" s="697">
        <v>0.01</v>
      </c>
    </row>
    <row r="21" spans="2:16" x14ac:dyDescent="0.25">
      <c r="B21" s="251" t="s">
        <v>1675</v>
      </c>
      <c r="C21" s="244" t="s">
        <v>1676</v>
      </c>
      <c r="D21" s="702">
        <v>6029.73</v>
      </c>
      <c r="E21" s="702">
        <v>14872561.34</v>
      </c>
      <c r="F21" s="703">
        <v>0</v>
      </c>
      <c r="G21" s="703">
        <v>0</v>
      </c>
      <c r="H21" s="703">
        <v>0</v>
      </c>
      <c r="I21" s="704">
        <f t="shared" si="0"/>
        <v>14878591.07</v>
      </c>
      <c r="J21" s="702">
        <v>346519.65</v>
      </c>
      <c r="K21" s="703">
        <v>0</v>
      </c>
      <c r="L21" s="703">
        <v>0</v>
      </c>
      <c r="M21" s="702">
        <v>346519.65</v>
      </c>
      <c r="N21" s="704">
        <f t="shared" si="1"/>
        <v>4331495.625</v>
      </c>
      <c r="O21" s="697">
        <v>2.7948599999999999E-5</v>
      </c>
      <c r="P21" s="697">
        <v>0.01</v>
      </c>
    </row>
    <row r="22" spans="2:16" x14ac:dyDescent="0.25">
      <c r="B22" s="251" t="s">
        <v>1677</v>
      </c>
      <c r="C22" s="244" t="s">
        <v>581</v>
      </c>
      <c r="D22" s="703">
        <v>1947604584.7699966</v>
      </c>
      <c r="E22" s="703">
        <v>7460831983.1398926</v>
      </c>
      <c r="F22" s="703">
        <v>142329299.07999992</v>
      </c>
      <c r="G22" s="703">
        <v>0</v>
      </c>
      <c r="H22" s="703">
        <v>7417038364.6000004</v>
      </c>
      <c r="I22" s="703">
        <v>16967804231.589905</v>
      </c>
      <c r="J22" s="703">
        <v>339500077.95000267</v>
      </c>
      <c r="K22" s="703">
        <v>8619920.4499999881</v>
      </c>
      <c r="L22" s="703">
        <v>118084791.77</v>
      </c>
      <c r="M22" s="703">
        <v>466204790.17000008</v>
      </c>
      <c r="N22" s="703">
        <v>5827559877.125</v>
      </c>
      <c r="O22" s="698">
        <f>M22/M23</f>
        <v>3.7601769038835338E-2</v>
      </c>
      <c r="P22" s="252"/>
    </row>
    <row r="23" spans="2:16" x14ac:dyDescent="0.25">
      <c r="B23" s="251">
        <v>20</v>
      </c>
      <c r="C23" s="244" t="s">
        <v>495</v>
      </c>
      <c r="D23" s="702">
        <v>61160378341.07</v>
      </c>
      <c r="E23" s="702">
        <v>489082692571.47998</v>
      </c>
      <c r="F23" s="702">
        <v>1163227351.53</v>
      </c>
      <c r="G23" s="703">
        <v>0</v>
      </c>
      <c r="H23" s="702">
        <v>7518365364.5500002</v>
      </c>
      <c r="I23" s="704">
        <f t="shared" si="0"/>
        <v>558924663628.63</v>
      </c>
      <c r="J23" s="702">
        <v>12184865429.110001</v>
      </c>
      <c r="K23" s="702">
        <v>93908780.549999997</v>
      </c>
      <c r="L23" s="702">
        <v>119706023.77</v>
      </c>
      <c r="M23" s="702">
        <v>12398480233.43</v>
      </c>
      <c r="N23" s="704">
        <f t="shared" si="1"/>
        <v>154981002917.875</v>
      </c>
      <c r="O23" s="252">
        <f>SUM(O10:O22)</f>
        <v>1.0000000001388352</v>
      </c>
      <c r="P23" s="699"/>
    </row>
  </sheetData>
  <mergeCells count="9">
    <mergeCell ref="O6:O8"/>
    <mergeCell ref="P6:P8"/>
    <mergeCell ref="R2:R3"/>
    <mergeCell ref="D6:E7"/>
    <mergeCell ref="F6:G7"/>
    <mergeCell ref="H6:H8"/>
    <mergeCell ref="I6:I8"/>
    <mergeCell ref="J6:M7"/>
    <mergeCell ref="N6:N8"/>
  </mergeCells>
  <phoneticPr fontId="42" type="noConversion"/>
  <conditionalFormatting sqref="D9:I21 J20:O21">
    <cfRule type="cellIs" dxfId="6" priority="2" stopIfTrue="1" operator="lessThan">
      <formula>0</formula>
    </cfRule>
  </conditionalFormatting>
  <conditionalFormatting sqref="D22:O23">
    <cfRule type="cellIs" dxfId="5" priority="6" stopIfTrue="1" operator="lessThan">
      <formula>0</formula>
    </cfRule>
  </conditionalFormatting>
  <conditionalFormatting sqref="J9:N19">
    <cfRule type="cellIs" dxfId="4" priority="7" stopIfTrue="1" operator="lessThan">
      <formula>0</formula>
    </cfRule>
  </conditionalFormatting>
  <conditionalFormatting sqref="O11:O19">
    <cfRule type="cellIs" dxfId="3" priority="9" stopIfTrue="1" operator="lessThan">
      <formula>0</formula>
    </cfRule>
  </conditionalFormatting>
  <conditionalFormatting sqref="O10:P10">
    <cfRule type="cellIs" dxfId="2" priority="113" stopIfTrue="1" operator="lessThan">
      <formula>0</formula>
    </cfRule>
  </conditionalFormatting>
  <conditionalFormatting sqref="P11:P23">
    <cfRule type="cellIs" dxfId="1" priority="1" stopIfTrue="1" operator="lessThan">
      <formula>0</formula>
    </cfRule>
  </conditionalFormatting>
  <hyperlinks>
    <hyperlink ref="R2" location="Index!A1" display="Return to index" xr:uid="{A565F69D-BB59-4891-9A2D-EB02C4D3EF06}"/>
  </hyperlinks>
  <pageMargins left="0.7" right="0.7" top="0.75" bottom="0.75" header="0.3" footer="0.3"/>
  <pageSetup paperSize="9" scale="50" orientation="landscape" r:id="rId1"/>
  <headerFooter>
    <oddHeader>&amp;CEN
Annex IX</oddHeader>
    <oddFooter>&amp;C&amp;P</oddFooter>
  </headerFooter>
  <ignoredErrors>
    <ignoredError sqref="O23 N10:N21 N23 O22 I10:I21 I23" unlockedFormula="1"/>
    <ignoredError sqref="B10:B22" numberStoredAsText="1"/>
  </ignoredError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F3DFC-B10C-4ACF-BF25-F167F0360F22}">
  <sheetPr codeName="Ark42"/>
  <dimension ref="B1:F8"/>
  <sheetViews>
    <sheetView showGridLines="0" zoomScaleNormal="100" workbookViewId="0">
      <selection activeCell="D8" sqref="D8"/>
    </sheetView>
  </sheetViews>
  <sheetFormatPr defaultColWidth="9.140625" defaultRowHeight="15" x14ac:dyDescent="0.25"/>
  <cols>
    <col min="1" max="1" width="2.7109375" style="421" customWidth="1"/>
    <col min="2" max="2" width="9.140625" style="421"/>
    <col min="3" max="3" width="55.28515625" style="421" customWidth="1"/>
    <col min="4" max="4" width="22" style="421" customWidth="1"/>
    <col min="5" max="5" width="5.7109375" style="421" customWidth="1"/>
    <col min="6" max="6" width="16.85546875" style="421" bestFit="1" customWidth="1"/>
    <col min="7" max="7" width="44" style="421" bestFit="1" customWidth="1"/>
    <col min="8" max="8" width="16.5703125" style="421" customWidth="1"/>
    <col min="9" max="9" width="25.85546875" style="421" bestFit="1" customWidth="1"/>
    <col min="10" max="10" width="14" style="421" customWidth="1"/>
    <col min="11" max="11" width="25.85546875" style="421" bestFit="1" customWidth="1"/>
    <col min="12" max="16384" width="9.140625" style="421"/>
  </cols>
  <sheetData>
    <row r="1" spans="2:6" ht="12.95" customHeight="1" x14ac:dyDescent="0.25">
      <c r="B1" s="718"/>
      <c r="C1" s="718"/>
      <c r="D1" s="718"/>
      <c r="E1" s="718"/>
      <c r="F1" s="718"/>
    </row>
    <row r="2" spans="2:6" ht="18.75" customHeight="1" x14ac:dyDescent="0.25">
      <c r="B2" s="843" t="s">
        <v>1678</v>
      </c>
      <c r="C2" s="1083"/>
      <c r="D2" s="1083"/>
      <c r="E2" s="718"/>
      <c r="F2" s="867" t="s">
        <v>66</v>
      </c>
    </row>
    <row r="3" spans="2:6" ht="19.5" customHeight="1" x14ac:dyDescent="0.25">
      <c r="B3" s="1083"/>
      <c r="C3" s="1083"/>
      <c r="D3" s="1083"/>
      <c r="E3" s="718"/>
      <c r="F3" s="867"/>
    </row>
    <row r="5" spans="2:6" x14ac:dyDescent="0.25">
      <c r="B5" s="718" t="s">
        <v>72</v>
      </c>
      <c r="C5" s="718"/>
      <c r="D5" s="801" t="s">
        <v>67</v>
      </c>
      <c r="E5" s="718"/>
      <c r="F5" s="718"/>
    </row>
    <row r="6" spans="2:6" x14ac:dyDescent="0.25">
      <c r="B6" s="819">
        <v>1</v>
      </c>
      <c r="C6" s="592" t="s">
        <v>423</v>
      </c>
      <c r="D6" s="694">
        <v>220921978733.51999</v>
      </c>
      <c r="E6" s="718"/>
      <c r="F6" s="718"/>
    </row>
    <row r="7" spans="2:6" x14ac:dyDescent="0.25">
      <c r="B7" s="819">
        <v>2</v>
      </c>
      <c r="C7" s="592" t="s">
        <v>1679</v>
      </c>
      <c r="D7" s="695">
        <f>D8/D6</f>
        <v>1.9194156211500002E-2</v>
      </c>
      <c r="E7" s="718"/>
      <c r="F7" s="718"/>
    </row>
    <row r="8" spans="2:6" ht="30" x14ac:dyDescent="0.25">
      <c r="B8" s="819">
        <v>3</v>
      </c>
      <c r="C8" s="592" t="s">
        <v>1680</v>
      </c>
      <c r="D8" s="700">
        <v>4240410970.3648639</v>
      </c>
      <c r="E8" s="718"/>
      <c r="F8" s="718"/>
    </row>
  </sheetData>
  <mergeCells count="2">
    <mergeCell ref="B2:D3"/>
    <mergeCell ref="F2:F3"/>
  </mergeCells>
  <conditionalFormatting sqref="D6:D8">
    <cfRule type="cellIs" dxfId="0" priority="3" stopIfTrue="1" operator="lessThan">
      <formula>0</formula>
    </cfRule>
  </conditionalFormatting>
  <hyperlinks>
    <hyperlink ref="F2" location="Index!A1" display="Return to index" xr:uid="{9467EB37-CF96-43AB-B687-431F71B3008A}"/>
  </hyperlinks>
  <pageMargins left="0.7" right="0.7" top="0.75" bottom="0.75" header="0.3" footer="0.3"/>
  <pageSetup paperSize="9" orientation="landscape" verticalDpi="1200" r:id="rId1"/>
  <headerFooter>
    <oddHeader>&amp;CEN
Annex IX</oddHeader>
    <oddFooter>&amp;C&amp;P</oddFooter>
  </headerFooter>
  <ignoredErrors>
    <ignoredError sqref="D7" unlockedFormula="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5B4D5-F8DF-4CB7-8C4F-D54F43480EB0}">
  <sheetPr codeName="Ark43"/>
  <dimension ref="B1:M16"/>
  <sheetViews>
    <sheetView showGridLines="0" zoomScale="55" zoomScaleNormal="55" zoomScalePageLayoutView="60" workbookViewId="0">
      <selection activeCell="L1" sqref="L1:L1048576"/>
    </sheetView>
  </sheetViews>
  <sheetFormatPr defaultColWidth="9.140625" defaultRowHeight="23.25" customHeight="1" x14ac:dyDescent="0.2"/>
  <cols>
    <col min="1" max="1" width="2.7109375" style="112" customWidth="1"/>
    <col min="2" max="2" width="9.140625" style="112"/>
    <col min="3" max="3" width="33.7109375" style="112" customWidth="1"/>
    <col min="4" max="4" width="28.7109375" style="112" customWidth="1"/>
    <col min="5" max="5" width="24.42578125" style="112" customWidth="1"/>
    <col min="6" max="6" width="20.5703125" style="112" customWidth="1"/>
    <col min="7" max="7" width="22.140625" style="112" customWidth="1"/>
    <col min="8" max="8" width="26" style="112" customWidth="1"/>
    <col min="9" max="9" width="23" style="112" customWidth="1"/>
    <col min="10" max="10" width="22.5703125" style="112" customWidth="1"/>
    <col min="11" max="11" width="21" style="112" customWidth="1"/>
    <col min="12" max="12" width="5.7109375" style="112" customWidth="1"/>
    <col min="13" max="13" width="18" style="112" customWidth="1"/>
    <col min="14" max="16384" width="9.140625" style="112"/>
  </cols>
  <sheetData>
    <row r="1" spans="2:13" ht="12.95" customHeight="1" x14ac:dyDescent="0.2"/>
    <row r="2" spans="2:13" ht="42.75" customHeight="1" x14ac:dyDescent="0.2">
      <c r="B2" s="1084" t="s">
        <v>1681</v>
      </c>
      <c r="C2" s="1085"/>
      <c r="D2" s="1085"/>
      <c r="E2" s="1085"/>
      <c r="F2" s="1086"/>
      <c r="G2" s="1086"/>
      <c r="H2" s="1086"/>
      <c r="I2" s="1086"/>
      <c r="J2" s="1086"/>
      <c r="K2" s="1086"/>
      <c r="M2" s="126" t="s">
        <v>66</v>
      </c>
    </row>
    <row r="3" spans="2:13" ht="23.25" customHeight="1" x14ac:dyDescent="0.2">
      <c r="B3" s="113"/>
      <c r="C3" s="113"/>
      <c r="D3" s="113"/>
      <c r="E3" s="113"/>
      <c r="F3" s="114"/>
      <c r="G3" s="114"/>
      <c r="H3" s="114"/>
      <c r="I3" s="114"/>
      <c r="J3" s="114"/>
      <c r="K3" s="114"/>
    </row>
    <row r="4" spans="2:13" ht="23.25" customHeight="1" x14ac:dyDescent="0.2">
      <c r="B4" s="115"/>
      <c r="C4" s="116"/>
      <c r="D4" s="1087" t="s">
        <v>1682</v>
      </c>
      <c r="E4" s="1088"/>
      <c r="F4" s="1091" t="s">
        <v>1683</v>
      </c>
      <c r="G4" s="1092"/>
      <c r="H4" s="1092" t="s">
        <v>1684</v>
      </c>
      <c r="I4" s="1092"/>
      <c r="J4" s="1092" t="s">
        <v>1685</v>
      </c>
      <c r="K4" s="1092"/>
    </row>
    <row r="5" spans="2:13" ht="23.25" customHeight="1" x14ac:dyDescent="0.2">
      <c r="B5" s="115"/>
      <c r="C5" s="115"/>
      <c r="D5" s="1089"/>
      <c r="E5" s="1090"/>
      <c r="F5" s="1088"/>
      <c r="G5" s="1092"/>
      <c r="H5" s="1093"/>
      <c r="I5" s="1092"/>
      <c r="J5" s="1093"/>
      <c r="K5" s="1092"/>
    </row>
    <row r="6" spans="2:13" ht="69.75" customHeight="1" x14ac:dyDescent="0.2">
      <c r="B6" s="115"/>
      <c r="C6" s="115"/>
      <c r="D6" s="117"/>
      <c r="E6" s="317" t="s">
        <v>1686</v>
      </c>
      <c r="F6" s="117"/>
      <c r="G6" s="317" t="s">
        <v>1686</v>
      </c>
      <c r="H6" s="117"/>
      <c r="I6" s="317" t="s">
        <v>1687</v>
      </c>
      <c r="J6" s="117"/>
      <c r="K6" s="317" t="s">
        <v>1687</v>
      </c>
    </row>
    <row r="7" spans="2:13" ht="23.25" customHeight="1" x14ac:dyDescent="0.2">
      <c r="B7" s="115"/>
      <c r="C7" s="115"/>
      <c r="D7" s="118" t="s">
        <v>636</v>
      </c>
      <c r="E7" s="118" t="s">
        <v>638</v>
      </c>
      <c r="F7" s="118" t="s">
        <v>639</v>
      </c>
      <c r="G7" s="118" t="s">
        <v>640</v>
      </c>
      <c r="H7" s="118" t="s">
        <v>641</v>
      </c>
      <c r="I7" s="118" t="s">
        <v>644</v>
      </c>
      <c r="J7" s="118" t="s">
        <v>645</v>
      </c>
      <c r="K7" s="15">
        <v>100</v>
      </c>
    </row>
    <row r="8" spans="2:13" ht="42" customHeight="1" x14ac:dyDescent="0.2">
      <c r="B8" s="119" t="s">
        <v>636</v>
      </c>
      <c r="C8" s="120" t="s">
        <v>1688</v>
      </c>
      <c r="D8" s="121">
        <v>408716.12955697451</v>
      </c>
      <c r="E8" s="121">
        <v>32137.939701315408</v>
      </c>
      <c r="F8" s="122"/>
      <c r="G8" s="122"/>
      <c r="H8" s="121">
        <v>247859.407894979</v>
      </c>
      <c r="I8" s="121">
        <v>62714.569978815045</v>
      </c>
      <c r="J8" s="122"/>
      <c r="K8" s="122"/>
    </row>
    <row r="9" spans="2:13" ht="32.25" customHeight="1" x14ac:dyDescent="0.2">
      <c r="B9" s="118" t="s">
        <v>638</v>
      </c>
      <c r="C9" s="123" t="s">
        <v>1689</v>
      </c>
      <c r="D9" s="121">
        <v>55.421588430000007</v>
      </c>
      <c r="E9" s="121">
        <v>0</v>
      </c>
      <c r="F9" s="121"/>
      <c r="G9" s="121"/>
      <c r="H9" s="121">
        <v>2394.4993861558291</v>
      </c>
      <c r="I9" s="121">
        <v>31.001519416666667</v>
      </c>
      <c r="J9" s="121"/>
      <c r="K9" s="121"/>
    </row>
    <row r="10" spans="2:13" ht="32.25" customHeight="1" x14ac:dyDescent="0.2">
      <c r="B10" s="118" t="s">
        <v>639</v>
      </c>
      <c r="C10" s="123" t="s">
        <v>590</v>
      </c>
      <c r="D10" s="121">
        <v>40713.683206212852</v>
      </c>
      <c r="E10" s="121">
        <v>32137.939701315408</v>
      </c>
      <c r="F10" s="121">
        <v>40713.683206212852</v>
      </c>
      <c r="G10" s="121">
        <v>31639.244537293329</v>
      </c>
      <c r="H10" s="121">
        <v>44367.821674759813</v>
      </c>
      <c r="I10" s="121">
        <v>33678.429252966715</v>
      </c>
      <c r="J10" s="121">
        <v>43501.171831318701</v>
      </c>
      <c r="K10" s="121">
        <v>33678.429252966715</v>
      </c>
    </row>
    <row r="11" spans="2:13" ht="32.25" customHeight="1" x14ac:dyDescent="0.2">
      <c r="B11" s="118" t="s">
        <v>640</v>
      </c>
      <c r="C11" s="124" t="s">
        <v>1690</v>
      </c>
      <c r="D11" s="121">
        <v>39868.68977075458</v>
      </c>
      <c r="E11" s="121">
        <v>31054.382642892684</v>
      </c>
      <c r="F11" s="121">
        <v>39868.68977075458</v>
      </c>
      <c r="G11" s="121">
        <v>30804.289635063331</v>
      </c>
      <c r="H11" s="121">
        <v>28204.086363869195</v>
      </c>
      <c r="I11" s="121">
        <v>27065.316947006737</v>
      </c>
      <c r="J11" s="121">
        <v>27671.391006078749</v>
      </c>
      <c r="K11" s="121">
        <v>27065.316947006737</v>
      </c>
    </row>
    <row r="12" spans="2:13" ht="32.25" customHeight="1" x14ac:dyDescent="0.2">
      <c r="B12" s="118" t="s">
        <v>641</v>
      </c>
      <c r="C12" s="124" t="s">
        <v>1691</v>
      </c>
      <c r="D12" s="121">
        <v>0</v>
      </c>
      <c r="E12" s="121">
        <v>0</v>
      </c>
      <c r="F12" s="121">
        <v>0</v>
      </c>
      <c r="G12" s="121">
        <v>0</v>
      </c>
      <c r="H12" s="121">
        <v>694.71873846166648</v>
      </c>
      <c r="I12" s="121">
        <v>103.51145985666665</v>
      </c>
      <c r="J12" s="121">
        <v>681.14012808799555</v>
      </c>
      <c r="K12" s="121">
        <v>103.51145985666665</v>
      </c>
    </row>
    <row r="13" spans="2:13" ht="32.25" customHeight="1" x14ac:dyDescent="0.2">
      <c r="B13" s="118" t="s">
        <v>642</v>
      </c>
      <c r="C13" s="124" t="s">
        <v>1692</v>
      </c>
      <c r="D13" s="121">
        <v>774.37352221322419</v>
      </c>
      <c r="E13" s="121">
        <v>774.37352221322419</v>
      </c>
      <c r="F13" s="121">
        <v>774.37352221322419</v>
      </c>
      <c r="G13" s="121">
        <v>774.37352221322419</v>
      </c>
      <c r="H13" s="121">
        <v>6117.5515118317526</v>
      </c>
      <c r="I13" s="121">
        <v>5973.2169140599981</v>
      </c>
      <c r="J13" s="121">
        <v>6058.9616900749324</v>
      </c>
      <c r="K13" s="121">
        <v>5973.2169140599981</v>
      </c>
    </row>
    <row r="14" spans="2:13" ht="32.25" customHeight="1" x14ac:dyDescent="0.2">
      <c r="B14" s="118" t="s">
        <v>644</v>
      </c>
      <c r="C14" s="124" t="s">
        <v>1693</v>
      </c>
      <c r="D14" s="121">
        <v>39888.928818956236</v>
      </c>
      <c r="E14" s="121">
        <v>31179.548557114354</v>
      </c>
      <c r="F14" s="121">
        <v>39888.928818956236</v>
      </c>
      <c r="G14" s="121">
        <v>30804.289635063331</v>
      </c>
      <c r="H14" s="121">
        <v>30724.48335068646</v>
      </c>
      <c r="I14" s="121">
        <v>27301.33424148005</v>
      </c>
      <c r="J14" s="121">
        <v>30112.053463957833</v>
      </c>
      <c r="K14" s="121">
        <v>27301.33424148005</v>
      </c>
    </row>
    <row r="15" spans="2:13" ht="32.25" customHeight="1" x14ac:dyDescent="0.2">
      <c r="B15" s="118" t="s">
        <v>645</v>
      </c>
      <c r="C15" s="124" t="s">
        <v>1694</v>
      </c>
      <c r="D15" s="121">
        <v>0</v>
      </c>
      <c r="E15" s="121">
        <v>0</v>
      </c>
      <c r="F15" s="121">
        <v>0</v>
      </c>
      <c r="G15" s="121">
        <v>0</v>
      </c>
      <c r="H15" s="121">
        <v>7714.5689829658149</v>
      </c>
      <c r="I15" s="121">
        <v>453.99805667499999</v>
      </c>
      <c r="J15" s="121">
        <v>7640.7297147988847</v>
      </c>
      <c r="K15" s="121">
        <v>453.99805667499999</v>
      </c>
    </row>
    <row r="16" spans="2:13" ht="57" customHeight="1" x14ac:dyDescent="0.2">
      <c r="B16" s="15">
        <v>120</v>
      </c>
      <c r="C16" s="123" t="s">
        <v>1695</v>
      </c>
      <c r="D16" s="121">
        <v>367947.02476233168</v>
      </c>
      <c r="E16" s="121">
        <v>0</v>
      </c>
      <c r="F16" s="125"/>
      <c r="G16" s="125"/>
      <c r="H16" s="121">
        <v>201097.08683406335</v>
      </c>
      <c r="I16" s="121">
        <v>29005.139206431668</v>
      </c>
      <c r="J16" s="125"/>
      <c r="K16" s="125"/>
    </row>
  </sheetData>
  <mergeCells count="8">
    <mergeCell ref="B2:E2"/>
    <mergeCell ref="F2:G2"/>
    <mergeCell ref="H2:I2"/>
    <mergeCell ref="J2:K2"/>
    <mergeCell ref="D4:E5"/>
    <mergeCell ref="F4:G5"/>
    <mergeCell ref="H4:I5"/>
    <mergeCell ref="J4:K5"/>
  </mergeCells>
  <hyperlinks>
    <hyperlink ref="M2" location="Index!A1" display="Return to index" xr:uid="{AE3882D7-E208-4551-88FE-C0396344F5DD}"/>
  </hyperlinks>
  <pageMargins left="0.7" right="0.7" top="0.75" bottom="0.75" header="0.3" footer="0.3"/>
  <pageSetup paperSize="9" scale="53" orientation="landscape" verticalDpi="9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CD816-CE13-450B-B4ED-81E29DFEF4C3}">
  <sheetPr codeName="Ark44"/>
  <dimension ref="B1:I21"/>
  <sheetViews>
    <sheetView showGridLines="0" zoomScale="80" zoomScaleNormal="80" zoomScalePageLayoutView="60" workbookViewId="0">
      <selection activeCell="H1" sqref="H1:H1048576"/>
    </sheetView>
  </sheetViews>
  <sheetFormatPr defaultColWidth="20.28515625" defaultRowHeight="15" x14ac:dyDescent="0.25"/>
  <cols>
    <col min="1" max="1" width="2.7109375" style="421" customWidth="1"/>
    <col min="2" max="2" width="10.7109375" style="421" customWidth="1"/>
    <col min="3" max="3" width="43.42578125" style="421" customWidth="1"/>
    <col min="4" max="4" width="24.28515625" style="421" customWidth="1"/>
    <col min="5" max="5" width="26.28515625" style="421" customWidth="1"/>
    <col min="6" max="6" width="23.5703125" style="421" customWidth="1"/>
    <col min="7" max="7" width="24" style="421" customWidth="1"/>
    <col min="8" max="8" width="5.7109375" style="421" customWidth="1"/>
    <col min="9" max="9" width="16.85546875" style="421" bestFit="1" customWidth="1"/>
    <col min="10" max="16384" width="20.28515625" style="421"/>
  </cols>
  <sheetData>
    <row r="1" spans="2:9" ht="12.95" customHeight="1" x14ac:dyDescent="0.25">
      <c r="B1" s="718"/>
      <c r="C1" s="718"/>
      <c r="D1" s="718"/>
      <c r="E1" s="718"/>
      <c r="F1" s="718"/>
      <c r="G1" s="718"/>
      <c r="H1" s="718"/>
      <c r="I1" s="718"/>
    </row>
    <row r="2" spans="2:9" ht="18.75" customHeight="1" x14ac:dyDescent="0.25">
      <c r="B2" s="1004" t="s">
        <v>1696</v>
      </c>
      <c r="C2" s="1005"/>
      <c r="D2" s="1005"/>
      <c r="E2" s="1005"/>
      <c r="F2" s="1005"/>
      <c r="G2" s="1005"/>
      <c r="H2" s="718"/>
      <c r="I2" s="126" t="s">
        <v>66</v>
      </c>
    </row>
    <row r="3" spans="2:9" ht="18.75" x14ac:dyDescent="0.25">
      <c r="B3" s="113"/>
      <c r="C3" s="113"/>
      <c r="D3" s="127"/>
      <c r="E3" s="127"/>
      <c r="F3" s="127"/>
      <c r="G3" s="127"/>
      <c r="H3" s="718"/>
      <c r="I3" s="718"/>
    </row>
    <row r="4" spans="2:9" x14ac:dyDescent="0.25">
      <c r="B4" s="128"/>
      <c r="C4" s="115"/>
      <c r="D4" s="1092" t="s">
        <v>1697</v>
      </c>
      <c r="E4" s="1092"/>
      <c r="F4" s="1092" t="s">
        <v>1698</v>
      </c>
      <c r="G4" s="1092"/>
      <c r="H4" s="718"/>
      <c r="I4" s="718"/>
    </row>
    <row r="5" spans="2:9" ht="75" customHeight="1" x14ac:dyDescent="0.25">
      <c r="B5" s="128"/>
      <c r="C5" s="115"/>
      <c r="D5" s="1093"/>
      <c r="E5" s="1092"/>
      <c r="F5" s="1087" t="s">
        <v>1699</v>
      </c>
      <c r="G5" s="1088"/>
      <c r="H5" s="718"/>
      <c r="I5" s="718"/>
    </row>
    <row r="6" spans="2:9" ht="30" x14ac:dyDescent="0.25">
      <c r="B6" s="115"/>
      <c r="C6" s="115"/>
      <c r="D6" s="129"/>
      <c r="E6" s="317" t="s">
        <v>1686</v>
      </c>
      <c r="F6" s="117"/>
      <c r="G6" s="317" t="s">
        <v>1687</v>
      </c>
      <c r="H6" s="718"/>
      <c r="I6" s="718"/>
    </row>
    <row r="7" spans="2:9" x14ac:dyDescent="0.25">
      <c r="B7" s="115"/>
      <c r="C7" s="115"/>
      <c r="D7" s="118" t="s">
        <v>636</v>
      </c>
      <c r="E7" s="118" t="s">
        <v>638</v>
      </c>
      <c r="F7" s="118" t="s">
        <v>639</v>
      </c>
      <c r="G7" s="118" t="s">
        <v>641</v>
      </c>
      <c r="H7" s="718"/>
      <c r="I7" s="718"/>
    </row>
    <row r="8" spans="2:9" ht="30" customHeight="1" x14ac:dyDescent="0.25">
      <c r="B8" s="317">
        <v>130</v>
      </c>
      <c r="C8" s="120" t="s">
        <v>1700</v>
      </c>
      <c r="D8" s="130">
        <v>4778.4651402765858</v>
      </c>
      <c r="E8" s="130">
        <v>4751.690465263252</v>
      </c>
      <c r="F8" s="130">
        <v>55992.043530601106</v>
      </c>
      <c r="G8" s="130">
        <v>41741.80720767672</v>
      </c>
      <c r="H8" s="718"/>
      <c r="I8" s="718"/>
    </row>
    <row r="9" spans="2:9" ht="30" customHeight="1" x14ac:dyDescent="0.25">
      <c r="B9" s="15">
        <v>140</v>
      </c>
      <c r="C9" s="123" t="s">
        <v>1701</v>
      </c>
      <c r="D9" s="130">
        <v>0</v>
      </c>
      <c r="E9" s="130">
        <v>0</v>
      </c>
      <c r="F9" s="130">
        <v>0</v>
      </c>
      <c r="G9" s="130">
        <v>0</v>
      </c>
      <c r="H9" s="718"/>
      <c r="I9" s="718"/>
    </row>
    <row r="10" spans="2:9" ht="30" customHeight="1" x14ac:dyDescent="0.25">
      <c r="B10" s="15">
        <v>150</v>
      </c>
      <c r="C10" s="123" t="s">
        <v>1689</v>
      </c>
      <c r="D10" s="130">
        <v>0</v>
      </c>
      <c r="E10" s="130">
        <v>0</v>
      </c>
      <c r="F10" s="130">
        <v>0</v>
      </c>
      <c r="G10" s="130">
        <v>0</v>
      </c>
      <c r="H10" s="718"/>
      <c r="I10" s="718"/>
    </row>
    <row r="11" spans="2:9" ht="30" customHeight="1" x14ac:dyDescent="0.25">
      <c r="B11" s="15">
        <v>160</v>
      </c>
      <c r="C11" s="123" t="s">
        <v>590</v>
      </c>
      <c r="D11" s="130">
        <v>4778.4651402765858</v>
      </c>
      <c r="E11" s="130">
        <v>4751.690465263252</v>
      </c>
      <c r="F11" s="130">
        <v>51224.511626237771</v>
      </c>
      <c r="G11" s="130">
        <v>41741.80720767672</v>
      </c>
      <c r="H11" s="718"/>
      <c r="I11" s="718"/>
    </row>
    <row r="12" spans="2:9" ht="30" customHeight="1" x14ac:dyDescent="0.25">
      <c r="B12" s="15">
        <v>170</v>
      </c>
      <c r="C12" s="123" t="s">
        <v>1690</v>
      </c>
      <c r="D12" s="130">
        <v>4431.3801748757123</v>
      </c>
      <c r="E12" s="130">
        <v>4404.6054998623813</v>
      </c>
      <c r="F12" s="130">
        <v>47297.418471204233</v>
      </c>
      <c r="G12" s="130">
        <v>39248.072032200929</v>
      </c>
      <c r="H12" s="718"/>
      <c r="I12" s="718"/>
    </row>
    <row r="13" spans="2:9" ht="30" customHeight="1" x14ac:dyDescent="0.25">
      <c r="B13" s="15">
        <v>180</v>
      </c>
      <c r="C13" s="123" t="s">
        <v>1691</v>
      </c>
      <c r="D13" s="130">
        <v>0</v>
      </c>
      <c r="E13" s="130">
        <v>0</v>
      </c>
      <c r="F13" s="130">
        <v>0</v>
      </c>
      <c r="G13" s="130">
        <v>0</v>
      </c>
      <c r="H13" s="718"/>
      <c r="I13" s="718"/>
    </row>
    <row r="14" spans="2:9" ht="30" customHeight="1" x14ac:dyDescent="0.25">
      <c r="B14" s="15">
        <v>190</v>
      </c>
      <c r="C14" s="123" t="s">
        <v>1692</v>
      </c>
      <c r="D14" s="130">
        <v>332.35338049825543</v>
      </c>
      <c r="E14" s="130">
        <v>332.35338049825543</v>
      </c>
      <c r="F14" s="130">
        <v>2796.0243325924607</v>
      </c>
      <c r="G14" s="130">
        <v>2493.7351754757933</v>
      </c>
      <c r="H14" s="718"/>
      <c r="I14" s="718"/>
    </row>
    <row r="15" spans="2:9" ht="30" customHeight="1" x14ac:dyDescent="0.25">
      <c r="B15" s="15">
        <v>200</v>
      </c>
      <c r="C15" s="123" t="s">
        <v>1693</v>
      </c>
      <c r="D15" s="130">
        <v>4431.3801748757123</v>
      </c>
      <c r="E15" s="130">
        <v>4404.6054998623813</v>
      </c>
      <c r="F15" s="130">
        <v>47302.223390237574</v>
      </c>
      <c r="G15" s="130">
        <v>39248.072032200929</v>
      </c>
      <c r="H15" s="718"/>
      <c r="I15" s="718"/>
    </row>
    <row r="16" spans="2:9" ht="30" customHeight="1" x14ac:dyDescent="0.25">
      <c r="B16" s="15">
        <v>210</v>
      </c>
      <c r="C16" s="123" t="s">
        <v>1694</v>
      </c>
      <c r="D16" s="130">
        <v>0</v>
      </c>
      <c r="E16" s="130">
        <v>0</v>
      </c>
      <c r="F16" s="130">
        <v>0</v>
      </c>
      <c r="G16" s="130">
        <v>0</v>
      </c>
      <c r="H16" s="718"/>
      <c r="I16" s="718"/>
    </row>
    <row r="17" spans="2:7" ht="30" customHeight="1" x14ac:dyDescent="0.25">
      <c r="B17" s="15">
        <v>220</v>
      </c>
      <c r="C17" s="123" t="s">
        <v>1702</v>
      </c>
      <c r="D17" s="130">
        <v>0</v>
      </c>
      <c r="E17" s="130">
        <v>0</v>
      </c>
      <c r="F17" s="130">
        <v>191.95857599999999</v>
      </c>
      <c r="G17" s="130">
        <v>0</v>
      </c>
    </row>
    <row r="18" spans="2:7" ht="30" customHeight="1" x14ac:dyDescent="0.25">
      <c r="B18" s="15">
        <v>230</v>
      </c>
      <c r="C18" s="123" t="s">
        <v>1703</v>
      </c>
      <c r="D18" s="130">
        <v>0</v>
      </c>
      <c r="E18" s="130">
        <v>0</v>
      </c>
      <c r="F18" s="130">
        <v>4575.5733283633326</v>
      </c>
      <c r="G18" s="130">
        <v>0</v>
      </c>
    </row>
    <row r="19" spans="2:7" ht="30" customHeight="1" x14ac:dyDescent="0.25">
      <c r="B19" s="317">
        <v>240</v>
      </c>
      <c r="C19" s="120" t="s">
        <v>1704</v>
      </c>
      <c r="D19" s="130">
        <v>0</v>
      </c>
      <c r="E19" s="130">
        <v>0</v>
      </c>
      <c r="F19" s="130">
        <v>74.390555800000001</v>
      </c>
      <c r="G19" s="130">
        <v>0</v>
      </c>
    </row>
    <row r="20" spans="2:7" ht="30" customHeight="1" x14ac:dyDescent="0.25">
      <c r="B20" s="317">
        <v>241</v>
      </c>
      <c r="C20" s="120" t="s">
        <v>1705</v>
      </c>
      <c r="D20" s="131"/>
      <c r="E20" s="131"/>
      <c r="F20" s="130">
        <v>24219.833308225003</v>
      </c>
      <c r="G20" s="130">
        <v>24219.833308225003</v>
      </c>
    </row>
    <row r="21" spans="2:7" ht="30" customHeight="1" x14ac:dyDescent="0.25">
      <c r="B21" s="317">
        <v>250</v>
      </c>
      <c r="C21" s="120" t="s">
        <v>1706</v>
      </c>
      <c r="D21" s="130">
        <v>413105.76631267043</v>
      </c>
      <c r="E21" s="130">
        <v>38030.63608358449</v>
      </c>
      <c r="F21" s="131"/>
      <c r="G21" s="131"/>
    </row>
  </sheetData>
  <mergeCells count="4">
    <mergeCell ref="B2:G2"/>
    <mergeCell ref="D4:E5"/>
    <mergeCell ref="F4:G4"/>
    <mergeCell ref="F5:G5"/>
  </mergeCells>
  <hyperlinks>
    <hyperlink ref="I2" location="Index!A1" display="Return to index" xr:uid="{2F10A50F-6098-4EE7-8D8F-23DC2E204DC3}"/>
  </hyperlinks>
  <pageMargins left="0.7" right="0.7" top="0.75" bottom="0.75" header="0.3" footer="0.3"/>
  <pageSetup paperSize="9" scale="53" orientation="landscape" verticalDpi="9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2CCCC-017C-44CB-AD03-D28CBC77D1A8}">
  <sheetPr codeName="Ark45"/>
  <dimension ref="B1:G7"/>
  <sheetViews>
    <sheetView showGridLines="0" zoomScale="90" zoomScaleNormal="90" zoomScalePageLayoutView="80" workbookViewId="0">
      <selection activeCell="F1" sqref="F1:F1048576"/>
    </sheetView>
  </sheetViews>
  <sheetFormatPr defaultColWidth="9.140625" defaultRowHeight="15" x14ac:dyDescent="0.25"/>
  <cols>
    <col min="1" max="1" width="2.7109375" style="421" customWidth="1"/>
    <col min="2" max="2" width="9.140625" style="421"/>
    <col min="3" max="3" width="43.28515625" style="421" customWidth="1"/>
    <col min="4" max="4" width="42.140625" style="421" customWidth="1"/>
    <col min="5" max="5" width="44.5703125" style="421" customWidth="1"/>
    <col min="6" max="6" width="5.7109375" style="421" customWidth="1"/>
    <col min="7" max="7" width="16.85546875" style="421" bestFit="1" customWidth="1"/>
    <col min="8" max="16384" width="9.140625" style="421"/>
  </cols>
  <sheetData>
    <row r="1" spans="2:7" ht="12.95" customHeight="1" x14ac:dyDescent="0.25">
      <c r="B1" s="718"/>
      <c r="C1" s="718"/>
      <c r="D1" s="718"/>
      <c r="E1" s="718"/>
      <c r="F1" s="718"/>
      <c r="G1" s="718"/>
    </row>
    <row r="2" spans="2:7" ht="20.25" x14ac:dyDescent="0.25">
      <c r="B2" s="1094" t="s">
        <v>1707</v>
      </c>
      <c r="C2" s="1095"/>
      <c r="D2" s="1095"/>
      <c r="E2" s="1095"/>
      <c r="F2" s="718"/>
      <c r="G2" s="126" t="s">
        <v>66</v>
      </c>
    </row>
    <row r="3" spans="2:7" ht="18.75" x14ac:dyDescent="0.25">
      <c r="B3" s="132"/>
      <c r="C3" s="132"/>
      <c r="D3" s="133"/>
      <c r="E3" s="133"/>
      <c r="F3" s="718"/>
      <c r="G3" s="718"/>
    </row>
    <row r="4" spans="2:7" x14ac:dyDescent="0.25">
      <c r="B4" s="134"/>
      <c r="C4" s="134"/>
      <c r="D4" s="1092" t="s">
        <v>1708</v>
      </c>
      <c r="E4" s="1092" t="s">
        <v>1709</v>
      </c>
      <c r="F4" s="718"/>
      <c r="G4" s="718"/>
    </row>
    <row r="5" spans="2:7" ht="47.25" customHeight="1" x14ac:dyDescent="0.25">
      <c r="B5" s="134"/>
      <c r="C5" s="134"/>
      <c r="D5" s="1092"/>
      <c r="E5" s="1092" t="s">
        <v>1710</v>
      </c>
      <c r="F5" s="718"/>
      <c r="G5" s="718"/>
    </row>
    <row r="6" spans="2:7" x14ac:dyDescent="0.25">
      <c r="B6" s="134"/>
      <c r="C6" s="134"/>
      <c r="D6" s="119" t="s">
        <v>636</v>
      </c>
      <c r="E6" s="119" t="s">
        <v>638</v>
      </c>
      <c r="F6" s="718"/>
      <c r="G6" s="718"/>
    </row>
    <row r="7" spans="2:7" ht="30" x14ac:dyDescent="0.25">
      <c r="B7" s="119" t="s">
        <v>636</v>
      </c>
      <c r="C7" s="135" t="s">
        <v>1711</v>
      </c>
      <c r="D7" s="136">
        <v>377296.03086571081</v>
      </c>
      <c r="E7" s="136">
        <v>403918.42582014477</v>
      </c>
      <c r="F7" s="718"/>
      <c r="G7" s="718"/>
    </row>
  </sheetData>
  <mergeCells count="3">
    <mergeCell ref="B2:E2"/>
    <mergeCell ref="D4:D5"/>
    <mergeCell ref="E4:E5"/>
  </mergeCells>
  <hyperlinks>
    <hyperlink ref="G2" location="Index!A1" display="Return to index" xr:uid="{A50665A6-CC73-4018-A367-998036D93B70}"/>
  </hyperlinks>
  <pageMargins left="0.7" right="0.7" top="0.75" bottom="0.75" header="0.3" footer="0.3"/>
  <pageSetup paperSize="9" scale="88" orientation="landscape" verticalDpi="9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24B3B-1F5B-415E-9027-5F3A09CF43EA}">
  <sheetPr codeName="Ark46"/>
  <dimension ref="B1:E4"/>
  <sheetViews>
    <sheetView workbookViewId="0">
      <selection activeCell="D2" sqref="D2"/>
    </sheetView>
  </sheetViews>
  <sheetFormatPr defaultRowHeight="15" x14ac:dyDescent="0.25"/>
  <cols>
    <col min="1" max="1" width="2.7109375" style="422" customWidth="1"/>
    <col min="2" max="2" width="100.42578125" style="422" customWidth="1"/>
    <col min="3" max="3" width="5.7109375" style="422" customWidth="1"/>
    <col min="4" max="4" width="16.85546875" style="422" bestFit="1" customWidth="1"/>
    <col min="5" max="16384" width="9.140625" style="422"/>
  </cols>
  <sheetData>
    <row r="1" spans="2:5" ht="12.95" customHeight="1" x14ac:dyDescent="0.25">
      <c r="B1" s="714"/>
      <c r="C1" s="714"/>
      <c r="D1" s="714"/>
      <c r="E1" s="714"/>
    </row>
    <row r="2" spans="2:5" ht="20.25" x14ac:dyDescent="0.25">
      <c r="B2" s="631" t="s">
        <v>1712</v>
      </c>
      <c r="C2" s="593"/>
      <c r="D2" s="126" t="s">
        <v>66</v>
      </c>
      <c r="E2" s="593"/>
    </row>
    <row r="4" spans="2:5" ht="105" x14ac:dyDescent="0.25">
      <c r="B4" s="820" t="s">
        <v>1713</v>
      </c>
      <c r="C4" s="714"/>
      <c r="D4" s="714"/>
      <c r="E4" s="714"/>
    </row>
  </sheetData>
  <hyperlinks>
    <hyperlink ref="D2" location="Index!A1" display="Return to index" xr:uid="{E2D73384-EEE5-490F-93E9-1E4DA3575ABF}"/>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C0BF9-3281-4DD9-B61F-9A7F8CE6811A}">
  <sheetPr codeName="Ark47">
    <pageSetUpPr fitToPage="1"/>
  </sheetPr>
  <dimension ref="B1:F16"/>
  <sheetViews>
    <sheetView showGridLines="0" zoomScale="85" zoomScaleNormal="85" workbookViewId="0">
      <selection activeCell="F2" sqref="F2"/>
    </sheetView>
  </sheetViews>
  <sheetFormatPr defaultColWidth="11.42578125" defaultRowHeight="15" x14ac:dyDescent="0.25"/>
  <cols>
    <col min="1" max="1" width="2.7109375" style="421" customWidth="1"/>
    <col min="2" max="2" width="6.7109375" style="421" customWidth="1"/>
    <col min="3" max="3" width="41.7109375" style="421" customWidth="1"/>
    <col min="4" max="4" width="52.140625" style="421" customWidth="1"/>
    <col min="5" max="5" width="5.7109375" style="421" customWidth="1"/>
    <col min="6" max="6" width="17.28515625" style="421" bestFit="1" customWidth="1"/>
    <col min="7" max="16384" width="11.42578125" style="421"/>
  </cols>
  <sheetData>
    <row r="1" spans="2:6" ht="12.95" customHeight="1" x14ac:dyDescent="0.25">
      <c r="B1" s="718"/>
      <c r="C1" s="718"/>
      <c r="D1" s="718"/>
      <c r="E1" s="718"/>
      <c r="F1" s="718"/>
    </row>
    <row r="2" spans="2:6" s="515" customFormat="1" ht="20.25" x14ac:dyDescent="0.25">
      <c r="B2" s="631" t="s">
        <v>1714</v>
      </c>
      <c r="C2" s="56"/>
      <c r="D2" s="56"/>
      <c r="E2" s="594"/>
      <c r="F2" s="126" t="s">
        <v>66</v>
      </c>
    </row>
    <row r="3" spans="2:6" ht="15.75" x14ac:dyDescent="0.25">
      <c r="B3" s="718"/>
      <c r="C3" s="595"/>
      <c r="D3" s="594"/>
      <c r="E3" s="718"/>
      <c r="F3" s="718"/>
    </row>
    <row r="4" spans="2:6" ht="62.25" customHeight="1" x14ac:dyDescent="0.25">
      <c r="B4" s="83"/>
      <c r="C4" s="83" t="s">
        <v>72</v>
      </c>
      <c r="D4" s="84" t="s">
        <v>67</v>
      </c>
      <c r="E4" s="718"/>
      <c r="F4" s="718"/>
    </row>
    <row r="5" spans="2:6" ht="30" customHeight="1" x14ac:dyDescent="0.25">
      <c r="B5" s="85"/>
      <c r="C5" s="81"/>
      <c r="D5" s="86" t="s">
        <v>1715</v>
      </c>
      <c r="E5" s="718"/>
      <c r="F5" s="718"/>
    </row>
    <row r="6" spans="2:6" ht="118.5" customHeight="1" x14ac:dyDescent="0.25">
      <c r="B6" s="85"/>
      <c r="C6" s="87" t="s">
        <v>1716</v>
      </c>
      <c r="D6" s="82"/>
      <c r="E6" s="718"/>
      <c r="F6" s="718"/>
    </row>
    <row r="7" spans="2:6" ht="32.25" customHeight="1" x14ac:dyDescent="0.25">
      <c r="B7" s="88">
        <v>1</v>
      </c>
      <c r="C7" s="89" t="s">
        <v>1717</v>
      </c>
      <c r="D7" s="93">
        <v>6750.6114094900004</v>
      </c>
      <c r="E7" s="718"/>
      <c r="F7" s="718"/>
    </row>
    <row r="8" spans="2:6" ht="15.75" x14ac:dyDescent="0.25">
      <c r="B8" s="88">
        <v>2</v>
      </c>
      <c r="C8" s="89" t="s">
        <v>1718</v>
      </c>
      <c r="D8" s="93">
        <v>1624.08942271</v>
      </c>
      <c r="E8" s="718"/>
      <c r="F8" s="718"/>
    </row>
    <row r="9" spans="2:6" ht="15.75" x14ac:dyDescent="0.25">
      <c r="B9" s="88">
        <v>3</v>
      </c>
      <c r="C9" s="89" t="s">
        <v>1719</v>
      </c>
      <c r="D9" s="93">
        <v>0</v>
      </c>
      <c r="E9" s="718"/>
      <c r="F9" s="718"/>
    </row>
    <row r="10" spans="2:6" ht="28.5" customHeight="1" x14ac:dyDescent="0.25">
      <c r="B10" s="88">
        <v>4</v>
      </c>
      <c r="C10" s="89" t="s">
        <v>1720</v>
      </c>
      <c r="D10" s="93">
        <v>1.03869609</v>
      </c>
      <c r="E10" s="718"/>
      <c r="F10" s="718"/>
    </row>
    <row r="11" spans="2:6" ht="35.25" customHeight="1" x14ac:dyDescent="0.25">
      <c r="B11" s="88"/>
      <c r="C11" s="90" t="s">
        <v>1721</v>
      </c>
      <c r="D11" s="94">
        <v>0</v>
      </c>
      <c r="E11" s="718"/>
      <c r="F11" s="718"/>
    </row>
    <row r="12" spans="2:6" ht="75.75" customHeight="1" x14ac:dyDescent="0.25">
      <c r="B12" s="88">
        <v>5</v>
      </c>
      <c r="C12" s="91" t="s">
        <v>1722</v>
      </c>
      <c r="D12" s="93">
        <v>0</v>
      </c>
      <c r="E12" s="718"/>
      <c r="F12" s="718"/>
    </row>
    <row r="13" spans="2:6" ht="35.25" customHeight="1" x14ac:dyDescent="0.25">
      <c r="B13" s="88">
        <v>6</v>
      </c>
      <c r="C13" s="91" t="s">
        <v>1723</v>
      </c>
      <c r="D13" s="93">
        <v>5.4544180000000004</v>
      </c>
      <c r="E13" s="718"/>
      <c r="F13" s="718"/>
    </row>
    <row r="14" spans="2:6" ht="21" customHeight="1" x14ac:dyDescent="0.25">
      <c r="B14" s="88">
        <v>7</v>
      </c>
      <c r="C14" s="91" t="s">
        <v>1724</v>
      </c>
      <c r="D14" s="93">
        <v>0</v>
      </c>
      <c r="E14" s="718"/>
      <c r="F14" s="718"/>
    </row>
    <row r="15" spans="2:6" ht="18.75" customHeight="1" x14ac:dyDescent="0.25">
      <c r="B15" s="88">
        <v>8</v>
      </c>
      <c r="C15" s="87" t="s">
        <v>1725</v>
      </c>
      <c r="D15" s="93">
        <v>0</v>
      </c>
      <c r="E15" s="718"/>
      <c r="F15" s="718"/>
    </row>
    <row r="16" spans="2:6" ht="15.75" x14ac:dyDescent="0.25">
      <c r="B16" s="88">
        <v>9</v>
      </c>
      <c r="C16" s="92" t="s">
        <v>495</v>
      </c>
      <c r="D16" s="95">
        <v>8381.1939462900009</v>
      </c>
      <c r="E16" s="718"/>
      <c r="F16" s="718"/>
    </row>
  </sheetData>
  <hyperlinks>
    <hyperlink ref="F2" location="Index!A1" display="Return to index" xr:uid="{83601F82-7B34-47C8-8AF8-C5D64FA327C0}"/>
  </hyperlinks>
  <pageMargins left="0.70866141732283472" right="0.70866141732283472" top="0.74803149606299213" bottom="0.74803149606299213" header="0.31496062992125984" footer="0.31496062992125984"/>
  <pageSetup paperSize="9" scale="67" orientation="landscape"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8596B-91D1-4BFD-B8AB-3E3E57AC5B36}">
  <sheetPr codeName="Ark48">
    <pageSetUpPr fitToPage="1"/>
  </sheetPr>
  <dimension ref="B1:T21"/>
  <sheetViews>
    <sheetView showGridLines="0" zoomScale="115" zoomScaleNormal="115" workbookViewId="0">
      <selection activeCell="S1" sqref="S1:S1048576"/>
    </sheetView>
  </sheetViews>
  <sheetFormatPr defaultColWidth="9.140625" defaultRowHeight="15" x14ac:dyDescent="0.25"/>
  <cols>
    <col min="1" max="1" width="2.7109375" style="421" customWidth="1"/>
    <col min="2" max="2" width="9.28515625" style="421" bestFit="1" customWidth="1"/>
    <col min="3" max="14" width="9.140625" style="421"/>
    <col min="15" max="15" width="15.140625" style="421" bestFit="1" customWidth="1"/>
    <col min="16" max="17" width="9.140625" style="421"/>
    <col min="18" max="18" width="15.140625" style="421" bestFit="1" customWidth="1"/>
    <col min="19" max="19" width="5.7109375" style="421" customWidth="1"/>
    <col min="20" max="20" width="16.85546875" style="421" bestFit="1" customWidth="1"/>
    <col min="21" max="16384" width="9.140625" style="421"/>
  </cols>
  <sheetData>
    <row r="1" spans="2:20" ht="12.95" customHeight="1" x14ac:dyDescent="0.25">
      <c r="B1" s="718"/>
      <c r="C1" s="718"/>
      <c r="D1" s="718"/>
      <c r="E1" s="718"/>
      <c r="F1" s="718"/>
      <c r="G1" s="718"/>
      <c r="H1" s="718"/>
      <c r="I1" s="718"/>
      <c r="J1" s="718"/>
      <c r="K1" s="718"/>
      <c r="L1" s="718"/>
      <c r="M1" s="718"/>
      <c r="N1" s="718"/>
      <c r="O1" s="718"/>
      <c r="P1" s="718"/>
      <c r="Q1" s="718"/>
      <c r="R1" s="718"/>
      <c r="S1" s="718"/>
      <c r="T1" s="718"/>
    </row>
    <row r="2" spans="2:20" ht="20.25" customHeight="1" x14ac:dyDescent="0.3">
      <c r="B2" s="634" t="s">
        <v>1726</v>
      </c>
      <c r="C2" s="56"/>
      <c r="D2" s="56"/>
      <c r="E2" s="56"/>
      <c r="F2" s="56"/>
      <c r="G2" s="56"/>
      <c r="H2" s="56"/>
      <c r="I2" s="56"/>
      <c r="J2" s="56"/>
      <c r="K2" s="56"/>
      <c r="L2" s="56"/>
      <c r="M2" s="56"/>
      <c r="N2" s="56"/>
      <c r="O2" s="56"/>
      <c r="P2" s="56"/>
      <c r="Q2" s="56"/>
      <c r="R2" s="56"/>
      <c r="S2" s="718"/>
      <c r="T2" s="126" t="s">
        <v>66</v>
      </c>
    </row>
    <row r="5" spans="2:20" x14ac:dyDescent="0.25">
      <c r="B5" s="96" t="s">
        <v>72</v>
      </c>
      <c r="C5" s="97"/>
      <c r="D5" s="318" t="s">
        <v>67</v>
      </c>
      <c r="E5" s="318" t="s">
        <v>68</v>
      </c>
      <c r="F5" s="318" t="s">
        <v>69</v>
      </c>
      <c r="G5" s="318" t="s">
        <v>70</v>
      </c>
      <c r="H5" s="318" t="s">
        <v>71</v>
      </c>
      <c r="I5" s="318" t="s">
        <v>466</v>
      </c>
      <c r="J5" s="318" t="s">
        <v>467</v>
      </c>
      <c r="K5" s="318" t="s">
        <v>510</v>
      </c>
      <c r="L5" s="318" t="s">
        <v>618</v>
      </c>
      <c r="M5" s="318" t="s">
        <v>619</v>
      </c>
      <c r="N5" s="318" t="s">
        <v>620</v>
      </c>
      <c r="O5" s="318" t="s">
        <v>621</v>
      </c>
      <c r="P5" s="318" t="s">
        <v>672</v>
      </c>
      <c r="Q5" s="318" t="s">
        <v>673</v>
      </c>
      <c r="R5" s="318" t="s">
        <v>674</v>
      </c>
      <c r="S5" s="718"/>
      <c r="T5" s="718"/>
    </row>
    <row r="6" spans="2:20" x14ac:dyDescent="0.25">
      <c r="B6" s="96"/>
      <c r="C6" s="97"/>
      <c r="D6" s="1097" t="s">
        <v>1727</v>
      </c>
      <c r="E6" s="1097"/>
      <c r="F6" s="1097"/>
      <c r="G6" s="1097"/>
      <c r="H6" s="1097"/>
      <c r="I6" s="1097"/>
      <c r="J6" s="1097"/>
      <c r="K6" s="1097" t="s">
        <v>1728</v>
      </c>
      <c r="L6" s="1097"/>
      <c r="M6" s="1097"/>
      <c r="N6" s="1097"/>
      <c r="O6" s="1097" t="s">
        <v>1729</v>
      </c>
      <c r="P6" s="1097"/>
      <c r="Q6" s="1097"/>
      <c r="R6" s="1097"/>
      <c r="S6" s="718"/>
      <c r="T6" s="718"/>
    </row>
    <row r="7" spans="2:20" x14ac:dyDescent="0.25">
      <c r="B7" s="96"/>
      <c r="C7" s="97"/>
      <c r="D7" s="1098" t="s">
        <v>1730</v>
      </c>
      <c r="E7" s="1099"/>
      <c r="F7" s="1099"/>
      <c r="G7" s="1100"/>
      <c r="H7" s="1101" t="s">
        <v>1731</v>
      </c>
      <c r="I7" s="1097"/>
      <c r="J7" s="319" t="s">
        <v>1732</v>
      </c>
      <c r="K7" s="1097" t="s">
        <v>1730</v>
      </c>
      <c r="L7" s="1097"/>
      <c r="M7" s="941" t="s">
        <v>1731</v>
      </c>
      <c r="N7" s="319" t="s">
        <v>1732</v>
      </c>
      <c r="O7" s="1097" t="s">
        <v>1730</v>
      </c>
      <c r="P7" s="1097"/>
      <c r="Q7" s="941" t="s">
        <v>1731</v>
      </c>
      <c r="R7" s="319" t="s">
        <v>1732</v>
      </c>
      <c r="S7" s="718"/>
      <c r="T7" s="718"/>
    </row>
    <row r="8" spans="2:20" x14ac:dyDescent="0.25">
      <c r="B8" s="96"/>
      <c r="C8" s="97"/>
      <c r="D8" s="1102" t="s">
        <v>1733</v>
      </c>
      <c r="E8" s="1100"/>
      <c r="F8" s="1102" t="s">
        <v>1734</v>
      </c>
      <c r="G8" s="1100"/>
      <c r="H8" s="1096"/>
      <c r="I8" s="941" t="s">
        <v>1735</v>
      </c>
      <c r="J8" s="1096"/>
      <c r="K8" s="941" t="s">
        <v>1733</v>
      </c>
      <c r="L8" s="941" t="s">
        <v>1734</v>
      </c>
      <c r="M8" s="1096"/>
      <c r="N8" s="1096"/>
      <c r="O8" s="941" t="s">
        <v>1733</v>
      </c>
      <c r="P8" s="941" t="s">
        <v>1734</v>
      </c>
      <c r="Q8" s="1096"/>
      <c r="R8" s="1096"/>
      <c r="S8" s="718"/>
      <c r="T8" s="718"/>
    </row>
    <row r="9" spans="2:20" x14ac:dyDescent="0.25">
      <c r="B9" s="98"/>
      <c r="C9" s="99"/>
      <c r="D9" s="323"/>
      <c r="E9" s="318" t="s">
        <v>1735</v>
      </c>
      <c r="F9" s="323"/>
      <c r="G9" s="318" t="s">
        <v>1735</v>
      </c>
      <c r="H9" s="942"/>
      <c r="I9" s="942"/>
      <c r="J9" s="942"/>
      <c r="K9" s="942"/>
      <c r="L9" s="942"/>
      <c r="M9" s="942"/>
      <c r="N9" s="942"/>
      <c r="O9" s="942"/>
      <c r="P9" s="942"/>
      <c r="Q9" s="942"/>
      <c r="R9" s="942"/>
      <c r="S9" s="718"/>
      <c r="T9" s="718"/>
    </row>
    <row r="10" spans="2:20" x14ac:dyDescent="0.25">
      <c r="B10" s="100">
        <v>1</v>
      </c>
      <c r="C10" s="101" t="s">
        <v>1736</v>
      </c>
      <c r="D10" s="102"/>
      <c r="E10" s="102"/>
      <c r="F10" s="102"/>
      <c r="G10" s="102"/>
      <c r="H10" s="102"/>
      <c r="I10" s="102"/>
      <c r="J10" s="102"/>
      <c r="K10" s="102"/>
      <c r="L10" s="102"/>
      <c r="M10" s="102"/>
      <c r="N10" s="102"/>
      <c r="O10" s="103">
        <v>7518.3653645511476</v>
      </c>
      <c r="P10" s="103"/>
      <c r="Q10" s="103"/>
      <c r="R10" s="103">
        <v>7518.3653645511476</v>
      </c>
      <c r="S10" s="718"/>
      <c r="T10" s="718"/>
    </row>
    <row r="11" spans="2:20" ht="30" x14ac:dyDescent="0.25">
      <c r="B11" s="100">
        <v>2</v>
      </c>
      <c r="C11" s="104" t="s">
        <v>1737</v>
      </c>
      <c r="D11" s="105"/>
      <c r="E11" s="105"/>
      <c r="F11" s="105"/>
      <c r="G11" s="105"/>
      <c r="H11" s="105"/>
      <c r="I11" s="105"/>
      <c r="J11" s="105"/>
      <c r="K11" s="105"/>
      <c r="L11" s="105"/>
      <c r="M11" s="105"/>
      <c r="N11" s="105"/>
      <c r="O11" s="103">
        <v>96.791485955566827</v>
      </c>
      <c r="P11" s="103"/>
      <c r="Q11" s="103"/>
      <c r="R11" s="103">
        <v>96.791485955566827</v>
      </c>
      <c r="S11" s="718"/>
      <c r="T11" s="718"/>
    </row>
    <row r="12" spans="2:20" x14ac:dyDescent="0.25">
      <c r="B12" s="106">
        <v>3</v>
      </c>
      <c r="C12" s="80" t="s">
        <v>1738</v>
      </c>
      <c r="D12" s="102"/>
      <c r="E12" s="102"/>
      <c r="F12" s="102"/>
      <c r="G12" s="102"/>
      <c r="H12" s="102"/>
      <c r="I12" s="102"/>
      <c r="J12" s="102"/>
      <c r="K12" s="102"/>
      <c r="L12" s="102"/>
      <c r="M12" s="102"/>
      <c r="N12" s="102"/>
      <c r="O12" s="107">
        <v>96.791485955566827</v>
      </c>
      <c r="P12" s="107"/>
      <c r="Q12" s="107"/>
      <c r="R12" s="107">
        <v>96.791485955566827</v>
      </c>
      <c r="S12" s="718"/>
      <c r="T12" s="718"/>
    </row>
    <row r="13" spans="2:20" x14ac:dyDescent="0.25">
      <c r="B13" s="106">
        <v>4</v>
      </c>
      <c r="C13" s="80" t="s">
        <v>1739</v>
      </c>
      <c r="D13" s="102"/>
      <c r="E13" s="102"/>
      <c r="F13" s="102"/>
      <c r="G13" s="102"/>
      <c r="H13" s="102"/>
      <c r="I13" s="102"/>
      <c r="J13" s="102"/>
      <c r="K13" s="102"/>
      <c r="L13" s="102"/>
      <c r="M13" s="102"/>
      <c r="N13" s="102"/>
      <c r="O13" s="107">
        <v>0</v>
      </c>
      <c r="P13" s="107"/>
      <c r="Q13" s="107"/>
      <c r="R13" s="107">
        <v>0</v>
      </c>
      <c r="S13" s="718"/>
      <c r="T13" s="718"/>
    </row>
    <row r="14" spans="2:20" x14ac:dyDescent="0.25">
      <c r="B14" s="106">
        <v>5</v>
      </c>
      <c r="C14" s="80" t="s">
        <v>1740</v>
      </c>
      <c r="D14" s="102"/>
      <c r="E14" s="102"/>
      <c r="F14" s="102"/>
      <c r="G14" s="102"/>
      <c r="H14" s="102"/>
      <c r="I14" s="102"/>
      <c r="J14" s="102"/>
      <c r="K14" s="102"/>
      <c r="L14" s="102"/>
      <c r="M14" s="102"/>
      <c r="N14" s="102"/>
      <c r="O14" s="107">
        <v>0</v>
      </c>
      <c r="P14" s="107"/>
      <c r="Q14" s="107"/>
      <c r="R14" s="107">
        <v>0</v>
      </c>
      <c r="S14" s="718"/>
      <c r="T14" s="718"/>
    </row>
    <row r="15" spans="2:20" x14ac:dyDescent="0.25">
      <c r="B15" s="106">
        <v>6</v>
      </c>
      <c r="C15" s="80" t="s">
        <v>1741</v>
      </c>
      <c r="D15" s="102"/>
      <c r="E15" s="102"/>
      <c r="F15" s="102"/>
      <c r="G15" s="102"/>
      <c r="H15" s="102"/>
      <c r="I15" s="102"/>
      <c r="J15" s="102"/>
      <c r="K15" s="102"/>
      <c r="L15" s="102"/>
      <c r="M15" s="102"/>
      <c r="N15" s="102"/>
      <c r="O15" s="107">
        <v>0</v>
      </c>
      <c r="P15" s="107"/>
      <c r="Q15" s="107"/>
      <c r="R15" s="107">
        <v>0</v>
      </c>
      <c r="S15" s="718"/>
      <c r="T15" s="718"/>
    </row>
    <row r="16" spans="2:20" ht="45" x14ac:dyDescent="0.25">
      <c r="B16" s="100">
        <v>7</v>
      </c>
      <c r="C16" s="108" t="s">
        <v>1742</v>
      </c>
      <c r="D16" s="105"/>
      <c r="E16" s="105"/>
      <c r="F16" s="105"/>
      <c r="G16" s="105"/>
      <c r="H16" s="105"/>
      <c r="I16" s="105"/>
      <c r="J16" s="105"/>
      <c r="K16" s="105"/>
      <c r="L16" s="105"/>
      <c r="M16" s="105"/>
      <c r="N16" s="105"/>
      <c r="O16" s="103">
        <v>7421.5738785955809</v>
      </c>
      <c r="P16" s="103"/>
      <c r="Q16" s="103"/>
      <c r="R16" s="103">
        <v>7421.5738785955809</v>
      </c>
      <c r="S16" s="718"/>
      <c r="T16" s="718"/>
    </row>
    <row r="17" spans="2:18" x14ac:dyDescent="0.25">
      <c r="B17" s="106">
        <v>8</v>
      </c>
      <c r="C17" s="80" t="s">
        <v>1743</v>
      </c>
      <c r="D17" s="102"/>
      <c r="E17" s="102"/>
      <c r="F17" s="102"/>
      <c r="G17" s="102"/>
      <c r="H17" s="102"/>
      <c r="I17" s="102"/>
      <c r="J17" s="102"/>
      <c r="K17" s="102"/>
      <c r="L17" s="102"/>
      <c r="M17" s="102"/>
      <c r="N17" s="102"/>
      <c r="O17" s="107">
        <v>7421.5738785955809</v>
      </c>
      <c r="P17" s="107"/>
      <c r="Q17" s="107"/>
      <c r="R17" s="107">
        <v>7421.5738785955809</v>
      </c>
    </row>
    <row r="18" spans="2:18" x14ac:dyDescent="0.25">
      <c r="B18" s="106">
        <v>9</v>
      </c>
      <c r="C18" s="80" t="s">
        <v>1744</v>
      </c>
      <c r="D18" s="102"/>
      <c r="E18" s="102"/>
      <c r="F18" s="102"/>
      <c r="G18" s="102"/>
      <c r="H18" s="102"/>
      <c r="I18" s="102"/>
      <c r="J18" s="102"/>
      <c r="K18" s="102"/>
      <c r="L18" s="102"/>
      <c r="M18" s="102"/>
      <c r="N18" s="102"/>
      <c r="O18" s="107"/>
      <c r="P18" s="107"/>
      <c r="Q18" s="107"/>
      <c r="R18" s="107"/>
    </row>
    <row r="19" spans="2:18" x14ac:dyDescent="0.25">
      <c r="B19" s="106">
        <v>10</v>
      </c>
      <c r="C19" s="80" t="s">
        <v>1745</v>
      </c>
      <c r="D19" s="102"/>
      <c r="E19" s="102"/>
      <c r="F19" s="102"/>
      <c r="G19" s="102"/>
      <c r="H19" s="102"/>
      <c r="I19" s="102"/>
      <c r="J19" s="102"/>
      <c r="K19" s="102"/>
      <c r="L19" s="102"/>
      <c r="M19" s="102"/>
      <c r="N19" s="102"/>
      <c r="O19" s="107"/>
      <c r="P19" s="107"/>
      <c r="Q19" s="107"/>
      <c r="R19" s="107"/>
    </row>
    <row r="20" spans="2:18" x14ac:dyDescent="0.25">
      <c r="B20" s="106">
        <v>11</v>
      </c>
      <c r="C20" s="80" t="s">
        <v>1746</v>
      </c>
      <c r="D20" s="102"/>
      <c r="E20" s="102"/>
      <c r="F20" s="102"/>
      <c r="G20" s="102"/>
      <c r="H20" s="102"/>
      <c r="I20" s="102"/>
      <c r="J20" s="102"/>
      <c r="K20" s="102"/>
      <c r="L20" s="102"/>
      <c r="M20" s="102"/>
      <c r="N20" s="102"/>
      <c r="O20" s="107"/>
      <c r="P20" s="107"/>
      <c r="Q20" s="107"/>
      <c r="R20" s="107"/>
    </row>
    <row r="21" spans="2:18" x14ac:dyDescent="0.25">
      <c r="B21" s="106">
        <v>12</v>
      </c>
      <c r="C21" s="80" t="s">
        <v>1741</v>
      </c>
      <c r="D21" s="102"/>
      <c r="E21" s="102"/>
      <c r="F21" s="102"/>
      <c r="G21" s="102"/>
      <c r="H21" s="102"/>
      <c r="I21" s="102"/>
      <c r="J21" s="102"/>
      <c r="K21" s="102"/>
      <c r="L21" s="102"/>
      <c r="M21" s="102"/>
      <c r="N21" s="102"/>
      <c r="O21" s="107"/>
      <c r="P21" s="107"/>
      <c r="Q21" s="107"/>
      <c r="R21" s="107"/>
    </row>
  </sheetData>
  <mergeCells count="20">
    <mergeCell ref="J8:J9"/>
    <mergeCell ref="K8:K9"/>
    <mergeCell ref="N8:N9"/>
    <mergeCell ref="O8:O9"/>
    <mergeCell ref="H8:H9"/>
    <mergeCell ref="D6:J6"/>
    <mergeCell ref="K6:N6"/>
    <mergeCell ref="O6:R6"/>
    <mergeCell ref="D7:G7"/>
    <mergeCell ref="H7:I7"/>
    <mergeCell ref="K7:L7"/>
    <mergeCell ref="M7:M9"/>
    <mergeCell ref="O7:P7"/>
    <mergeCell ref="Q7:Q9"/>
    <mergeCell ref="D8:E8"/>
    <mergeCell ref="F8:G8"/>
    <mergeCell ref="L8:L9"/>
    <mergeCell ref="P8:P9"/>
    <mergeCell ref="R8:R9"/>
    <mergeCell ref="I8:I9"/>
  </mergeCells>
  <hyperlinks>
    <hyperlink ref="T2" location="Index!A1" display="Return to index" xr:uid="{23BA3C30-EDE3-4B1D-A04B-70F1538FD7DB}"/>
  </hyperlinks>
  <pageMargins left="0.70866141732283472" right="0.70866141732283472" top="0.74803149606299213" bottom="0.74803149606299213" header="0.31496062992125984" footer="0.31496062992125984"/>
  <pageSetup paperSize="8" scale="74" orientation="landscape" cellComments="asDisplayed" r:id="rId1"/>
  <legacy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13D4A-9276-4AA6-B82D-D0198411B9AC}">
  <sheetPr codeName="Ark49">
    <pageSetUpPr fitToPage="1"/>
  </sheetPr>
  <dimension ref="B1:W25"/>
  <sheetViews>
    <sheetView showGridLines="0" zoomScale="85" zoomScaleNormal="85" workbookViewId="0">
      <selection activeCell="C23" sqref="C23:K25"/>
    </sheetView>
  </sheetViews>
  <sheetFormatPr defaultColWidth="9.140625" defaultRowHeight="15" x14ac:dyDescent="0.25"/>
  <cols>
    <col min="1" max="1" width="2.7109375" style="421" customWidth="1"/>
    <col min="2" max="2" width="9.28515625" style="421" bestFit="1" customWidth="1"/>
    <col min="3" max="3" width="21.140625" style="421" bestFit="1" customWidth="1"/>
    <col min="4" max="4" width="13.42578125" style="421" bestFit="1" customWidth="1"/>
    <col min="5" max="5" width="15.28515625" style="421" bestFit="1" customWidth="1"/>
    <col min="6" max="7" width="13.7109375" style="421" bestFit="1" customWidth="1"/>
    <col min="8" max="8" width="13.42578125" style="421" bestFit="1" customWidth="1"/>
    <col min="9" max="10" width="12.7109375" style="421" bestFit="1" customWidth="1"/>
    <col min="11" max="13" width="25" style="421" customWidth="1"/>
    <col min="14" max="14" width="17.85546875" style="421" bestFit="1" customWidth="1"/>
    <col min="15" max="15" width="24.5703125" style="421" bestFit="1" customWidth="1"/>
    <col min="16" max="16" width="11.28515625" style="421" bestFit="1" customWidth="1"/>
    <col min="17" max="18" width="13.42578125" style="421" bestFit="1" customWidth="1"/>
    <col min="19" max="19" width="12.7109375" style="421" bestFit="1" customWidth="1"/>
    <col min="20" max="20" width="24.5703125" style="421" bestFit="1" customWidth="1"/>
    <col min="21" max="21" width="24.28515625" style="421" bestFit="1" customWidth="1"/>
    <col min="22" max="22" width="5.7109375" style="421" customWidth="1"/>
    <col min="23" max="23" width="17.28515625" style="421" bestFit="1" customWidth="1"/>
    <col min="24" max="24" width="29.28515625" style="421" bestFit="1" customWidth="1"/>
    <col min="25" max="16384" width="9.140625" style="421"/>
  </cols>
  <sheetData>
    <row r="1" spans="2:23" ht="12.95" customHeight="1" x14ac:dyDescent="0.25">
      <c r="B1" s="718"/>
      <c r="C1" s="718"/>
      <c r="D1" s="718"/>
      <c r="E1" s="718"/>
      <c r="F1" s="718"/>
      <c r="G1" s="718"/>
      <c r="H1" s="718"/>
      <c r="I1" s="718"/>
      <c r="J1" s="718"/>
      <c r="K1" s="718"/>
      <c r="L1" s="718"/>
      <c r="M1" s="718"/>
      <c r="N1" s="718"/>
      <c r="O1" s="718"/>
      <c r="P1" s="718"/>
      <c r="Q1" s="718"/>
      <c r="R1" s="718"/>
      <c r="S1" s="718"/>
      <c r="T1" s="718"/>
      <c r="U1" s="718"/>
      <c r="V1" s="718"/>
      <c r="W1" s="718"/>
    </row>
    <row r="2" spans="2:23" ht="20.25" x14ac:dyDescent="0.3">
      <c r="B2" s="634" t="s">
        <v>1747</v>
      </c>
      <c r="C2" s="453"/>
      <c r="D2" s="109"/>
      <c r="E2" s="109"/>
      <c r="F2" s="109"/>
      <c r="G2" s="109"/>
      <c r="H2" s="109"/>
      <c r="I2" s="109"/>
      <c r="J2" s="109"/>
      <c r="K2" s="109"/>
      <c r="L2" s="109"/>
      <c r="M2" s="56"/>
      <c r="N2" s="56"/>
      <c r="O2" s="56"/>
      <c r="P2" s="56"/>
      <c r="Q2" s="56"/>
      <c r="R2" s="56"/>
      <c r="S2" s="56"/>
      <c r="T2" s="56"/>
      <c r="U2" s="56"/>
      <c r="V2" s="718"/>
      <c r="W2" s="315" t="s">
        <v>66</v>
      </c>
    </row>
    <row r="5" spans="2:23" x14ac:dyDescent="0.25">
      <c r="B5" s="241"/>
      <c r="C5" s="718"/>
      <c r="D5" s="815"/>
      <c r="E5" s="749" t="s">
        <v>67</v>
      </c>
      <c r="F5" s="749" t="s">
        <v>68</v>
      </c>
      <c r="G5" s="749" t="s">
        <v>69</v>
      </c>
      <c r="H5" s="749" t="s">
        <v>70</v>
      </c>
      <c r="I5" s="749" t="s">
        <v>71</v>
      </c>
      <c r="J5" s="749" t="s">
        <v>466</v>
      </c>
      <c r="K5" s="749" t="s">
        <v>467</v>
      </c>
      <c r="L5" s="749" t="s">
        <v>510</v>
      </c>
      <c r="M5" s="749" t="s">
        <v>618</v>
      </c>
      <c r="N5" s="749" t="s">
        <v>619</v>
      </c>
      <c r="O5" s="749" t="s">
        <v>620</v>
      </c>
      <c r="P5" s="749" t="s">
        <v>621</v>
      </c>
      <c r="Q5" s="749" t="s">
        <v>672</v>
      </c>
      <c r="R5" s="749" t="s">
        <v>673</v>
      </c>
      <c r="S5" s="749" t="s">
        <v>674</v>
      </c>
      <c r="T5" s="749" t="s">
        <v>1748</v>
      </c>
      <c r="U5" s="749" t="s">
        <v>1749</v>
      </c>
      <c r="V5" s="718"/>
      <c r="W5" s="718"/>
    </row>
    <row r="6" spans="2:23" ht="15" customHeight="1" x14ac:dyDescent="0.25">
      <c r="B6" s="241"/>
      <c r="C6" s="718"/>
      <c r="D6" s="815"/>
      <c r="E6" s="1105" t="s">
        <v>1750</v>
      </c>
      <c r="F6" s="893"/>
      <c r="G6" s="893"/>
      <c r="H6" s="893"/>
      <c r="I6" s="893"/>
      <c r="J6" s="893" t="s">
        <v>1751</v>
      </c>
      <c r="K6" s="893"/>
      <c r="L6" s="893"/>
      <c r="M6" s="893"/>
      <c r="N6" s="893" t="s">
        <v>1752</v>
      </c>
      <c r="O6" s="893"/>
      <c r="P6" s="893"/>
      <c r="Q6" s="893"/>
      <c r="R6" s="893" t="s">
        <v>1753</v>
      </c>
      <c r="S6" s="893"/>
      <c r="T6" s="893"/>
      <c r="U6" s="893"/>
      <c r="V6" s="718"/>
      <c r="W6" s="718"/>
    </row>
    <row r="7" spans="2:23" s="515" customFormat="1" ht="45" x14ac:dyDescent="0.25">
      <c r="B7" s="596"/>
      <c r="C7" s="821"/>
      <c r="D7" s="822"/>
      <c r="E7" s="751" t="s">
        <v>1754</v>
      </c>
      <c r="F7" s="751" t="s">
        <v>1755</v>
      </c>
      <c r="G7" s="751" t="s">
        <v>1756</v>
      </c>
      <c r="H7" s="751" t="s">
        <v>1757</v>
      </c>
      <c r="I7" s="751" t="s">
        <v>1758</v>
      </c>
      <c r="J7" s="751" t="s">
        <v>1759</v>
      </c>
      <c r="K7" s="751" t="s">
        <v>1760</v>
      </c>
      <c r="L7" s="751" t="s">
        <v>1761</v>
      </c>
      <c r="M7" s="823" t="s">
        <v>1762</v>
      </c>
      <c r="N7" s="751" t="s">
        <v>1759</v>
      </c>
      <c r="O7" s="751" t="s">
        <v>1760</v>
      </c>
      <c r="P7" s="751" t="s">
        <v>1761</v>
      </c>
      <c r="Q7" s="823" t="s">
        <v>1762</v>
      </c>
      <c r="R7" s="751" t="s">
        <v>1759</v>
      </c>
      <c r="S7" s="751" t="s">
        <v>1760</v>
      </c>
      <c r="T7" s="751" t="s">
        <v>1761</v>
      </c>
      <c r="U7" s="823" t="s">
        <v>1762</v>
      </c>
      <c r="V7" s="818"/>
      <c r="W7" s="818"/>
    </row>
    <row r="8" spans="2:23" x14ac:dyDescent="0.25">
      <c r="B8" s="597">
        <v>1</v>
      </c>
      <c r="C8" s="884" t="s">
        <v>1736</v>
      </c>
      <c r="D8" s="884"/>
      <c r="E8" s="824">
        <v>7421573878.5955811</v>
      </c>
      <c r="F8" s="824">
        <v>96791485.955566838</v>
      </c>
      <c r="G8" s="824">
        <v>0</v>
      </c>
      <c r="H8" s="824"/>
      <c r="I8" s="824"/>
      <c r="J8" s="824"/>
      <c r="K8" s="824">
        <v>7518365364.5511475</v>
      </c>
      <c r="L8" s="824"/>
      <c r="M8" s="824"/>
      <c r="N8" s="824"/>
      <c r="O8" s="824">
        <v>1496325297.1475151</v>
      </c>
      <c r="P8" s="824"/>
      <c r="Q8" s="824"/>
      <c r="R8" s="824"/>
      <c r="S8" s="824"/>
      <c r="T8" s="824">
        <v>119706023.77180122</v>
      </c>
      <c r="U8" s="824"/>
      <c r="V8" s="718"/>
      <c r="W8" s="718"/>
    </row>
    <row r="9" spans="2:23" x14ac:dyDescent="0.25">
      <c r="B9" s="318">
        <v>2</v>
      </c>
      <c r="C9" s="883" t="s">
        <v>1763</v>
      </c>
      <c r="D9" s="883"/>
      <c r="E9" s="824">
        <v>7421573878.5955811</v>
      </c>
      <c r="F9" s="824">
        <v>96791485.955566838</v>
      </c>
      <c r="G9" s="824">
        <v>0</v>
      </c>
      <c r="H9" s="824"/>
      <c r="I9" s="824"/>
      <c r="J9" s="824"/>
      <c r="K9" s="824">
        <v>7518365364.5511475</v>
      </c>
      <c r="L9" s="824"/>
      <c r="M9" s="824"/>
      <c r="N9" s="824"/>
      <c r="O9" s="824">
        <v>1496325297.1475151</v>
      </c>
      <c r="P9" s="824"/>
      <c r="Q9" s="824"/>
      <c r="R9" s="824"/>
      <c r="S9" s="824"/>
      <c r="T9" s="824">
        <v>119706023.77180122</v>
      </c>
      <c r="U9" s="824"/>
      <c r="V9" s="718"/>
      <c r="W9" s="718"/>
    </row>
    <row r="10" spans="2:23" x14ac:dyDescent="0.25">
      <c r="B10" s="318">
        <v>3</v>
      </c>
      <c r="C10" s="883" t="s">
        <v>1764</v>
      </c>
      <c r="D10" s="883"/>
      <c r="E10" s="824">
        <v>7421573878.5955811</v>
      </c>
      <c r="F10" s="824">
        <v>96791485.955566838</v>
      </c>
      <c r="G10" s="824">
        <v>0</v>
      </c>
      <c r="H10" s="824"/>
      <c r="I10" s="824"/>
      <c r="J10" s="824"/>
      <c r="K10" s="824">
        <v>7518365364.5511475</v>
      </c>
      <c r="L10" s="824"/>
      <c r="M10" s="824"/>
      <c r="N10" s="824"/>
      <c r="O10" s="824">
        <v>1496325297.1475151</v>
      </c>
      <c r="P10" s="824"/>
      <c r="Q10" s="824"/>
      <c r="R10" s="824"/>
      <c r="S10" s="824"/>
      <c r="T10" s="824">
        <v>119706023.77180122</v>
      </c>
      <c r="U10" s="824"/>
      <c r="V10" s="718"/>
      <c r="W10" s="718"/>
    </row>
    <row r="11" spans="2:23" x14ac:dyDescent="0.25">
      <c r="B11" s="318">
        <v>4</v>
      </c>
      <c r="C11" s="883" t="s">
        <v>1765</v>
      </c>
      <c r="D11" s="883"/>
      <c r="E11" s="824"/>
      <c r="F11" s="824">
        <v>96791485.955566838</v>
      </c>
      <c r="G11" s="824">
        <v>0</v>
      </c>
      <c r="H11" s="824"/>
      <c r="I11" s="824"/>
      <c r="J11" s="824"/>
      <c r="K11" s="824">
        <v>96791485.955566838</v>
      </c>
      <c r="L11" s="824"/>
      <c r="M11" s="824"/>
      <c r="N11" s="824"/>
      <c r="O11" s="824">
        <v>40337300.63439925</v>
      </c>
      <c r="P11" s="824"/>
      <c r="Q11" s="824"/>
      <c r="R11" s="824"/>
      <c r="S11" s="824"/>
      <c r="T11" s="824">
        <v>3226984.0507519399</v>
      </c>
      <c r="U11" s="824"/>
      <c r="V11" s="718"/>
      <c r="W11" s="718"/>
    </row>
    <row r="12" spans="2:23" x14ac:dyDescent="0.25">
      <c r="B12" s="318">
        <v>5</v>
      </c>
      <c r="C12" s="1103" t="s">
        <v>1766</v>
      </c>
      <c r="D12" s="1103"/>
      <c r="E12" s="824"/>
      <c r="F12" s="824"/>
      <c r="G12" s="824"/>
      <c r="H12" s="824"/>
      <c r="I12" s="824"/>
      <c r="J12" s="824"/>
      <c r="K12" s="824"/>
      <c r="L12" s="824"/>
      <c r="M12" s="824"/>
      <c r="N12" s="824"/>
      <c r="O12" s="824"/>
      <c r="P12" s="824"/>
      <c r="Q12" s="824"/>
      <c r="R12" s="824"/>
      <c r="S12" s="824"/>
      <c r="T12" s="824"/>
      <c r="U12" s="824"/>
      <c r="V12" s="718"/>
      <c r="W12" s="718"/>
    </row>
    <row r="13" spans="2:23" x14ac:dyDescent="0.25">
      <c r="B13" s="318">
        <v>6</v>
      </c>
      <c r="C13" s="883" t="s">
        <v>1767</v>
      </c>
      <c r="D13" s="883"/>
      <c r="E13" s="824">
        <v>7421573878.5955811</v>
      </c>
      <c r="F13" s="824"/>
      <c r="G13" s="824"/>
      <c r="H13" s="824"/>
      <c r="I13" s="824"/>
      <c r="J13" s="824"/>
      <c r="K13" s="824">
        <v>7421573878.5955811</v>
      </c>
      <c r="L13" s="824"/>
      <c r="M13" s="824"/>
      <c r="N13" s="824"/>
      <c r="O13" s="824">
        <v>1455987996.5131159</v>
      </c>
      <c r="P13" s="824"/>
      <c r="Q13" s="824"/>
      <c r="R13" s="824"/>
      <c r="S13" s="824"/>
      <c r="T13" s="824">
        <v>116479039.72104928</v>
      </c>
      <c r="U13" s="824"/>
      <c r="V13" s="718"/>
      <c r="W13" s="718"/>
    </row>
    <row r="14" spans="2:23" x14ac:dyDescent="0.25">
      <c r="B14" s="318">
        <v>7</v>
      </c>
      <c r="C14" s="1103" t="s">
        <v>1766</v>
      </c>
      <c r="D14" s="1103"/>
      <c r="E14" s="824"/>
      <c r="F14" s="824"/>
      <c r="G14" s="824"/>
      <c r="H14" s="824"/>
      <c r="I14" s="824"/>
      <c r="J14" s="824"/>
      <c r="K14" s="824"/>
      <c r="L14" s="824"/>
      <c r="M14" s="824"/>
      <c r="N14" s="824"/>
      <c r="O14" s="824"/>
      <c r="P14" s="824"/>
      <c r="Q14" s="824"/>
      <c r="R14" s="824"/>
      <c r="S14" s="824"/>
      <c r="T14" s="824"/>
      <c r="U14" s="824"/>
      <c r="V14" s="718"/>
      <c r="W14" s="718"/>
    </row>
    <row r="15" spans="2:23" x14ac:dyDescent="0.25">
      <c r="B15" s="318">
        <v>8</v>
      </c>
      <c r="C15" s="883" t="s">
        <v>1768</v>
      </c>
      <c r="D15" s="883"/>
      <c r="E15" s="824"/>
      <c r="F15" s="824"/>
      <c r="G15" s="824"/>
      <c r="H15" s="824"/>
      <c r="I15" s="824"/>
      <c r="J15" s="824"/>
      <c r="K15" s="824"/>
      <c r="L15" s="824"/>
      <c r="M15" s="824"/>
      <c r="N15" s="824"/>
      <c r="O15" s="824"/>
      <c r="P15" s="824"/>
      <c r="Q15" s="824"/>
      <c r="R15" s="824"/>
      <c r="S15" s="824"/>
      <c r="T15" s="824"/>
      <c r="U15" s="824"/>
      <c r="V15" s="718"/>
      <c r="W15" s="718"/>
    </row>
    <row r="16" spans="2:23" x14ac:dyDescent="0.25">
      <c r="B16" s="318">
        <v>9</v>
      </c>
      <c r="C16" s="883" t="s">
        <v>1769</v>
      </c>
      <c r="D16" s="883"/>
      <c r="E16" s="824"/>
      <c r="F16" s="824"/>
      <c r="G16" s="824"/>
      <c r="H16" s="824"/>
      <c r="I16" s="824"/>
      <c r="J16" s="824"/>
      <c r="K16" s="824"/>
      <c r="L16" s="824"/>
      <c r="M16" s="824"/>
      <c r="N16" s="824"/>
      <c r="O16" s="824"/>
      <c r="P16" s="824"/>
      <c r="Q16" s="824"/>
      <c r="R16" s="824"/>
      <c r="S16" s="824"/>
      <c r="T16" s="824"/>
      <c r="U16" s="824"/>
      <c r="V16" s="718"/>
      <c r="W16" s="718"/>
    </row>
    <row r="17" spans="2:21" x14ac:dyDescent="0.25">
      <c r="B17" s="318">
        <v>10</v>
      </c>
      <c r="C17" s="883" t="s">
        <v>1764</v>
      </c>
      <c r="D17" s="883"/>
      <c r="E17" s="824"/>
      <c r="F17" s="824"/>
      <c r="G17" s="824"/>
      <c r="H17" s="824"/>
      <c r="I17" s="824"/>
      <c r="J17" s="824"/>
      <c r="K17" s="824"/>
      <c r="L17" s="824"/>
      <c r="M17" s="824"/>
      <c r="N17" s="824"/>
      <c r="O17" s="824"/>
      <c r="P17" s="824"/>
      <c r="Q17" s="824"/>
      <c r="R17" s="824"/>
      <c r="S17" s="824"/>
      <c r="T17" s="824"/>
      <c r="U17" s="824"/>
    </row>
    <row r="18" spans="2:21" x14ac:dyDescent="0.25">
      <c r="B18" s="318">
        <v>11</v>
      </c>
      <c r="C18" s="883" t="s">
        <v>1765</v>
      </c>
      <c r="D18" s="883"/>
      <c r="E18" s="824"/>
      <c r="F18" s="824"/>
      <c r="G18" s="824"/>
      <c r="H18" s="824"/>
      <c r="I18" s="824"/>
      <c r="J18" s="824"/>
      <c r="K18" s="824"/>
      <c r="L18" s="824"/>
      <c r="M18" s="824"/>
      <c r="N18" s="824"/>
      <c r="O18" s="824"/>
      <c r="P18" s="824"/>
      <c r="Q18" s="824"/>
      <c r="R18" s="824"/>
      <c r="S18" s="824"/>
      <c r="T18" s="824"/>
      <c r="U18" s="824"/>
    </row>
    <row r="19" spans="2:21" x14ac:dyDescent="0.25">
      <c r="B19" s="318">
        <v>12</v>
      </c>
      <c r="C19" s="883" t="s">
        <v>1767</v>
      </c>
      <c r="D19" s="883"/>
      <c r="E19" s="824"/>
      <c r="F19" s="824"/>
      <c r="G19" s="824"/>
      <c r="H19" s="824"/>
      <c r="I19" s="824"/>
      <c r="J19" s="824"/>
      <c r="K19" s="824"/>
      <c r="L19" s="824"/>
      <c r="M19" s="824"/>
      <c r="N19" s="824"/>
      <c r="O19" s="824"/>
      <c r="P19" s="824"/>
      <c r="Q19" s="824"/>
      <c r="R19" s="824"/>
      <c r="S19" s="824"/>
      <c r="T19" s="824"/>
      <c r="U19" s="824"/>
    </row>
    <row r="20" spans="2:21" x14ac:dyDescent="0.25">
      <c r="B20" s="318">
        <v>13</v>
      </c>
      <c r="C20" s="883" t="s">
        <v>1768</v>
      </c>
      <c r="D20" s="883"/>
      <c r="E20" s="824"/>
      <c r="F20" s="824"/>
      <c r="G20" s="824"/>
      <c r="H20" s="824"/>
      <c r="I20" s="824"/>
      <c r="J20" s="824"/>
      <c r="K20" s="824"/>
      <c r="L20" s="824"/>
      <c r="M20" s="824"/>
      <c r="N20" s="824"/>
      <c r="O20" s="824"/>
      <c r="P20" s="824"/>
      <c r="Q20" s="824"/>
      <c r="R20" s="824"/>
      <c r="S20" s="824"/>
      <c r="T20" s="824"/>
      <c r="U20" s="824"/>
    </row>
    <row r="23" spans="2:21" ht="15" customHeight="1" x14ac:dyDescent="0.25">
      <c r="B23" s="718"/>
      <c r="C23" s="1104" t="s">
        <v>1770</v>
      </c>
      <c r="D23" s="1104"/>
      <c r="E23" s="1104"/>
      <c r="F23" s="1104"/>
      <c r="G23" s="1104"/>
      <c r="H23" s="1104"/>
      <c r="I23" s="1104"/>
      <c r="J23" s="1104"/>
      <c r="K23" s="1104"/>
      <c r="L23" s="718"/>
      <c r="M23" s="718"/>
      <c r="N23" s="718"/>
      <c r="O23" s="718"/>
      <c r="P23" s="718"/>
      <c r="Q23" s="718"/>
      <c r="R23" s="718"/>
      <c r="S23" s="718"/>
      <c r="T23" s="718"/>
      <c r="U23" s="718"/>
    </row>
    <row r="24" spans="2:21" x14ac:dyDescent="0.25">
      <c r="B24" s="718"/>
      <c r="C24" s="1104"/>
      <c r="D24" s="1104"/>
      <c r="E24" s="1104"/>
      <c r="F24" s="1104"/>
      <c r="G24" s="1104"/>
      <c r="H24" s="1104"/>
      <c r="I24" s="1104"/>
      <c r="J24" s="1104"/>
      <c r="K24" s="1104"/>
      <c r="L24" s="718"/>
      <c r="M24" s="718"/>
      <c r="N24" s="718"/>
      <c r="O24" s="718"/>
      <c r="P24" s="718"/>
      <c r="Q24" s="718"/>
      <c r="R24" s="718"/>
      <c r="S24" s="718"/>
      <c r="T24" s="718"/>
      <c r="U24" s="718"/>
    </row>
    <row r="25" spans="2:21" x14ac:dyDescent="0.25">
      <c r="B25" s="718"/>
      <c r="C25" s="1104"/>
      <c r="D25" s="1104"/>
      <c r="E25" s="1104"/>
      <c r="F25" s="1104"/>
      <c r="G25" s="1104"/>
      <c r="H25" s="1104"/>
      <c r="I25" s="1104"/>
      <c r="J25" s="1104"/>
      <c r="K25" s="1104"/>
      <c r="L25" s="718"/>
      <c r="M25" s="718"/>
      <c r="N25" s="718"/>
      <c r="O25" s="718"/>
      <c r="P25" s="718"/>
      <c r="Q25" s="718"/>
      <c r="R25" s="718"/>
      <c r="S25" s="718"/>
      <c r="T25" s="718"/>
      <c r="U25" s="718"/>
    </row>
  </sheetData>
  <mergeCells count="18">
    <mergeCell ref="C23:K25"/>
    <mergeCell ref="E6:I6"/>
    <mergeCell ref="J6:M6"/>
    <mergeCell ref="N6:Q6"/>
    <mergeCell ref="R6:U6"/>
    <mergeCell ref="C8:D8"/>
    <mergeCell ref="C20:D20"/>
    <mergeCell ref="C9:D9"/>
    <mergeCell ref="C10:D10"/>
    <mergeCell ref="C11:D11"/>
    <mergeCell ref="C12:D12"/>
    <mergeCell ref="C13:D13"/>
    <mergeCell ref="C14:D14"/>
    <mergeCell ref="C15:D15"/>
    <mergeCell ref="C16:D16"/>
    <mergeCell ref="C17:D17"/>
    <mergeCell ref="C18:D18"/>
    <mergeCell ref="C19:D19"/>
  </mergeCells>
  <hyperlinks>
    <hyperlink ref="W2" location="Index!A1" display="Return to index" xr:uid="{12A8F500-F5ED-4F1D-86AE-169B500D14AB}"/>
  </hyperlinks>
  <pageMargins left="0.70866141732283472" right="0.70866141732283472" top="0.74803149606299213" bottom="0.74803149606299213" header="0.31496062992125984" footer="0.31496062992125984"/>
  <pageSetup paperSize="8" scale="73" orientation="landscape" cellComments="asDisplayed"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7922B-FED8-4EBB-ABAA-29343985597C}">
  <sheetPr codeName="Ark50"/>
  <dimension ref="A1:H49"/>
  <sheetViews>
    <sheetView showGridLines="0" zoomScale="70" zoomScaleNormal="70" workbookViewId="0">
      <selection activeCell="C12" sqref="C12"/>
    </sheetView>
  </sheetViews>
  <sheetFormatPr defaultColWidth="9.140625" defaultRowHeight="15" x14ac:dyDescent="0.25"/>
  <cols>
    <col min="1" max="1" width="2.7109375" style="421" customWidth="1"/>
    <col min="2" max="2" width="7.7109375" style="421" customWidth="1"/>
    <col min="3" max="3" width="64.42578125" style="421" customWidth="1"/>
    <col min="4" max="5" width="21.7109375" style="423" customWidth="1"/>
    <col min="6" max="6" width="33.42578125" style="423" customWidth="1"/>
    <col min="7" max="7" width="5.7109375" style="421" customWidth="1"/>
    <col min="8" max="8" width="16.85546875" style="421" bestFit="1" customWidth="1"/>
    <col min="9" max="9" width="18.7109375" style="421" bestFit="1" customWidth="1"/>
    <col min="10" max="16384" width="9.140625" style="421"/>
  </cols>
  <sheetData>
    <row r="1" spans="1:8" ht="12.95" customHeight="1" x14ac:dyDescent="0.25">
      <c r="A1" s="110"/>
      <c r="B1" s="110"/>
      <c r="C1" s="110"/>
      <c r="D1" s="111"/>
      <c r="E1" s="111"/>
      <c r="F1" s="111"/>
      <c r="G1" s="718"/>
      <c r="H1" s="718"/>
    </row>
    <row r="2" spans="1:8" ht="27.75" customHeight="1" x14ac:dyDescent="0.25">
      <c r="A2" s="110"/>
      <c r="B2" s="1094" t="s">
        <v>544</v>
      </c>
      <c r="C2" s="1095"/>
      <c r="D2" s="1095"/>
      <c r="E2" s="1095"/>
      <c r="F2" s="1095"/>
      <c r="G2" s="718"/>
      <c r="H2" s="315" t="s">
        <v>66</v>
      </c>
    </row>
    <row r="3" spans="1:8" x14ac:dyDescent="0.25">
      <c r="A3" s="110"/>
      <c r="B3" s="718"/>
      <c r="C3" s="718"/>
      <c r="D3" s="709"/>
      <c r="E3" s="709"/>
      <c r="F3" s="709"/>
      <c r="G3" s="718"/>
      <c r="H3" s="718"/>
    </row>
    <row r="4" spans="1:8" ht="40.5" customHeight="1" x14ac:dyDescent="0.25">
      <c r="A4" s="110"/>
      <c r="B4" s="598"/>
      <c r="C4" s="598" t="s">
        <v>72</v>
      </c>
      <c r="D4" s="1106" t="s">
        <v>1771</v>
      </c>
      <c r="E4" s="1106"/>
      <c r="F4" s="599" t="s">
        <v>1772</v>
      </c>
      <c r="G4" s="718"/>
      <c r="H4" s="718"/>
    </row>
    <row r="5" spans="1:8" x14ac:dyDescent="0.25">
      <c r="A5" s="110"/>
      <c r="B5" s="598"/>
      <c r="C5" s="598"/>
      <c r="D5" s="600" t="s">
        <v>547</v>
      </c>
      <c r="E5" s="600" t="s">
        <v>1773</v>
      </c>
      <c r="F5" s="598" t="str">
        <f>+D5</f>
        <v>31.12.2022</v>
      </c>
      <c r="G5" s="718"/>
      <c r="H5" s="718"/>
    </row>
    <row r="6" spans="1:8" x14ac:dyDescent="0.25">
      <c r="A6" s="110"/>
      <c r="B6" s="117">
        <v>1</v>
      </c>
      <c r="C6" s="601" t="s">
        <v>549</v>
      </c>
      <c r="D6" s="602">
        <v>74717.105372804261</v>
      </c>
      <c r="E6" s="602">
        <v>73764.17</v>
      </c>
      <c r="F6" s="602">
        <v>5977.3684298243406</v>
      </c>
      <c r="G6" s="718"/>
      <c r="H6" s="718"/>
    </row>
    <row r="7" spans="1:8" x14ac:dyDescent="0.25">
      <c r="A7" s="110"/>
      <c r="B7" s="15">
        <v>2</v>
      </c>
      <c r="C7" s="38" t="s">
        <v>550</v>
      </c>
      <c r="D7" s="825">
        <v>1487.7474048042636</v>
      </c>
      <c r="E7" s="825">
        <v>1853.326</v>
      </c>
      <c r="F7" s="825">
        <v>119.01979238434109</v>
      </c>
      <c r="G7" s="718"/>
      <c r="H7" s="718"/>
    </row>
    <row r="8" spans="1:8" x14ac:dyDescent="0.25">
      <c r="A8" s="110"/>
      <c r="B8" s="15">
        <v>3</v>
      </c>
      <c r="C8" s="38" t="s">
        <v>551</v>
      </c>
      <c r="D8" s="825">
        <v>0</v>
      </c>
      <c r="E8" s="825"/>
      <c r="F8" s="825">
        <v>0</v>
      </c>
      <c r="G8" s="718"/>
      <c r="H8" s="718"/>
    </row>
    <row r="9" spans="1:8" x14ac:dyDescent="0.25">
      <c r="A9" s="110"/>
      <c r="B9" s="603">
        <v>4</v>
      </c>
      <c r="C9" s="604" t="s">
        <v>552</v>
      </c>
      <c r="D9" s="825">
        <v>0</v>
      </c>
      <c r="E9" s="825"/>
      <c r="F9" s="825">
        <v>0</v>
      </c>
      <c r="G9" s="718"/>
      <c r="H9" s="718"/>
    </row>
    <row r="10" spans="1:8" x14ac:dyDescent="0.25">
      <c r="A10" s="110"/>
      <c r="B10" s="15" t="s">
        <v>553</v>
      </c>
      <c r="C10" s="38" t="s">
        <v>554</v>
      </c>
      <c r="D10" s="825">
        <v>0</v>
      </c>
      <c r="E10" s="825"/>
      <c r="F10" s="825">
        <v>0</v>
      </c>
      <c r="G10" s="718"/>
      <c r="H10" s="718"/>
    </row>
    <row r="11" spans="1:8" x14ac:dyDescent="0.25">
      <c r="A11" s="110"/>
      <c r="B11" s="15">
        <v>5</v>
      </c>
      <c r="C11" s="38" t="s">
        <v>555</v>
      </c>
      <c r="D11" s="825">
        <v>73229.357967999997</v>
      </c>
      <c r="E11" s="825">
        <v>71910.843999999997</v>
      </c>
      <c r="F11" s="825">
        <v>5858.3486374399999</v>
      </c>
      <c r="G11" s="718"/>
      <c r="H11" s="718"/>
    </row>
    <row r="12" spans="1:8" x14ac:dyDescent="0.25">
      <c r="A12" s="110"/>
      <c r="B12" s="317">
        <v>6</v>
      </c>
      <c r="C12" s="40" t="s">
        <v>556</v>
      </c>
      <c r="D12" s="605">
        <v>212.91062919573653</v>
      </c>
      <c r="E12" s="605">
        <v>426.166</v>
      </c>
      <c r="F12" s="605">
        <v>17.032850335658924</v>
      </c>
      <c r="G12" s="718"/>
      <c r="H12" s="718"/>
    </row>
    <row r="13" spans="1:8" x14ac:dyDescent="0.25">
      <c r="A13" s="110"/>
      <c r="B13" s="15">
        <v>7</v>
      </c>
      <c r="C13" s="38" t="s">
        <v>550</v>
      </c>
      <c r="D13" s="825">
        <v>100.84570390970001</v>
      </c>
      <c r="E13" s="825">
        <v>210.1</v>
      </c>
      <c r="F13" s="825">
        <v>8.0676563127760001</v>
      </c>
      <c r="G13" s="718"/>
      <c r="H13" s="718"/>
    </row>
    <row r="14" spans="1:8" x14ac:dyDescent="0.25">
      <c r="A14" s="110"/>
      <c r="B14" s="15">
        <v>8</v>
      </c>
      <c r="C14" s="38" t="s">
        <v>557</v>
      </c>
      <c r="D14" s="825"/>
      <c r="E14" s="825"/>
      <c r="F14" s="825">
        <v>0</v>
      </c>
      <c r="G14" s="718"/>
      <c r="H14" s="718"/>
    </row>
    <row r="15" spans="1:8" x14ac:dyDescent="0.25">
      <c r="A15" s="110"/>
      <c r="B15" s="15" t="s">
        <v>94</v>
      </c>
      <c r="C15" s="38" t="s">
        <v>558</v>
      </c>
      <c r="D15" s="825">
        <v>3.80197428603653</v>
      </c>
      <c r="E15" s="825">
        <v>0.77500000000000002</v>
      </c>
      <c r="F15" s="825">
        <v>0.30415794288292242</v>
      </c>
      <c r="G15" s="718"/>
      <c r="H15" s="718"/>
    </row>
    <row r="16" spans="1:8" x14ac:dyDescent="0.25">
      <c r="A16" s="110"/>
      <c r="B16" s="15" t="s">
        <v>559</v>
      </c>
      <c r="C16" s="38" t="s">
        <v>560</v>
      </c>
      <c r="D16" s="825">
        <v>108.262951</v>
      </c>
      <c r="E16" s="825">
        <v>215.291</v>
      </c>
      <c r="F16" s="825">
        <v>8.6610360800000006</v>
      </c>
      <c r="G16" s="718"/>
      <c r="H16" s="718"/>
    </row>
    <row r="17" spans="1:6" x14ac:dyDescent="0.25">
      <c r="A17" s="110"/>
      <c r="B17" s="15">
        <v>9</v>
      </c>
      <c r="C17" s="38" t="s">
        <v>561</v>
      </c>
      <c r="D17" s="825"/>
      <c r="E17" s="825"/>
      <c r="F17" s="825">
        <v>0</v>
      </c>
    </row>
    <row r="18" spans="1:6" x14ac:dyDescent="0.25">
      <c r="A18" s="110"/>
      <c r="B18" s="15">
        <v>10</v>
      </c>
      <c r="C18" s="38" t="s">
        <v>382</v>
      </c>
      <c r="D18" s="825"/>
      <c r="E18" s="825"/>
      <c r="F18" s="825">
        <v>0</v>
      </c>
    </row>
    <row r="19" spans="1:6" x14ac:dyDescent="0.25">
      <c r="A19" s="110"/>
      <c r="B19" s="15">
        <v>11</v>
      </c>
      <c r="C19" s="38" t="s">
        <v>382</v>
      </c>
      <c r="D19" s="825"/>
      <c r="E19" s="825"/>
      <c r="F19" s="825">
        <v>0</v>
      </c>
    </row>
    <row r="20" spans="1:6" x14ac:dyDescent="0.25">
      <c r="A20" s="110"/>
      <c r="B20" s="15">
        <v>12</v>
      </c>
      <c r="C20" s="38" t="s">
        <v>382</v>
      </c>
      <c r="D20" s="825"/>
      <c r="E20" s="825"/>
      <c r="F20" s="825">
        <v>0</v>
      </c>
    </row>
    <row r="21" spans="1:6" x14ac:dyDescent="0.25">
      <c r="A21" s="110"/>
      <c r="B21" s="15">
        <v>13</v>
      </c>
      <c r="C21" s="38" t="s">
        <v>382</v>
      </c>
      <c r="D21" s="825"/>
      <c r="E21" s="825"/>
      <c r="F21" s="825">
        <v>0</v>
      </c>
    </row>
    <row r="22" spans="1:6" x14ac:dyDescent="0.25">
      <c r="A22" s="110"/>
      <c r="B22" s="15">
        <v>14</v>
      </c>
      <c r="C22" s="38" t="s">
        <v>382</v>
      </c>
      <c r="D22" s="825"/>
      <c r="E22" s="825"/>
      <c r="F22" s="825">
        <v>0</v>
      </c>
    </row>
    <row r="23" spans="1:6" x14ac:dyDescent="0.25">
      <c r="A23" s="110"/>
      <c r="B23" s="317">
        <v>15</v>
      </c>
      <c r="C23" s="40" t="s">
        <v>562</v>
      </c>
      <c r="D23" s="605">
        <v>0</v>
      </c>
      <c r="E23" s="605">
        <v>0</v>
      </c>
      <c r="F23" s="605">
        <v>0</v>
      </c>
    </row>
    <row r="24" spans="1:6" x14ac:dyDescent="0.25">
      <c r="A24" s="110"/>
      <c r="B24" s="317">
        <v>16</v>
      </c>
      <c r="C24" s="40" t="s">
        <v>563</v>
      </c>
      <c r="D24" s="605">
        <v>0</v>
      </c>
      <c r="E24" s="605">
        <v>0</v>
      </c>
      <c r="F24" s="605">
        <v>0</v>
      </c>
    </row>
    <row r="25" spans="1:6" x14ac:dyDescent="0.25">
      <c r="A25" s="110"/>
      <c r="B25" s="15">
        <v>17</v>
      </c>
      <c r="C25" s="38" t="s">
        <v>564</v>
      </c>
      <c r="D25" s="825"/>
      <c r="E25" s="825"/>
      <c r="F25" s="825">
        <v>0</v>
      </c>
    </row>
    <row r="26" spans="1:6" x14ac:dyDescent="0.25">
      <c r="A26" s="110"/>
      <c r="B26" s="15">
        <v>18</v>
      </c>
      <c r="C26" s="38" t="s">
        <v>565</v>
      </c>
      <c r="D26" s="825"/>
      <c r="E26" s="825"/>
      <c r="F26" s="825">
        <v>0</v>
      </c>
    </row>
    <row r="27" spans="1:6" x14ac:dyDescent="0.25">
      <c r="A27" s="110"/>
      <c r="B27" s="15">
        <v>19</v>
      </c>
      <c r="C27" s="38" t="s">
        <v>566</v>
      </c>
      <c r="D27" s="825"/>
      <c r="E27" s="825"/>
      <c r="F27" s="825">
        <v>0</v>
      </c>
    </row>
    <row r="28" spans="1:6" x14ac:dyDescent="0.25">
      <c r="A28" s="110"/>
      <c r="B28" s="15" t="s">
        <v>567</v>
      </c>
      <c r="C28" s="38" t="s">
        <v>568</v>
      </c>
      <c r="D28" s="825"/>
      <c r="E28" s="825"/>
      <c r="F28" s="825">
        <v>0</v>
      </c>
    </row>
    <row r="29" spans="1:6" x14ac:dyDescent="0.25">
      <c r="A29" s="110"/>
      <c r="B29" s="317">
        <v>20</v>
      </c>
      <c r="C29" s="40" t="s">
        <v>569</v>
      </c>
      <c r="D29" s="605">
        <v>0</v>
      </c>
      <c r="E29" s="605">
        <v>11.13</v>
      </c>
      <c r="F29" s="605">
        <v>0</v>
      </c>
    </row>
    <row r="30" spans="1:6" x14ac:dyDescent="0.25">
      <c r="A30" s="110"/>
      <c r="B30" s="15">
        <v>21</v>
      </c>
      <c r="C30" s="38" t="s">
        <v>550</v>
      </c>
      <c r="D30" s="825"/>
      <c r="E30" s="825"/>
      <c r="F30" s="825">
        <v>0</v>
      </c>
    </row>
    <row r="31" spans="1:6" x14ac:dyDescent="0.25">
      <c r="A31" s="110"/>
      <c r="B31" s="15">
        <v>22</v>
      </c>
      <c r="C31" s="38" t="s">
        <v>570</v>
      </c>
      <c r="D31" s="825"/>
      <c r="E31" s="825"/>
      <c r="F31" s="825">
        <v>0</v>
      </c>
    </row>
    <row r="32" spans="1:6" x14ac:dyDescent="0.25">
      <c r="A32" s="110"/>
      <c r="B32" s="317" t="s">
        <v>571</v>
      </c>
      <c r="C32" s="40" t="s">
        <v>572</v>
      </c>
      <c r="D32" s="605">
        <v>0</v>
      </c>
      <c r="E32" s="605">
        <v>0</v>
      </c>
      <c r="F32" s="605">
        <v>0</v>
      </c>
    </row>
    <row r="33" spans="1:6" x14ac:dyDescent="0.25">
      <c r="A33" s="110"/>
      <c r="B33" s="317">
        <v>23</v>
      </c>
      <c r="C33" s="40" t="s">
        <v>573</v>
      </c>
      <c r="D33" s="605">
        <v>3263.442</v>
      </c>
      <c r="E33" s="605">
        <v>3419.306</v>
      </c>
      <c r="F33" s="605">
        <v>261.07535999999999</v>
      </c>
    </row>
    <row r="34" spans="1:6" x14ac:dyDescent="0.25">
      <c r="A34" s="110"/>
      <c r="B34" s="22" t="s">
        <v>574</v>
      </c>
      <c r="C34" s="38" t="s">
        <v>575</v>
      </c>
      <c r="D34" s="825"/>
      <c r="E34" s="825"/>
      <c r="F34" s="825">
        <v>0</v>
      </c>
    </row>
    <row r="35" spans="1:6" x14ac:dyDescent="0.25">
      <c r="A35" s="110"/>
      <c r="B35" s="15" t="s">
        <v>576</v>
      </c>
      <c r="C35" s="38" t="s">
        <v>577</v>
      </c>
      <c r="D35" s="825">
        <v>3263.442</v>
      </c>
      <c r="E35" s="825">
        <v>3419.306</v>
      </c>
      <c r="F35" s="825">
        <v>261.07535999999999</v>
      </c>
    </row>
    <row r="36" spans="1:6" x14ac:dyDescent="0.25">
      <c r="A36" s="110"/>
      <c r="B36" s="15" t="s">
        <v>578</v>
      </c>
      <c r="C36" s="38" t="s">
        <v>579</v>
      </c>
      <c r="D36" s="825"/>
      <c r="E36" s="825"/>
      <c r="F36" s="825">
        <v>0</v>
      </c>
    </row>
    <row r="37" spans="1:6" ht="30" x14ac:dyDescent="0.25">
      <c r="A37" s="110"/>
      <c r="B37" s="39">
        <v>24</v>
      </c>
      <c r="C37" s="40" t="s">
        <v>580</v>
      </c>
      <c r="D37" s="605">
        <v>0</v>
      </c>
      <c r="E37" s="605">
        <v>0</v>
      </c>
      <c r="F37" s="605">
        <v>0</v>
      </c>
    </row>
    <row r="38" spans="1:6" x14ac:dyDescent="0.25">
      <c r="A38" s="110"/>
      <c r="B38" s="22">
        <v>25</v>
      </c>
      <c r="C38" s="38" t="s">
        <v>382</v>
      </c>
      <c r="D38" s="825"/>
      <c r="E38" s="825"/>
      <c r="F38" s="825">
        <v>0</v>
      </c>
    </row>
    <row r="39" spans="1:6" x14ac:dyDescent="0.25">
      <c r="A39" s="110"/>
      <c r="B39" s="22">
        <v>26</v>
      </c>
      <c r="C39" s="38" t="s">
        <v>382</v>
      </c>
      <c r="D39" s="825"/>
      <c r="E39" s="825"/>
      <c r="F39" s="825">
        <v>0</v>
      </c>
    </row>
    <row r="40" spans="1:6" x14ac:dyDescent="0.25">
      <c r="A40" s="110"/>
      <c r="B40" s="22">
        <v>27</v>
      </c>
      <c r="C40" s="38" t="s">
        <v>382</v>
      </c>
      <c r="D40" s="825"/>
      <c r="E40" s="825"/>
      <c r="F40" s="825">
        <v>0</v>
      </c>
    </row>
    <row r="41" spans="1:6" x14ac:dyDescent="0.25">
      <c r="A41" s="110"/>
      <c r="B41" s="22">
        <v>28</v>
      </c>
      <c r="C41" s="38" t="s">
        <v>382</v>
      </c>
      <c r="D41" s="825"/>
      <c r="E41" s="825"/>
      <c r="F41" s="825">
        <v>0</v>
      </c>
    </row>
    <row r="42" spans="1:6" x14ac:dyDescent="0.25">
      <c r="A42" s="110"/>
      <c r="B42" s="39">
        <v>29</v>
      </c>
      <c r="C42" s="40" t="s">
        <v>495</v>
      </c>
      <c r="D42" s="605">
        <v>78193.458001999999</v>
      </c>
      <c r="E42" s="605">
        <v>77620.771999999997</v>
      </c>
      <c r="F42" s="605">
        <v>6255.47664016</v>
      </c>
    </row>
    <row r="43" spans="1:6" x14ac:dyDescent="0.25">
      <c r="A43" s="110"/>
      <c r="B43" s="718"/>
      <c r="C43" s="718"/>
      <c r="D43" s="709"/>
      <c r="E43" s="826"/>
      <c r="F43" s="709"/>
    </row>
    <row r="44" spans="1:6" x14ac:dyDescent="0.25">
      <c r="A44" s="110"/>
      <c r="B44" s="718"/>
      <c r="C44" s="718"/>
      <c r="D44" s="709"/>
      <c r="E44" s="709"/>
      <c r="F44" s="709"/>
    </row>
    <row r="45" spans="1:6" x14ac:dyDescent="0.25">
      <c r="A45" s="110"/>
      <c r="B45" s="718"/>
      <c r="C45" s="718"/>
      <c r="D45" s="709"/>
      <c r="E45" s="709"/>
      <c r="F45" s="709"/>
    </row>
    <row r="46" spans="1:6" x14ac:dyDescent="0.25">
      <c r="A46" s="110"/>
      <c r="B46" s="718"/>
      <c r="C46" s="718"/>
      <c r="D46" s="709"/>
      <c r="E46" s="709"/>
      <c r="F46" s="709"/>
    </row>
    <row r="47" spans="1:6" x14ac:dyDescent="0.25">
      <c r="A47" s="110"/>
      <c r="B47" s="718"/>
      <c r="C47" s="718"/>
      <c r="D47" s="709"/>
      <c r="E47" s="709"/>
      <c r="F47" s="709"/>
    </row>
    <row r="48" spans="1:6" x14ac:dyDescent="0.25">
      <c r="A48" s="110"/>
      <c r="B48" s="718"/>
      <c r="C48" s="718"/>
      <c r="D48" s="709"/>
      <c r="E48" s="709"/>
      <c r="F48" s="709"/>
    </row>
    <row r="49" spans="1:1" x14ac:dyDescent="0.25">
      <c r="A49" s="110"/>
    </row>
  </sheetData>
  <mergeCells count="2">
    <mergeCell ref="B2:F2"/>
    <mergeCell ref="D4:E4"/>
  </mergeCells>
  <hyperlinks>
    <hyperlink ref="H2" location="Index!A1" display="Return to index" xr:uid="{08A0C7F0-365D-434E-BABC-D6782DB22F19}"/>
  </hyperlinks>
  <pageMargins left="0.7" right="0.7" top="0.75" bottom="0.75" header="0.3" footer="0.3"/>
  <pageSetup paperSize="9" orientation="landscape" verticalDpi="1200" r:id="rId1"/>
  <headerFooter>
    <oddHeader>&amp;CEN
Annex 1</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92B31-2DF3-45E7-90FE-B9DC34C819A8}">
  <sheetPr codeName="Ark5">
    <pageSetUpPr fitToPage="1"/>
  </sheetPr>
  <dimension ref="B1:L52"/>
  <sheetViews>
    <sheetView showGridLines="0" zoomScale="70" zoomScaleNormal="70" zoomScalePageLayoutView="70" workbookViewId="0">
      <selection activeCell="C5" sqref="C5"/>
    </sheetView>
  </sheetViews>
  <sheetFormatPr defaultColWidth="9.140625" defaultRowHeight="15" x14ac:dyDescent="0.25"/>
  <cols>
    <col min="1" max="1" width="2.7109375" style="421" customWidth="1"/>
    <col min="2" max="2" width="7.5703125" style="425" customWidth="1"/>
    <col min="3" max="3" width="44" style="421" customWidth="1"/>
    <col min="4" max="5" width="23" style="421" customWidth="1"/>
    <col min="6" max="10" width="21.140625" style="421" customWidth="1"/>
    <col min="11" max="11" width="5.7109375" style="421" customWidth="1"/>
    <col min="12" max="12" width="16.85546875" style="421" bestFit="1" customWidth="1"/>
    <col min="13" max="16384" width="9.140625" style="421"/>
  </cols>
  <sheetData>
    <row r="1" spans="2:12" ht="12.95" customHeight="1" x14ac:dyDescent="0.25">
      <c r="B1" s="746"/>
      <c r="C1" s="718"/>
      <c r="D1" s="718"/>
      <c r="E1" s="718"/>
      <c r="F1" s="718"/>
      <c r="G1" s="718"/>
      <c r="H1" s="718"/>
      <c r="I1" s="718"/>
      <c r="J1" s="718"/>
      <c r="K1" s="718"/>
      <c r="L1" s="718"/>
    </row>
    <row r="2" spans="2:12" ht="15.75" customHeight="1" x14ac:dyDescent="0.25">
      <c r="B2" s="843" t="s">
        <v>8</v>
      </c>
      <c r="C2" s="843"/>
      <c r="D2" s="843"/>
      <c r="E2" s="843"/>
      <c r="F2" s="843"/>
      <c r="G2" s="843"/>
      <c r="H2" s="843"/>
      <c r="I2" s="843"/>
      <c r="J2" s="843"/>
      <c r="K2" s="718"/>
      <c r="L2" s="867" t="s">
        <v>66</v>
      </c>
    </row>
    <row r="3" spans="2:12" ht="27" customHeight="1" x14ac:dyDescent="0.25">
      <c r="B3" s="843"/>
      <c r="C3" s="843"/>
      <c r="D3" s="843"/>
      <c r="E3" s="843"/>
      <c r="F3" s="843"/>
      <c r="G3" s="843"/>
      <c r="H3" s="843"/>
      <c r="I3" s="843"/>
      <c r="J3" s="843"/>
      <c r="K3" s="718"/>
      <c r="L3" s="867"/>
    </row>
    <row r="5" spans="2:12" x14ac:dyDescent="0.25">
      <c r="B5" s="747"/>
      <c r="C5" s="748" t="s">
        <v>465</v>
      </c>
      <c r="D5" s="749" t="s">
        <v>67</v>
      </c>
      <c r="E5" s="749" t="s">
        <v>68</v>
      </c>
      <c r="F5" s="750" t="s">
        <v>69</v>
      </c>
      <c r="G5" s="750" t="s">
        <v>70</v>
      </c>
      <c r="H5" s="750" t="s">
        <v>71</v>
      </c>
      <c r="I5" s="750" t="s">
        <v>466</v>
      </c>
      <c r="J5" s="750" t="s">
        <v>467</v>
      </c>
      <c r="K5" s="718"/>
      <c r="L5" s="718"/>
    </row>
    <row r="6" spans="2:12" x14ac:dyDescent="0.25">
      <c r="B6" s="714"/>
      <c r="C6" s="714"/>
      <c r="D6" s="873" t="s">
        <v>468</v>
      </c>
      <c r="E6" s="873" t="s">
        <v>469</v>
      </c>
      <c r="F6" s="877" t="s">
        <v>470</v>
      </c>
      <c r="G6" s="878"/>
      <c r="H6" s="878"/>
      <c r="I6" s="878"/>
      <c r="J6" s="879"/>
      <c r="K6" s="718"/>
      <c r="L6" s="718"/>
    </row>
    <row r="7" spans="2:12" ht="90.75" customHeight="1" x14ac:dyDescent="0.25">
      <c r="B7" s="714"/>
      <c r="C7" s="714"/>
      <c r="D7" s="874"/>
      <c r="E7" s="875"/>
      <c r="F7" s="873" t="s">
        <v>471</v>
      </c>
      <c r="G7" s="873" t="s">
        <v>472</v>
      </c>
      <c r="H7" s="873" t="s">
        <v>473</v>
      </c>
      <c r="I7" s="873" t="s">
        <v>474</v>
      </c>
      <c r="J7" s="873" t="s">
        <v>475</v>
      </c>
      <c r="K7" s="718"/>
      <c r="L7" s="718"/>
    </row>
    <row r="8" spans="2:12" x14ac:dyDescent="0.25">
      <c r="B8" s="714"/>
      <c r="C8" s="714"/>
      <c r="D8" s="875"/>
      <c r="E8" s="875"/>
      <c r="F8" s="875"/>
      <c r="G8" s="875"/>
      <c r="H8" s="874"/>
      <c r="I8" s="874"/>
      <c r="J8" s="874"/>
      <c r="K8" s="718"/>
      <c r="L8" s="718"/>
    </row>
    <row r="9" spans="2:12" x14ac:dyDescent="0.25">
      <c r="B9" s="714"/>
      <c r="C9" s="714"/>
      <c r="D9" s="875"/>
      <c r="E9" s="875"/>
      <c r="F9" s="875"/>
      <c r="G9" s="875"/>
      <c r="H9" s="874"/>
      <c r="I9" s="874"/>
      <c r="J9" s="874"/>
      <c r="K9" s="718"/>
      <c r="L9" s="718"/>
    </row>
    <row r="10" spans="2:12" x14ac:dyDescent="0.25">
      <c r="B10" s="714"/>
      <c r="C10" s="714"/>
      <c r="D10" s="876"/>
      <c r="E10" s="876"/>
      <c r="F10" s="876"/>
      <c r="G10" s="876"/>
      <c r="H10" s="880"/>
      <c r="I10" s="880"/>
      <c r="J10" s="880"/>
      <c r="K10" s="718"/>
      <c r="L10" s="718"/>
    </row>
    <row r="11" spans="2:12" x14ac:dyDescent="0.25">
      <c r="B11" s="881" t="s">
        <v>476</v>
      </c>
      <c r="C11" s="881"/>
      <c r="D11" s="754"/>
      <c r="E11" s="754"/>
      <c r="F11" s="754"/>
      <c r="G11" s="754"/>
      <c r="H11" s="754"/>
      <c r="I11" s="754"/>
      <c r="J11" s="754"/>
      <c r="K11" s="718"/>
      <c r="L11" s="718"/>
    </row>
    <row r="12" spans="2:12" x14ac:dyDescent="0.25">
      <c r="B12" s="882" t="s">
        <v>477</v>
      </c>
      <c r="C12" s="882"/>
      <c r="D12" s="756">
        <v>58522.187877990007</v>
      </c>
      <c r="E12" s="756">
        <v>58522.187877990007</v>
      </c>
      <c r="F12" s="756">
        <v>58522.187877990007</v>
      </c>
      <c r="G12" s="756"/>
      <c r="H12" s="756"/>
      <c r="I12" s="756"/>
      <c r="J12" s="756"/>
      <c r="K12" s="718"/>
      <c r="L12" s="718"/>
    </row>
    <row r="13" spans="2:12" x14ac:dyDescent="0.25">
      <c r="B13" s="882" t="s">
        <v>478</v>
      </c>
      <c r="C13" s="882"/>
      <c r="D13" s="756">
        <v>5960.5940589100001</v>
      </c>
      <c r="E13" s="756">
        <v>5960.5940589100001</v>
      </c>
      <c r="F13" s="756">
        <v>5960.5940589100001</v>
      </c>
      <c r="G13" s="756"/>
      <c r="H13" s="756"/>
      <c r="I13" s="756"/>
      <c r="J13" s="756"/>
      <c r="K13" s="718"/>
      <c r="L13" s="718"/>
    </row>
    <row r="14" spans="2:12" x14ac:dyDescent="0.25">
      <c r="B14" s="883" t="s">
        <v>479</v>
      </c>
      <c r="C14" s="883"/>
      <c r="D14" s="756">
        <v>50331.551642369996</v>
      </c>
      <c r="E14" s="756">
        <v>50331.551642369996</v>
      </c>
      <c r="F14" s="756"/>
      <c r="G14" s="756"/>
      <c r="H14" s="756"/>
      <c r="I14" s="756">
        <v>50331.551642369996</v>
      </c>
      <c r="J14" s="756"/>
      <c r="K14" s="718"/>
      <c r="L14" s="718"/>
    </row>
    <row r="15" spans="2:12" x14ac:dyDescent="0.25">
      <c r="B15" s="883" t="s">
        <v>480</v>
      </c>
      <c r="C15" s="883"/>
      <c r="D15" s="756">
        <v>1494.2033131800001</v>
      </c>
      <c r="E15" s="758">
        <v>1494.2033131800001</v>
      </c>
      <c r="F15" s="758">
        <v>1494.2033131800001</v>
      </c>
      <c r="G15" s="756"/>
      <c r="H15" s="756"/>
      <c r="I15" s="718"/>
      <c r="J15" s="756"/>
      <c r="K15" s="718"/>
      <c r="L15" s="718"/>
    </row>
    <row r="16" spans="2:12" x14ac:dyDescent="0.25">
      <c r="B16" s="883" t="s">
        <v>481</v>
      </c>
      <c r="C16" s="883"/>
      <c r="D16" s="756">
        <v>369551.08114299999</v>
      </c>
      <c r="E16" s="756">
        <v>369551.08114299999</v>
      </c>
      <c r="F16" s="756">
        <v>369551.08114299999</v>
      </c>
      <c r="G16" s="756"/>
      <c r="H16" s="756"/>
      <c r="I16" s="756"/>
      <c r="J16" s="756"/>
      <c r="K16" s="718"/>
      <c r="L16" s="718"/>
    </row>
    <row r="17" spans="2:10" x14ac:dyDescent="0.25">
      <c r="B17" s="883" t="s">
        <v>482</v>
      </c>
      <c r="C17" s="883"/>
      <c r="D17" s="756">
        <v>246396.51177215998</v>
      </c>
      <c r="E17" s="756">
        <v>246396.51177215998</v>
      </c>
      <c r="F17" s="756">
        <v>246396.51177215998</v>
      </c>
      <c r="G17" s="756"/>
      <c r="H17" s="756">
        <v>0</v>
      </c>
      <c r="I17" s="756"/>
      <c r="J17" s="756"/>
    </row>
    <row r="18" spans="2:10" x14ac:dyDescent="0.25">
      <c r="B18" s="883" t="s">
        <v>483</v>
      </c>
      <c r="C18" s="883"/>
      <c r="D18" s="756">
        <v>4290.1430533499997</v>
      </c>
      <c r="E18" s="756">
        <v>4290.1430533499997</v>
      </c>
      <c r="F18" s="756">
        <v>4290.1430533499997</v>
      </c>
      <c r="G18" s="756"/>
      <c r="H18" s="756"/>
      <c r="I18" s="756"/>
      <c r="J18" s="756"/>
    </row>
    <row r="19" spans="2:10" x14ac:dyDescent="0.25">
      <c r="B19" s="883" t="s">
        <v>484</v>
      </c>
      <c r="C19" s="883"/>
      <c r="D19" s="756">
        <v>3327.51323662</v>
      </c>
      <c r="E19" s="756">
        <v>3327.51323662</v>
      </c>
      <c r="F19" s="756"/>
      <c r="G19" s="756"/>
      <c r="H19" s="756"/>
      <c r="I19" s="756"/>
      <c r="J19" s="756">
        <v>3327.51323662</v>
      </c>
    </row>
    <row r="20" spans="2:10" x14ac:dyDescent="0.25">
      <c r="B20" s="883" t="s">
        <v>485</v>
      </c>
      <c r="C20" s="883"/>
      <c r="D20" s="756">
        <v>1205.78686223</v>
      </c>
      <c r="E20" s="756">
        <v>1205.78686223</v>
      </c>
      <c r="F20" s="756"/>
      <c r="G20" s="756"/>
      <c r="H20" s="756"/>
      <c r="I20" s="756"/>
      <c r="J20" s="756">
        <v>1205.78686223</v>
      </c>
    </row>
    <row r="21" spans="2:10" x14ac:dyDescent="0.25">
      <c r="B21" s="883" t="s">
        <v>486</v>
      </c>
      <c r="C21" s="883"/>
      <c r="D21" s="756">
        <v>8917.1156353999995</v>
      </c>
      <c r="E21" s="756">
        <v>8917.1156353999995</v>
      </c>
      <c r="F21" s="756">
        <v>8917.1156353999995</v>
      </c>
      <c r="G21" s="756"/>
      <c r="H21" s="756"/>
      <c r="I21" s="756"/>
      <c r="J21" s="756">
        <v>0</v>
      </c>
    </row>
    <row r="22" spans="2:10" x14ac:dyDescent="0.25">
      <c r="B22" s="884" t="s">
        <v>487</v>
      </c>
      <c r="C22" s="884"/>
      <c r="D22" s="756">
        <v>749996.68859521009</v>
      </c>
      <c r="E22" s="756">
        <v>749996.68859521009</v>
      </c>
      <c r="F22" s="756">
        <v>695131.8368539901</v>
      </c>
      <c r="G22" s="756">
        <v>0</v>
      </c>
      <c r="H22" s="756">
        <v>0</v>
      </c>
      <c r="I22" s="756">
        <v>50331.551642369996</v>
      </c>
      <c r="J22" s="756">
        <v>4533.3000988499998</v>
      </c>
    </row>
    <row r="23" spans="2:10" x14ac:dyDescent="0.25">
      <c r="B23" s="885"/>
      <c r="C23" s="886"/>
      <c r="D23" s="756"/>
      <c r="E23" s="756"/>
      <c r="F23" s="756"/>
      <c r="G23" s="756"/>
      <c r="H23" s="756"/>
      <c r="I23" s="756"/>
      <c r="J23" s="756"/>
    </row>
    <row r="24" spans="2:10" x14ac:dyDescent="0.25">
      <c r="B24" s="881" t="s">
        <v>488</v>
      </c>
      <c r="C24" s="881"/>
      <c r="D24" s="754"/>
      <c r="E24" s="754"/>
      <c r="F24" s="754"/>
      <c r="G24" s="754"/>
      <c r="H24" s="754"/>
      <c r="I24" s="754"/>
      <c r="J24" s="754"/>
    </row>
    <row r="25" spans="2:10" x14ac:dyDescent="0.25">
      <c r="B25" s="883" t="s">
        <v>489</v>
      </c>
      <c r="C25" s="883"/>
      <c r="D25" s="756">
        <v>27908.472041090001</v>
      </c>
      <c r="E25" s="756">
        <v>27908.472041090001</v>
      </c>
      <c r="F25" s="756"/>
      <c r="G25" s="756"/>
      <c r="H25" s="756"/>
      <c r="I25" s="756">
        <v>27908.472041090001</v>
      </c>
      <c r="J25" s="756"/>
    </row>
    <row r="26" spans="2:10" x14ac:dyDescent="0.25">
      <c r="B26" s="883" t="s">
        <v>490</v>
      </c>
      <c r="C26" s="883"/>
      <c r="D26" s="756">
        <v>325887.95829489001</v>
      </c>
      <c r="E26" s="756">
        <v>325887.95829489001</v>
      </c>
      <c r="F26" s="756"/>
      <c r="G26" s="756"/>
      <c r="H26" s="756"/>
      <c r="I26" s="756"/>
      <c r="J26" s="756">
        <v>325887.95829489001</v>
      </c>
    </row>
    <row r="27" spans="2:10" x14ac:dyDescent="0.25">
      <c r="B27" s="883" t="s">
        <v>491</v>
      </c>
      <c r="C27" s="883"/>
      <c r="D27" s="756">
        <v>331496.33415046002</v>
      </c>
      <c r="E27" s="756">
        <v>331496.33415046002</v>
      </c>
      <c r="F27" s="756"/>
      <c r="G27" s="756"/>
      <c r="H27" s="756"/>
      <c r="I27" s="756">
        <v>0</v>
      </c>
      <c r="J27" s="756">
        <v>331496.33415046002</v>
      </c>
    </row>
    <row r="28" spans="2:10" x14ac:dyDescent="0.25">
      <c r="B28" s="883" t="s">
        <v>492</v>
      </c>
      <c r="C28" s="883"/>
      <c r="D28" s="756">
        <v>24080.039203029999</v>
      </c>
      <c r="E28" s="756">
        <v>24080.039203029999</v>
      </c>
      <c r="F28" s="756"/>
      <c r="G28" s="756"/>
      <c r="H28" s="756"/>
      <c r="I28" s="756"/>
      <c r="J28" s="756">
        <v>24080.039203029999</v>
      </c>
    </row>
    <row r="29" spans="2:10" x14ac:dyDescent="0.25">
      <c r="B29" s="883" t="s">
        <v>493</v>
      </c>
      <c r="C29" s="883"/>
      <c r="D29" s="756">
        <v>0</v>
      </c>
      <c r="E29" s="756">
        <v>0</v>
      </c>
      <c r="F29" s="756"/>
      <c r="G29" s="756"/>
      <c r="H29" s="756"/>
      <c r="I29" s="756"/>
      <c r="J29" s="756">
        <v>0</v>
      </c>
    </row>
    <row r="30" spans="2:10" x14ac:dyDescent="0.25">
      <c r="B30" s="884" t="s">
        <v>494</v>
      </c>
      <c r="C30" s="884"/>
      <c r="D30" s="756">
        <v>709372.80368947005</v>
      </c>
      <c r="E30" s="756">
        <v>709372.80368947005</v>
      </c>
      <c r="F30" s="756">
        <v>0</v>
      </c>
      <c r="G30" s="756">
        <v>0</v>
      </c>
      <c r="H30" s="756">
        <v>0</v>
      </c>
      <c r="I30" s="756">
        <v>27908.472041090001</v>
      </c>
      <c r="J30" s="756">
        <v>681464.33164838003</v>
      </c>
    </row>
    <row r="31" spans="2:10" x14ac:dyDescent="0.25">
      <c r="B31" s="718"/>
      <c r="C31" s="718"/>
      <c r="D31" s="718"/>
      <c r="E31" s="718"/>
      <c r="F31" s="718"/>
      <c r="G31" s="718"/>
      <c r="H31" s="718"/>
      <c r="I31" s="718"/>
      <c r="J31" s="718"/>
    </row>
    <row r="32" spans="2:10" x14ac:dyDescent="0.25">
      <c r="B32" s="718"/>
      <c r="C32" s="718"/>
      <c r="D32" s="718"/>
      <c r="E32" s="718"/>
      <c r="F32" s="718"/>
      <c r="G32" s="718"/>
      <c r="H32" s="718"/>
      <c r="I32" s="718"/>
      <c r="J32" s="718"/>
    </row>
    <row r="33" spans="3:4" x14ac:dyDescent="0.25">
      <c r="C33" s="870"/>
      <c r="D33" s="870"/>
    </row>
    <row r="34" spans="3:4" x14ac:dyDescent="0.25">
      <c r="C34" s="871"/>
      <c r="D34" s="871"/>
    </row>
    <row r="35" spans="3:4" x14ac:dyDescent="0.25">
      <c r="C35" s="869"/>
      <c r="D35" s="869"/>
    </row>
    <row r="36" spans="3:4" x14ac:dyDescent="0.25">
      <c r="C36" s="872"/>
      <c r="D36" s="872"/>
    </row>
    <row r="37" spans="3:4" x14ac:dyDescent="0.25">
      <c r="C37" s="872"/>
      <c r="D37" s="872"/>
    </row>
    <row r="38" spans="3:4" x14ac:dyDescent="0.25">
      <c r="C38" s="868"/>
      <c r="D38" s="868"/>
    </row>
    <row r="39" spans="3:4" x14ac:dyDescent="0.25">
      <c r="C39" s="868"/>
      <c r="D39" s="868"/>
    </row>
    <row r="40" spans="3:4" x14ac:dyDescent="0.25">
      <c r="C40" s="868"/>
      <c r="D40" s="868"/>
    </row>
    <row r="41" spans="3:4" x14ac:dyDescent="0.25">
      <c r="C41" s="868"/>
      <c r="D41" s="868"/>
    </row>
    <row r="42" spans="3:4" x14ac:dyDescent="0.25">
      <c r="C42" s="868"/>
      <c r="D42" s="868"/>
    </row>
    <row r="43" spans="3:4" x14ac:dyDescent="0.25">
      <c r="C43" s="868"/>
      <c r="D43" s="868"/>
    </row>
    <row r="44" spans="3:4" x14ac:dyDescent="0.25">
      <c r="C44" s="868"/>
      <c r="D44" s="868"/>
    </row>
    <row r="45" spans="3:4" x14ac:dyDescent="0.25">
      <c r="C45" s="868"/>
      <c r="D45" s="868"/>
    </row>
    <row r="46" spans="3:4" x14ac:dyDescent="0.25">
      <c r="C46" s="868"/>
      <c r="D46" s="868"/>
    </row>
    <row r="47" spans="3:4" x14ac:dyDescent="0.25">
      <c r="C47" s="869"/>
      <c r="D47" s="869"/>
    </row>
    <row r="48" spans="3:4" x14ac:dyDescent="0.25">
      <c r="C48" s="868"/>
      <c r="D48" s="868"/>
    </row>
    <row r="49" spans="3:4" x14ac:dyDescent="0.25">
      <c r="C49" s="868"/>
      <c r="D49" s="868"/>
    </row>
    <row r="50" spans="3:4" x14ac:dyDescent="0.25">
      <c r="C50" s="868"/>
      <c r="D50" s="868"/>
    </row>
    <row r="51" spans="3:4" x14ac:dyDescent="0.25">
      <c r="C51" s="868"/>
      <c r="D51" s="868"/>
    </row>
    <row r="52" spans="3:4" x14ac:dyDescent="0.25">
      <c r="C52" s="868"/>
      <c r="D52" s="868"/>
    </row>
  </sheetData>
  <mergeCells count="50">
    <mergeCell ref="B28:C28"/>
    <mergeCell ref="B29:C29"/>
    <mergeCell ref="B30:C30"/>
    <mergeCell ref="B23:C23"/>
    <mergeCell ref="B24:C24"/>
    <mergeCell ref="B25:C25"/>
    <mergeCell ref="B26:C26"/>
    <mergeCell ref="B27:C27"/>
    <mergeCell ref="B18:C18"/>
    <mergeCell ref="B19:C19"/>
    <mergeCell ref="B20:C20"/>
    <mergeCell ref="B21:C21"/>
    <mergeCell ref="B22:C22"/>
    <mergeCell ref="C39:D39"/>
    <mergeCell ref="D6:D10"/>
    <mergeCell ref="E6:E10"/>
    <mergeCell ref="F6:J6"/>
    <mergeCell ref="F7:F10"/>
    <mergeCell ref="G7:G10"/>
    <mergeCell ref="H7:H10"/>
    <mergeCell ref="I7:I10"/>
    <mergeCell ref="J7:J10"/>
    <mergeCell ref="B11:C11"/>
    <mergeCell ref="B12:C12"/>
    <mergeCell ref="B13:C13"/>
    <mergeCell ref="B14:C14"/>
    <mergeCell ref="B15:C15"/>
    <mergeCell ref="B16:C16"/>
    <mergeCell ref="B17:C17"/>
    <mergeCell ref="C34:D34"/>
    <mergeCell ref="C35:D35"/>
    <mergeCell ref="C36:D36"/>
    <mergeCell ref="C37:D37"/>
    <mergeCell ref="C38:D38"/>
    <mergeCell ref="B2:J3"/>
    <mergeCell ref="L2:L3"/>
    <mergeCell ref="C52:D52"/>
    <mergeCell ref="C41:D41"/>
    <mergeCell ref="C42:D42"/>
    <mergeCell ref="C43:D43"/>
    <mergeCell ref="C44:D44"/>
    <mergeCell ref="C45:D45"/>
    <mergeCell ref="C46:D46"/>
    <mergeCell ref="C47:D47"/>
    <mergeCell ref="C48:D48"/>
    <mergeCell ref="C49:D49"/>
    <mergeCell ref="C50:D50"/>
    <mergeCell ref="C51:D51"/>
    <mergeCell ref="C40:D40"/>
    <mergeCell ref="C33:D33"/>
  </mergeCells>
  <hyperlinks>
    <hyperlink ref="L2" location="Index!A1" display="Return to index" xr:uid="{B8F0E8A5-DC72-4DE2-9A56-09B9847210C4}"/>
  </hyperlinks>
  <pageMargins left="0.7" right="0.7" top="0.75" bottom="0.75" header="0.3" footer="0.3"/>
  <pageSetup paperSize="9" scale="65" orientation="landscape" horizontalDpi="1200" verticalDpi="1200" r:id="rId1"/>
  <headerFooter>
    <oddHeader>&amp;CEN
Annex V</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C8FB7-4D60-4E45-BC9A-D377774FBFDF}">
  <sheetPr codeName="Ark51"/>
  <dimension ref="B1:G121"/>
  <sheetViews>
    <sheetView zoomScaleNormal="100" workbookViewId="0">
      <selection activeCell="C86" sqref="C86"/>
    </sheetView>
  </sheetViews>
  <sheetFormatPr defaultRowHeight="15" x14ac:dyDescent="0.25"/>
  <cols>
    <col min="1" max="1" width="2.7109375" style="422" customWidth="1"/>
    <col min="2" max="2" width="7.42578125" style="422" bestFit="1" customWidth="1"/>
    <col min="3" max="3" width="131" style="422" bestFit="1" customWidth="1"/>
    <col min="4" max="4" width="11.5703125" style="422" bestFit="1" customWidth="1"/>
    <col min="5" max="5" width="26.7109375" style="422" bestFit="1" customWidth="1"/>
    <col min="6" max="6" width="5" style="422" customWidth="1"/>
    <col min="7" max="7" width="16.85546875" style="422" bestFit="1" customWidth="1"/>
    <col min="8" max="16384" width="9.140625" style="422"/>
  </cols>
  <sheetData>
    <row r="1" spans="2:7" ht="12.95" customHeight="1" x14ac:dyDescent="0.25">
      <c r="B1" s="714"/>
      <c r="C1" s="714"/>
      <c r="D1" s="714"/>
      <c r="E1" s="714"/>
      <c r="F1" s="714"/>
      <c r="G1" s="714"/>
    </row>
    <row r="2" spans="2:7" ht="28.5" customHeight="1" x14ac:dyDescent="0.25">
      <c r="B2" s="843" t="s">
        <v>1774</v>
      </c>
      <c r="C2" s="844"/>
      <c r="D2" s="844"/>
      <c r="E2" s="844"/>
      <c r="F2" s="714"/>
      <c r="G2" s="315" t="s">
        <v>66</v>
      </c>
    </row>
    <row r="3" spans="2:7" x14ac:dyDescent="0.25">
      <c r="B3" s="79"/>
      <c r="C3" s="79"/>
      <c r="D3" s="79"/>
      <c r="E3" s="79"/>
      <c r="F3" s="714"/>
      <c r="G3" s="714"/>
    </row>
    <row r="4" spans="2:7" ht="51" x14ac:dyDescent="0.25">
      <c r="B4" s="863"/>
      <c r="C4" s="863"/>
      <c r="D4" s="307" t="s">
        <v>276</v>
      </c>
      <c r="E4" s="307" t="s">
        <v>277</v>
      </c>
      <c r="F4" s="714"/>
      <c r="G4" s="714"/>
    </row>
    <row r="5" spans="2:7" x14ac:dyDescent="0.25">
      <c r="B5" s="864" t="s">
        <v>278</v>
      </c>
      <c r="C5" s="865"/>
      <c r="D5" s="865"/>
      <c r="E5" s="866"/>
      <c r="F5" s="714"/>
      <c r="G5" s="714"/>
    </row>
    <row r="6" spans="2:7" x14ac:dyDescent="0.25">
      <c r="B6" s="321">
        <v>1</v>
      </c>
      <c r="C6" s="60" t="s">
        <v>279</v>
      </c>
      <c r="D6" s="61">
        <v>601.84152240000003</v>
      </c>
      <c r="E6" s="62" t="s">
        <v>280</v>
      </c>
      <c r="F6" s="714"/>
      <c r="G6" s="714"/>
    </row>
    <row r="7" spans="2:7" x14ac:dyDescent="0.25">
      <c r="B7" s="63"/>
      <c r="C7" s="60" t="s">
        <v>281</v>
      </c>
      <c r="D7" s="61">
        <v>601.84152240000003</v>
      </c>
      <c r="E7" s="62" t="s">
        <v>282</v>
      </c>
      <c r="F7" s="714"/>
      <c r="G7" s="714"/>
    </row>
    <row r="8" spans="2:7" x14ac:dyDescent="0.25">
      <c r="B8" s="63"/>
      <c r="C8" s="60" t="s">
        <v>283</v>
      </c>
      <c r="D8" s="61"/>
      <c r="E8" s="62" t="s">
        <v>282</v>
      </c>
      <c r="F8" s="714"/>
      <c r="G8" s="714"/>
    </row>
    <row r="9" spans="2:7" x14ac:dyDescent="0.25">
      <c r="B9" s="63"/>
      <c r="C9" s="60" t="s">
        <v>284</v>
      </c>
      <c r="D9" s="61"/>
      <c r="E9" s="62" t="s">
        <v>282</v>
      </c>
      <c r="F9" s="714"/>
      <c r="G9" s="714"/>
    </row>
    <row r="10" spans="2:7" x14ac:dyDescent="0.25">
      <c r="B10" s="63">
        <v>2</v>
      </c>
      <c r="C10" s="60" t="s">
        <v>285</v>
      </c>
      <c r="D10" s="61">
        <v>20195.826521890001</v>
      </c>
      <c r="E10" s="62" t="s">
        <v>286</v>
      </c>
      <c r="F10" s="714"/>
      <c r="G10" s="714"/>
    </row>
    <row r="11" spans="2:7" x14ac:dyDescent="0.25">
      <c r="B11" s="63">
        <v>3</v>
      </c>
      <c r="C11" s="60" t="s">
        <v>287</v>
      </c>
      <c r="D11" s="61">
        <v>0</v>
      </c>
      <c r="E11" s="62" t="s">
        <v>288</v>
      </c>
      <c r="F11" s="714"/>
      <c r="G11" s="714"/>
    </row>
    <row r="12" spans="2:7" x14ac:dyDescent="0.25">
      <c r="B12" s="63" t="s">
        <v>289</v>
      </c>
      <c r="C12" s="60" t="s">
        <v>290</v>
      </c>
      <c r="D12" s="61"/>
      <c r="E12" s="62" t="s">
        <v>291</v>
      </c>
      <c r="F12" s="714"/>
      <c r="G12" s="714"/>
    </row>
    <row r="13" spans="2:7" x14ac:dyDescent="0.25">
      <c r="B13" s="63">
        <v>4</v>
      </c>
      <c r="C13" s="60" t="s">
        <v>292</v>
      </c>
      <c r="D13" s="61"/>
      <c r="E13" s="62" t="s">
        <v>293</v>
      </c>
      <c r="F13" s="714"/>
      <c r="G13" s="714"/>
    </row>
    <row r="14" spans="2:7" x14ac:dyDescent="0.25">
      <c r="B14" s="63">
        <v>5</v>
      </c>
      <c r="C14" s="64" t="s">
        <v>294</v>
      </c>
      <c r="D14" s="61"/>
      <c r="E14" s="62" t="s">
        <v>295</v>
      </c>
      <c r="F14" s="714"/>
      <c r="G14" s="714"/>
    </row>
    <row r="15" spans="2:7" x14ac:dyDescent="0.25">
      <c r="B15" s="63" t="s">
        <v>296</v>
      </c>
      <c r="C15" s="65" t="s">
        <v>297</v>
      </c>
      <c r="D15" s="61">
        <v>1360.8645149199999</v>
      </c>
      <c r="E15" s="62" t="s">
        <v>298</v>
      </c>
      <c r="F15" s="714"/>
      <c r="G15" s="714"/>
    </row>
    <row r="16" spans="2:7" x14ac:dyDescent="0.25">
      <c r="B16" s="66">
        <v>6</v>
      </c>
      <c r="C16" s="67" t="s">
        <v>299</v>
      </c>
      <c r="D16" s="68">
        <v>22158.532559210002</v>
      </c>
      <c r="E16" s="62"/>
      <c r="F16" s="714"/>
      <c r="G16" s="714"/>
    </row>
    <row r="17" spans="2:5" x14ac:dyDescent="0.25">
      <c r="B17" s="1107" t="s">
        <v>301</v>
      </c>
      <c r="C17" s="1108"/>
      <c r="D17" s="1108"/>
      <c r="E17" s="1109"/>
    </row>
    <row r="18" spans="2:5" x14ac:dyDescent="0.25">
      <c r="B18" s="63">
        <v>7</v>
      </c>
      <c r="C18" s="60" t="s">
        <v>302</v>
      </c>
      <c r="D18" s="61">
        <v>-36.0542096724704</v>
      </c>
      <c r="E18" s="62" t="s">
        <v>303</v>
      </c>
    </row>
    <row r="19" spans="2:5" x14ac:dyDescent="0.25">
      <c r="B19" s="63">
        <v>8</v>
      </c>
      <c r="C19" s="60" t="s">
        <v>304</v>
      </c>
      <c r="D19" s="61"/>
      <c r="E19" s="62" t="s">
        <v>305</v>
      </c>
    </row>
    <row r="20" spans="2:5" x14ac:dyDescent="0.25">
      <c r="B20" s="63">
        <v>9</v>
      </c>
      <c r="C20" s="60" t="s">
        <v>306</v>
      </c>
      <c r="D20" s="61"/>
      <c r="E20" s="62"/>
    </row>
    <row r="21" spans="2:5" ht="25.5" x14ac:dyDescent="0.25">
      <c r="B21" s="63">
        <v>10</v>
      </c>
      <c r="C21" s="60" t="s">
        <v>307</v>
      </c>
      <c r="D21" s="61">
        <v>0</v>
      </c>
      <c r="E21" s="62" t="s">
        <v>308</v>
      </c>
    </row>
    <row r="22" spans="2:5" x14ac:dyDescent="0.25">
      <c r="B22" s="63">
        <v>11</v>
      </c>
      <c r="C22" s="60" t="s">
        <v>309</v>
      </c>
      <c r="D22" s="61"/>
      <c r="E22" s="62" t="s">
        <v>310</v>
      </c>
    </row>
    <row r="23" spans="2:5" x14ac:dyDescent="0.25">
      <c r="B23" s="63">
        <v>12</v>
      </c>
      <c r="C23" s="60" t="s">
        <v>311</v>
      </c>
      <c r="D23" s="61"/>
      <c r="E23" s="62" t="s">
        <v>312</v>
      </c>
    </row>
    <row r="24" spans="2:5" x14ac:dyDescent="0.25">
      <c r="B24" s="63">
        <v>13</v>
      </c>
      <c r="C24" s="60" t="s">
        <v>313</v>
      </c>
      <c r="D24" s="61"/>
      <c r="E24" s="62" t="s">
        <v>314</v>
      </c>
    </row>
    <row r="25" spans="2:5" x14ac:dyDescent="0.25">
      <c r="B25" s="63">
        <v>14</v>
      </c>
      <c r="C25" s="60" t="s">
        <v>315</v>
      </c>
      <c r="D25" s="61"/>
      <c r="E25" s="62" t="s">
        <v>316</v>
      </c>
    </row>
    <row r="26" spans="2:5" x14ac:dyDescent="0.25">
      <c r="B26" s="63">
        <v>15</v>
      </c>
      <c r="C26" s="60" t="s">
        <v>317</v>
      </c>
      <c r="D26" s="61"/>
      <c r="E26" s="62" t="s">
        <v>318</v>
      </c>
    </row>
    <row r="27" spans="2:5" x14ac:dyDescent="0.25">
      <c r="B27" s="63">
        <v>16</v>
      </c>
      <c r="C27" s="60" t="s">
        <v>319</v>
      </c>
      <c r="D27" s="61"/>
      <c r="E27" s="62" t="s">
        <v>320</v>
      </c>
    </row>
    <row r="28" spans="2:5" ht="25.5" x14ac:dyDescent="0.25">
      <c r="B28" s="63">
        <v>17</v>
      </c>
      <c r="C28" s="60" t="s">
        <v>321</v>
      </c>
      <c r="D28" s="61"/>
      <c r="E28" s="62" t="s">
        <v>322</v>
      </c>
    </row>
    <row r="29" spans="2:5" ht="25.5" x14ac:dyDescent="0.25">
      <c r="B29" s="63">
        <v>18</v>
      </c>
      <c r="C29" s="60" t="s">
        <v>323</v>
      </c>
      <c r="D29" s="61"/>
      <c r="E29" s="62" t="s">
        <v>324</v>
      </c>
    </row>
    <row r="30" spans="2:5" ht="25.5" x14ac:dyDescent="0.25">
      <c r="B30" s="63">
        <v>19</v>
      </c>
      <c r="C30" s="60" t="s">
        <v>325</v>
      </c>
      <c r="D30" s="61"/>
      <c r="E30" s="62" t="s">
        <v>326</v>
      </c>
    </row>
    <row r="31" spans="2:5" x14ac:dyDescent="0.25">
      <c r="B31" s="63">
        <v>20</v>
      </c>
      <c r="C31" s="60" t="s">
        <v>306</v>
      </c>
      <c r="D31" s="61"/>
      <c r="E31" s="62"/>
    </row>
    <row r="32" spans="2:5" x14ac:dyDescent="0.25">
      <c r="B32" s="63" t="s">
        <v>327</v>
      </c>
      <c r="C32" s="60" t="s">
        <v>328</v>
      </c>
      <c r="D32" s="61"/>
      <c r="E32" s="62" t="s">
        <v>329</v>
      </c>
    </row>
    <row r="33" spans="2:5" x14ac:dyDescent="0.25">
      <c r="B33" s="63" t="s">
        <v>330</v>
      </c>
      <c r="C33" s="60" t="s">
        <v>331</v>
      </c>
      <c r="D33" s="61"/>
      <c r="E33" s="62" t="s">
        <v>332</v>
      </c>
    </row>
    <row r="34" spans="2:5" ht="25.5" x14ac:dyDescent="0.25">
      <c r="B34" s="63" t="s">
        <v>333</v>
      </c>
      <c r="C34" s="60" t="s">
        <v>334</v>
      </c>
      <c r="D34" s="61"/>
      <c r="E34" s="62" t="s">
        <v>335</v>
      </c>
    </row>
    <row r="35" spans="2:5" x14ac:dyDescent="0.25">
      <c r="B35" s="63" t="s">
        <v>336</v>
      </c>
      <c r="C35" s="60" t="s">
        <v>337</v>
      </c>
      <c r="D35" s="61"/>
      <c r="E35" s="62" t="s">
        <v>338</v>
      </c>
    </row>
    <row r="36" spans="2:5" ht="25.5" x14ac:dyDescent="0.25">
      <c r="B36" s="63">
        <v>21</v>
      </c>
      <c r="C36" s="60" t="s">
        <v>339</v>
      </c>
      <c r="D36" s="61"/>
      <c r="E36" s="62" t="s">
        <v>340</v>
      </c>
    </row>
    <row r="37" spans="2:5" x14ac:dyDescent="0.25">
      <c r="B37" s="63">
        <v>22</v>
      </c>
      <c r="C37" s="60" t="s">
        <v>341</v>
      </c>
      <c r="D37" s="61"/>
      <c r="E37" s="62" t="s">
        <v>342</v>
      </c>
    </row>
    <row r="38" spans="2:5" ht="25.5" x14ac:dyDescent="0.25">
      <c r="B38" s="63">
        <v>23</v>
      </c>
      <c r="C38" s="69" t="s">
        <v>343</v>
      </c>
      <c r="D38" s="61"/>
      <c r="E38" s="62" t="s">
        <v>344</v>
      </c>
    </row>
    <row r="39" spans="2:5" x14ac:dyDescent="0.25">
      <c r="B39" s="63">
        <v>24</v>
      </c>
      <c r="C39" s="60" t="s">
        <v>306</v>
      </c>
      <c r="D39" s="61"/>
      <c r="E39" s="62"/>
    </row>
    <row r="40" spans="2:5" ht="25.5" x14ac:dyDescent="0.25">
      <c r="B40" s="63">
        <v>25</v>
      </c>
      <c r="C40" s="60" t="s">
        <v>345</v>
      </c>
      <c r="D40" s="61"/>
      <c r="E40" s="62" t="s">
        <v>340</v>
      </c>
    </row>
    <row r="41" spans="2:5" x14ac:dyDescent="0.25">
      <c r="B41" s="63" t="s">
        <v>346</v>
      </c>
      <c r="C41" s="60" t="s">
        <v>347</v>
      </c>
      <c r="D41" s="61"/>
      <c r="E41" s="62" t="s">
        <v>348</v>
      </c>
    </row>
    <row r="42" spans="2:5" ht="25.5" x14ac:dyDescent="0.25">
      <c r="B42" s="63" t="s">
        <v>349</v>
      </c>
      <c r="C42" s="60" t="s">
        <v>350</v>
      </c>
      <c r="D42" s="61"/>
      <c r="E42" s="62" t="s">
        <v>351</v>
      </c>
    </row>
    <row r="43" spans="2:5" x14ac:dyDescent="0.25">
      <c r="B43" s="63">
        <v>26</v>
      </c>
      <c r="C43" s="60" t="s">
        <v>306</v>
      </c>
      <c r="D43" s="61"/>
      <c r="E43" s="62"/>
    </row>
    <row r="44" spans="2:5" x14ac:dyDescent="0.25">
      <c r="B44" s="63">
        <v>27</v>
      </c>
      <c r="C44" s="60" t="s">
        <v>352</v>
      </c>
      <c r="D44" s="61"/>
      <c r="E44" s="62" t="s">
        <v>353</v>
      </c>
    </row>
    <row r="45" spans="2:5" x14ac:dyDescent="0.25">
      <c r="B45" s="63" t="s">
        <v>354</v>
      </c>
      <c r="C45" s="60" t="s">
        <v>355</v>
      </c>
      <c r="D45" s="61">
        <v>-26.105046999999999</v>
      </c>
      <c r="E45" s="62" t="s">
        <v>356</v>
      </c>
    </row>
    <row r="46" spans="2:5" x14ac:dyDescent="0.25">
      <c r="B46" s="63">
        <v>28</v>
      </c>
      <c r="C46" s="67" t="s">
        <v>357</v>
      </c>
      <c r="D46" s="68">
        <v>-62.159256672470399</v>
      </c>
      <c r="E46" s="62"/>
    </row>
    <row r="47" spans="2:5" x14ac:dyDescent="0.25">
      <c r="B47" s="63">
        <v>29</v>
      </c>
      <c r="C47" s="67" t="s">
        <v>358</v>
      </c>
      <c r="D47" s="68">
        <v>22096.37330253753</v>
      </c>
      <c r="E47" s="62"/>
    </row>
    <row r="48" spans="2:5" x14ac:dyDescent="0.25">
      <c r="B48" s="1107" t="s">
        <v>359</v>
      </c>
      <c r="C48" s="1108"/>
      <c r="D48" s="1108"/>
      <c r="E48" s="1109"/>
    </row>
    <row r="49" spans="2:5" x14ac:dyDescent="0.25">
      <c r="B49" s="63">
        <v>30</v>
      </c>
      <c r="C49" s="60" t="s">
        <v>279</v>
      </c>
      <c r="D49" s="61"/>
      <c r="E49" s="62" t="s">
        <v>360</v>
      </c>
    </row>
    <row r="50" spans="2:5" x14ac:dyDescent="0.25">
      <c r="B50" s="63">
        <v>31</v>
      </c>
      <c r="C50" s="60" t="s">
        <v>361</v>
      </c>
      <c r="D50" s="61"/>
      <c r="E50" s="62"/>
    </row>
    <row r="51" spans="2:5" x14ac:dyDescent="0.25">
      <c r="B51" s="63">
        <v>32</v>
      </c>
      <c r="C51" s="60" t="s">
        <v>362</v>
      </c>
      <c r="D51" s="61"/>
      <c r="E51" s="62"/>
    </row>
    <row r="52" spans="2:5" x14ac:dyDescent="0.25">
      <c r="B52" s="63">
        <v>33</v>
      </c>
      <c r="C52" s="60" t="s">
        <v>363</v>
      </c>
      <c r="D52" s="61"/>
      <c r="E52" s="62" t="s">
        <v>364</v>
      </c>
    </row>
    <row r="53" spans="2:5" x14ac:dyDescent="0.25">
      <c r="B53" s="63" t="s">
        <v>365</v>
      </c>
      <c r="C53" s="60" t="s">
        <v>366</v>
      </c>
      <c r="D53" s="61"/>
      <c r="E53" s="62"/>
    </row>
    <row r="54" spans="2:5" x14ac:dyDescent="0.25">
      <c r="B54" s="63" t="s">
        <v>367</v>
      </c>
      <c r="C54" s="60" t="s">
        <v>368</v>
      </c>
      <c r="D54" s="61"/>
      <c r="E54" s="62"/>
    </row>
    <row r="55" spans="2:5" x14ac:dyDescent="0.25">
      <c r="B55" s="63">
        <v>34</v>
      </c>
      <c r="C55" s="60" t="s">
        <v>369</v>
      </c>
      <c r="D55" s="61"/>
      <c r="E55" s="62" t="s">
        <v>370</v>
      </c>
    </row>
    <row r="56" spans="2:5" x14ac:dyDescent="0.25">
      <c r="B56" s="63">
        <v>35</v>
      </c>
      <c r="C56" s="60" t="s">
        <v>371</v>
      </c>
      <c r="D56" s="61"/>
      <c r="E56" s="62" t="s">
        <v>364</v>
      </c>
    </row>
    <row r="57" spans="2:5" x14ac:dyDescent="0.25">
      <c r="B57" s="66">
        <v>36</v>
      </c>
      <c r="C57" s="67" t="s">
        <v>372</v>
      </c>
      <c r="D57" s="68"/>
      <c r="E57" s="62"/>
    </row>
    <row r="58" spans="2:5" x14ac:dyDescent="0.25">
      <c r="B58" s="1107" t="s">
        <v>373</v>
      </c>
      <c r="C58" s="1108"/>
      <c r="D58" s="1108"/>
      <c r="E58" s="1109"/>
    </row>
    <row r="59" spans="2:5" x14ac:dyDescent="0.25">
      <c r="B59" s="63">
        <v>37</v>
      </c>
      <c r="C59" s="70" t="s">
        <v>374</v>
      </c>
      <c r="D59" s="61"/>
      <c r="E59" s="62" t="s">
        <v>375</v>
      </c>
    </row>
    <row r="60" spans="2:5" ht="25.5" x14ac:dyDescent="0.25">
      <c r="B60" s="63">
        <v>38</v>
      </c>
      <c r="C60" s="70" t="s">
        <v>376</v>
      </c>
      <c r="D60" s="61"/>
      <c r="E60" s="62" t="s">
        <v>377</v>
      </c>
    </row>
    <row r="61" spans="2:5" ht="25.5" x14ac:dyDescent="0.25">
      <c r="B61" s="63">
        <v>39</v>
      </c>
      <c r="C61" s="70" t="s">
        <v>378</v>
      </c>
      <c r="D61" s="61"/>
      <c r="E61" s="62" t="s">
        <v>379</v>
      </c>
    </row>
    <row r="62" spans="2:5" ht="25.5" x14ac:dyDescent="0.25">
      <c r="B62" s="63">
        <v>40</v>
      </c>
      <c r="C62" s="70" t="s">
        <v>380</v>
      </c>
      <c r="D62" s="61"/>
      <c r="E62" s="62" t="s">
        <v>381</v>
      </c>
    </row>
    <row r="63" spans="2:5" x14ac:dyDescent="0.25">
      <c r="B63" s="63">
        <v>41</v>
      </c>
      <c r="C63" s="70" t="s">
        <v>382</v>
      </c>
      <c r="D63" s="61"/>
      <c r="E63" s="62"/>
    </row>
    <row r="64" spans="2:5" x14ac:dyDescent="0.25">
      <c r="B64" s="63">
        <v>42</v>
      </c>
      <c r="C64" s="70" t="s">
        <v>383</v>
      </c>
      <c r="D64" s="61"/>
      <c r="E64" s="62" t="s">
        <v>384</v>
      </c>
    </row>
    <row r="65" spans="2:5" x14ac:dyDescent="0.25">
      <c r="B65" s="63" t="s">
        <v>385</v>
      </c>
      <c r="C65" s="70" t="s">
        <v>386</v>
      </c>
      <c r="D65" s="61"/>
      <c r="E65" s="62"/>
    </row>
    <row r="66" spans="2:5" x14ac:dyDescent="0.25">
      <c r="B66" s="66">
        <v>43</v>
      </c>
      <c r="C66" s="67" t="s">
        <v>387</v>
      </c>
      <c r="D66" s="68"/>
      <c r="E66" s="62"/>
    </row>
    <row r="67" spans="2:5" x14ac:dyDescent="0.25">
      <c r="B67" s="66">
        <v>44</v>
      </c>
      <c r="C67" s="67" t="s">
        <v>388</v>
      </c>
      <c r="D67" s="68"/>
      <c r="E67" s="62"/>
    </row>
    <row r="68" spans="2:5" x14ac:dyDescent="0.25">
      <c r="B68" s="66">
        <v>45</v>
      </c>
      <c r="C68" s="67" t="s">
        <v>389</v>
      </c>
      <c r="D68" s="68">
        <v>22096.37330253753</v>
      </c>
      <c r="E68" s="62"/>
    </row>
    <row r="69" spans="2:5" x14ac:dyDescent="0.25">
      <c r="B69" s="1107" t="s">
        <v>390</v>
      </c>
      <c r="C69" s="1108"/>
      <c r="D69" s="1108"/>
      <c r="E69" s="1109"/>
    </row>
    <row r="70" spans="2:5" x14ac:dyDescent="0.25">
      <c r="B70" s="63">
        <v>46</v>
      </c>
      <c r="C70" s="70" t="s">
        <v>391</v>
      </c>
      <c r="D70" s="61"/>
      <c r="E70" s="71" t="s">
        <v>392</v>
      </c>
    </row>
    <row r="71" spans="2:5" x14ac:dyDescent="0.25">
      <c r="B71" s="63">
        <v>47</v>
      </c>
      <c r="C71" s="70" t="s">
        <v>393</v>
      </c>
      <c r="D71" s="61"/>
      <c r="E71" s="71" t="s">
        <v>394</v>
      </c>
    </row>
    <row r="72" spans="2:5" x14ac:dyDescent="0.25">
      <c r="B72" s="63" t="s">
        <v>395</v>
      </c>
      <c r="C72" s="70" t="s">
        <v>396</v>
      </c>
      <c r="D72" s="61"/>
      <c r="E72" s="71" t="s">
        <v>397</v>
      </c>
    </row>
    <row r="73" spans="2:5" x14ac:dyDescent="0.25">
      <c r="B73" s="63" t="s">
        <v>398</v>
      </c>
      <c r="C73" s="70" t="s">
        <v>399</v>
      </c>
      <c r="D73" s="61"/>
      <c r="E73" s="71"/>
    </row>
    <row r="74" spans="2:5" ht="25.5" x14ac:dyDescent="0.25">
      <c r="B74" s="63">
        <v>48</v>
      </c>
      <c r="C74" s="70" t="s">
        <v>400</v>
      </c>
      <c r="D74" s="61"/>
      <c r="E74" s="71" t="s">
        <v>401</v>
      </c>
    </row>
    <row r="75" spans="2:5" x14ac:dyDescent="0.25">
      <c r="B75" s="63">
        <v>49</v>
      </c>
      <c r="C75" s="70" t="s">
        <v>402</v>
      </c>
      <c r="D75" s="61"/>
      <c r="E75" s="71" t="s">
        <v>394</v>
      </c>
    </row>
    <row r="76" spans="2:5" x14ac:dyDescent="0.25">
      <c r="B76" s="63">
        <v>50</v>
      </c>
      <c r="C76" s="70" t="s">
        <v>403</v>
      </c>
      <c r="D76" s="61"/>
      <c r="E76" s="71" t="s">
        <v>404</v>
      </c>
    </row>
    <row r="77" spans="2:5" x14ac:dyDescent="0.25">
      <c r="B77" s="66">
        <v>51</v>
      </c>
      <c r="C77" s="67" t="s">
        <v>405</v>
      </c>
      <c r="D77" s="68"/>
      <c r="E77" s="71"/>
    </row>
    <row r="78" spans="2:5" x14ac:dyDescent="0.25">
      <c r="B78" s="1107" t="s">
        <v>406</v>
      </c>
      <c r="C78" s="1108"/>
      <c r="D78" s="1108"/>
      <c r="E78" s="1109"/>
    </row>
    <row r="79" spans="2:5" x14ac:dyDescent="0.25">
      <c r="B79" s="63">
        <v>52</v>
      </c>
      <c r="C79" s="70" t="s">
        <v>407</v>
      </c>
      <c r="D79" s="61"/>
      <c r="E79" s="62" t="s">
        <v>408</v>
      </c>
    </row>
    <row r="80" spans="2:5" ht="25.5" x14ac:dyDescent="0.25">
      <c r="B80" s="63">
        <v>53</v>
      </c>
      <c r="C80" s="70" t="s">
        <v>409</v>
      </c>
      <c r="D80" s="61"/>
      <c r="E80" s="62" t="s">
        <v>410</v>
      </c>
    </row>
    <row r="81" spans="2:5" ht="25.5" x14ac:dyDescent="0.25">
      <c r="B81" s="63">
        <v>54</v>
      </c>
      <c r="C81" s="70" t="s">
        <v>411</v>
      </c>
      <c r="D81" s="61"/>
      <c r="E81" s="62" t="s">
        <v>412</v>
      </c>
    </row>
    <row r="82" spans="2:5" x14ac:dyDescent="0.25">
      <c r="B82" s="63" t="s">
        <v>413</v>
      </c>
      <c r="C82" s="70" t="s">
        <v>382</v>
      </c>
      <c r="D82" s="61"/>
      <c r="E82" s="62"/>
    </row>
    <row r="83" spans="2:5" ht="25.5" x14ac:dyDescent="0.25">
      <c r="B83" s="63">
        <v>55</v>
      </c>
      <c r="C83" s="70" t="s">
        <v>414</v>
      </c>
      <c r="D83" s="61"/>
      <c r="E83" s="62" t="s">
        <v>415</v>
      </c>
    </row>
    <row r="84" spans="2:5" x14ac:dyDescent="0.25">
      <c r="B84" s="63">
        <v>56</v>
      </c>
      <c r="C84" s="70" t="s">
        <v>382</v>
      </c>
      <c r="D84" s="61"/>
      <c r="E84" s="62"/>
    </row>
    <row r="85" spans="2:5" x14ac:dyDescent="0.25">
      <c r="B85" s="63" t="s">
        <v>416</v>
      </c>
      <c r="C85" s="65" t="s">
        <v>417</v>
      </c>
      <c r="D85" s="61"/>
      <c r="E85" s="62"/>
    </row>
    <row r="86" spans="2:5" x14ac:dyDescent="0.25">
      <c r="B86" s="63" t="s">
        <v>418</v>
      </c>
      <c r="C86" s="65" t="s">
        <v>419</v>
      </c>
      <c r="D86" s="61"/>
      <c r="E86" s="62"/>
    </row>
    <row r="87" spans="2:5" x14ac:dyDescent="0.25">
      <c r="B87" s="66">
        <v>57</v>
      </c>
      <c r="C87" s="72" t="s">
        <v>420</v>
      </c>
      <c r="D87" s="68"/>
      <c r="E87" s="62"/>
    </row>
    <row r="88" spans="2:5" x14ac:dyDescent="0.25">
      <c r="B88" s="66">
        <v>58</v>
      </c>
      <c r="C88" s="72" t="s">
        <v>421</v>
      </c>
      <c r="D88" s="68"/>
      <c r="E88" s="62"/>
    </row>
    <row r="89" spans="2:5" x14ac:dyDescent="0.25">
      <c r="B89" s="66">
        <v>59</v>
      </c>
      <c r="C89" s="72" t="s">
        <v>422</v>
      </c>
      <c r="D89" s="68">
        <v>22096.37330253753</v>
      </c>
      <c r="E89" s="62"/>
    </row>
    <row r="90" spans="2:5" x14ac:dyDescent="0.25">
      <c r="B90" s="66">
        <v>60</v>
      </c>
      <c r="C90" s="72" t="s">
        <v>423</v>
      </c>
      <c r="D90" s="68">
        <v>78193.458844952998</v>
      </c>
      <c r="E90" s="62"/>
    </row>
    <row r="91" spans="2:5" x14ac:dyDescent="0.25">
      <c r="B91" s="1107" t="s">
        <v>424</v>
      </c>
      <c r="C91" s="1108"/>
      <c r="D91" s="1108"/>
      <c r="E91" s="1109"/>
    </row>
    <row r="92" spans="2:5" x14ac:dyDescent="0.25">
      <c r="B92" s="63">
        <v>61</v>
      </c>
      <c r="C92" s="70" t="s">
        <v>425</v>
      </c>
      <c r="D92" s="73">
        <v>0.28258595576839279</v>
      </c>
      <c r="E92" s="62" t="s">
        <v>426</v>
      </c>
    </row>
    <row r="93" spans="2:5" x14ac:dyDescent="0.25">
      <c r="B93" s="63">
        <v>62</v>
      </c>
      <c r="C93" s="70" t="s">
        <v>427</v>
      </c>
      <c r="D93" s="73">
        <v>0.28258595576839279</v>
      </c>
      <c r="E93" s="62" t="s">
        <v>428</v>
      </c>
    </row>
    <row r="94" spans="2:5" x14ac:dyDescent="0.25">
      <c r="B94" s="63">
        <v>63</v>
      </c>
      <c r="C94" s="70" t="s">
        <v>429</v>
      </c>
      <c r="D94" s="73">
        <v>0.28258595576839279</v>
      </c>
      <c r="E94" s="62" t="s">
        <v>430</v>
      </c>
    </row>
    <row r="95" spans="2:5" x14ac:dyDescent="0.25">
      <c r="B95" s="63">
        <v>64</v>
      </c>
      <c r="C95" s="70" t="s">
        <v>431</v>
      </c>
      <c r="D95" s="74">
        <v>0.12182390999999999</v>
      </c>
      <c r="E95" s="62" t="s">
        <v>432</v>
      </c>
    </row>
    <row r="96" spans="2:5" x14ac:dyDescent="0.25">
      <c r="B96" s="63">
        <v>65</v>
      </c>
      <c r="C96" s="70" t="s">
        <v>433</v>
      </c>
      <c r="D96" s="74">
        <v>2.5000000000000001E-2</v>
      </c>
      <c r="E96" s="62"/>
    </row>
    <row r="97" spans="2:5" x14ac:dyDescent="0.25">
      <c r="B97" s="63">
        <v>66</v>
      </c>
      <c r="C97" s="70" t="s">
        <v>434</v>
      </c>
      <c r="D97" s="74">
        <v>0</v>
      </c>
      <c r="E97" s="62"/>
    </row>
    <row r="98" spans="2:5" x14ac:dyDescent="0.25">
      <c r="B98" s="63">
        <v>67</v>
      </c>
      <c r="C98" s="70" t="s">
        <v>435</v>
      </c>
      <c r="D98" s="75">
        <v>0.02</v>
      </c>
      <c r="E98" s="62"/>
    </row>
    <row r="99" spans="2:5" x14ac:dyDescent="0.25">
      <c r="B99" s="63" t="s">
        <v>436</v>
      </c>
      <c r="C99" s="76" t="s">
        <v>437</v>
      </c>
      <c r="D99" s="74">
        <v>1.4999999999999998E-2</v>
      </c>
      <c r="E99" s="62" t="s">
        <v>438</v>
      </c>
    </row>
    <row r="100" spans="2:5" x14ac:dyDescent="0.25">
      <c r="B100" s="63" t="s">
        <v>439</v>
      </c>
      <c r="C100" s="76" t="s">
        <v>440</v>
      </c>
      <c r="D100" s="74">
        <v>1.6823910000000001E-2</v>
      </c>
      <c r="E100" s="62"/>
    </row>
    <row r="101" spans="2:5" x14ac:dyDescent="0.25">
      <c r="B101" s="63">
        <v>68</v>
      </c>
      <c r="C101" s="76" t="s">
        <v>441</v>
      </c>
      <c r="D101" s="74">
        <v>0.23758595576839259</v>
      </c>
      <c r="E101" s="62" t="s">
        <v>442</v>
      </c>
    </row>
    <row r="102" spans="2:5" x14ac:dyDescent="0.25">
      <c r="B102" s="1107" t="s">
        <v>443</v>
      </c>
      <c r="C102" s="1108"/>
      <c r="D102" s="1108"/>
      <c r="E102" s="1109"/>
    </row>
    <row r="103" spans="2:5" ht="25.5" x14ac:dyDescent="0.25">
      <c r="B103" s="63">
        <v>72</v>
      </c>
      <c r="C103" s="70" t="s">
        <v>444</v>
      </c>
      <c r="D103" s="61"/>
      <c r="E103" s="62" t="s">
        <v>445</v>
      </c>
    </row>
    <row r="104" spans="2:5" ht="25.5" x14ac:dyDescent="0.25">
      <c r="B104" s="63">
        <v>73</v>
      </c>
      <c r="C104" s="70" t="s">
        <v>446</v>
      </c>
      <c r="D104" s="61"/>
      <c r="E104" s="77" t="s">
        <v>447</v>
      </c>
    </row>
    <row r="105" spans="2:5" x14ac:dyDescent="0.25">
      <c r="B105" s="63">
        <v>74</v>
      </c>
      <c r="C105" s="70" t="s">
        <v>382</v>
      </c>
      <c r="D105" s="61"/>
      <c r="E105" s="77"/>
    </row>
    <row r="106" spans="2:5" ht="25.5" x14ac:dyDescent="0.25">
      <c r="B106" s="63">
        <v>75</v>
      </c>
      <c r="C106" s="70" t="s">
        <v>448</v>
      </c>
      <c r="D106" s="61"/>
      <c r="E106" s="77" t="s">
        <v>449</v>
      </c>
    </row>
    <row r="107" spans="2:5" x14ac:dyDescent="0.25">
      <c r="B107" s="1107" t="s">
        <v>450</v>
      </c>
      <c r="C107" s="1108"/>
      <c r="D107" s="1108"/>
      <c r="E107" s="1109"/>
    </row>
    <row r="108" spans="2:5" x14ac:dyDescent="0.25">
      <c r="B108" s="63">
        <v>76</v>
      </c>
      <c r="C108" s="70" t="s">
        <v>451</v>
      </c>
      <c r="D108" s="61"/>
      <c r="E108" s="62">
        <v>62</v>
      </c>
    </row>
    <row r="109" spans="2:5" x14ac:dyDescent="0.25">
      <c r="B109" s="63">
        <v>77</v>
      </c>
      <c r="C109" s="70" t="s">
        <v>452</v>
      </c>
      <c r="D109" s="78">
        <v>19.904938537500001</v>
      </c>
      <c r="E109" s="62">
        <v>62</v>
      </c>
    </row>
    <row r="110" spans="2:5" x14ac:dyDescent="0.25">
      <c r="B110" s="1110">
        <v>78</v>
      </c>
      <c r="C110" s="1113" t="s">
        <v>453</v>
      </c>
      <c r="D110" s="1116"/>
      <c r="E110" s="1119">
        <v>62</v>
      </c>
    </row>
    <row r="111" spans="2:5" x14ac:dyDescent="0.25">
      <c r="B111" s="1111"/>
      <c r="C111" s="1114"/>
      <c r="D111" s="1117"/>
      <c r="E111" s="1120"/>
    </row>
    <row r="112" spans="2:5" x14ac:dyDescent="0.25">
      <c r="B112" s="1111"/>
      <c r="C112" s="1114"/>
      <c r="D112" s="1117"/>
      <c r="E112" s="1120"/>
    </row>
    <row r="113" spans="2:5" x14ac:dyDescent="0.25">
      <c r="B113" s="1112"/>
      <c r="C113" s="1115"/>
      <c r="D113" s="1118"/>
      <c r="E113" s="1121"/>
    </row>
    <row r="114" spans="2:5" x14ac:dyDescent="0.25">
      <c r="B114" s="63">
        <v>79</v>
      </c>
      <c r="C114" s="70" t="s">
        <v>454</v>
      </c>
      <c r="D114" s="78">
        <v>363.93062220000002</v>
      </c>
      <c r="E114" s="62">
        <v>62</v>
      </c>
    </row>
    <row r="115" spans="2:5" x14ac:dyDescent="0.25">
      <c r="B115" s="1107" t="s">
        <v>455</v>
      </c>
      <c r="C115" s="1108"/>
      <c r="D115" s="1108"/>
      <c r="E115" s="1109"/>
    </row>
    <row r="116" spans="2:5" x14ac:dyDescent="0.25">
      <c r="B116" s="63">
        <v>80</v>
      </c>
      <c r="C116" s="70" t="s">
        <v>456</v>
      </c>
      <c r="D116" s="61"/>
      <c r="E116" s="62" t="s">
        <v>457</v>
      </c>
    </row>
    <row r="117" spans="2:5" x14ac:dyDescent="0.25">
      <c r="B117" s="63">
        <v>81</v>
      </c>
      <c r="C117" s="70" t="s">
        <v>458</v>
      </c>
      <c r="D117" s="61"/>
      <c r="E117" s="62" t="s">
        <v>457</v>
      </c>
    </row>
    <row r="118" spans="2:5" x14ac:dyDescent="0.25">
      <c r="B118" s="63">
        <v>82</v>
      </c>
      <c r="C118" s="70" t="s">
        <v>459</v>
      </c>
      <c r="D118" s="61"/>
      <c r="E118" s="62" t="s">
        <v>460</v>
      </c>
    </row>
    <row r="119" spans="2:5" x14ac:dyDescent="0.25">
      <c r="B119" s="63">
        <v>83</v>
      </c>
      <c r="C119" s="70" t="s">
        <v>461</v>
      </c>
      <c r="D119" s="61"/>
      <c r="E119" s="62" t="s">
        <v>460</v>
      </c>
    </row>
    <row r="120" spans="2:5" x14ac:dyDescent="0.25">
      <c r="B120" s="63">
        <v>84</v>
      </c>
      <c r="C120" s="70" t="s">
        <v>462</v>
      </c>
      <c r="D120" s="61"/>
      <c r="E120" s="62" t="s">
        <v>463</v>
      </c>
    </row>
    <row r="121" spans="2:5" x14ac:dyDescent="0.25">
      <c r="B121" s="63">
        <v>85</v>
      </c>
      <c r="C121" s="70" t="s">
        <v>464</v>
      </c>
      <c r="D121" s="61"/>
      <c r="E121" s="62" t="s">
        <v>463</v>
      </c>
    </row>
  </sheetData>
  <mergeCells count="16">
    <mergeCell ref="B115:E115"/>
    <mergeCell ref="B58:E58"/>
    <mergeCell ref="B110:B113"/>
    <mergeCell ref="C110:C113"/>
    <mergeCell ref="D110:D113"/>
    <mergeCell ref="E110:E113"/>
    <mergeCell ref="B69:E69"/>
    <mergeCell ref="B78:E78"/>
    <mergeCell ref="B91:E91"/>
    <mergeCell ref="B102:E102"/>
    <mergeCell ref="B107:E107"/>
    <mergeCell ref="B2:E2"/>
    <mergeCell ref="B4:C4"/>
    <mergeCell ref="B5:E5"/>
    <mergeCell ref="B17:E17"/>
    <mergeCell ref="B48:E48"/>
  </mergeCells>
  <hyperlinks>
    <hyperlink ref="G2" location="Index!A1" display="Return to index" xr:uid="{52B6FCAC-170E-499C-81E9-D3624F123401}"/>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89DAA-62AE-4C3B-A118-F2D6985FD885}">
  <sheetPr codeName="Ark52">
    <pageSetUpPr fitToPage="1"/>
  </sheetPr>
  <dimension ref="B1:K9"/>
  <sheetViews>
    <sheetView showGridLines="0" zoomScale="85" zoomScaleNormal="85" workbookViewId="0">
      <selection activeCell="K2" sqref="K2"/>
    </sheetView>
  </sheetViews>
  <sheetFormatPr defaultRowHeight="15" x14ac:dyDescent="0.25"/>
  <cols>
    <col min="1" max="1" width="2.7109375" style="421" customWidth="1"/>
    <col min="2" max="2" width="6.140625" style="421" customWidth="1"/>
    <col min="3" max="3" width="27" style="421" customWidth="1"/>
    <col min="4" max="4" width="18.7109375" style="421" bestFit="1" customWidth="1"/>
    <col min="5" max="5" width="17.5703125" style="421" bestFit="1" customWidth="1"/>
    <col min="6" max="6" width="21.85546875" style="421" customWidth="1"/>
    <col min="7" max="7" width="14.5703125" style="421" bestFit="1" customWidth="1"/>
    <col min="8" max="8" width="11.42578125" style="421" customWidth="1"/>
    <col min="9" max="9" width="18.85546875" style="421" bestFit="1" customWidth="1"/>
    <col min="10" max="10" width="5.7109375" style="421" customWidth="1"/>
    <col min="11" max="11" width="17.28515625" style="421" bestFit="1" customWidth="1"/>
    <col min="12" max="16384" width="9.140625" style="421"/>
  </cols>
  <sheetData>
    <row r="1" spans="2:11" ht="12.95" customHeight="1" x14ac:dyDescent="0.25">
      <c r="B1" s="718"/>
      <c r="C1" s="718"/>
      <c r="D1" s="718"/>
      <c r="E1" s="718"/>
      <c r="F1" s="718"/>
      <c r="G1" s="718"/>
      <c r="H1" s="718"/>
      <c r="I1" s="718"/>
      <c r="J1" s="718"/>
      <c r="K1" s="718"/>
    </row>
    <row r="2" spans="2:11" ht="20.25" x14ac:dyDescent="0.25">
      <c r="B2" s="631" t="s">
        <v>582</v>
      </c>
      <c r="C2" s="56"/>
      <c r="D2" s="56"/>
      <c r="E2" s="56"/>
      <c r="F2" s="56"/>
      <c r="G2" s="56"/>
      <c r="H2" s="56"/>
      <c r="I2" s="56"/>
      <c r="J2" s="718"/>
      <c r="K2" s="315" t="s">
        <v>66</v>
      </c>
    </row>
    <row r="3" spans="2:11" x14ac:dyDescent="0.25">
      <c r="B3" s="432"/>
      <c r="C3" s="718"/>
      <c r="D3" s="718"/>
      <c r="E3" s="718"/>
      <c r="F3" s="718"/>
      <c r="G3" s="718"/>
      <c r="H3" s="718"/>
      <c r="I3" s="718"/>
      <c r="J3" s="718"/>
      <c r="K3" s="718"/>
    </row>
    <row r="4" spans="2:11" x14ac:dyDescent="0.25">
      <c r="B4" s="432"/>
      <c r="C4" s="718"/>
      <c r="D4" s="749" t="s">
        <v>67</v>
      </c>
      <c r="E4" s="749" t="s">
        <v>68</v>
      </c>
      <c r="F4" s="749" t="s">
        <v>69</v>
      </c>
      <c r="G4" s="749" t="s">
        <v>70</v>
      </c>
      <c r="H4" s="749" t="s">
        <v>71</v>
      </c>
      <c r="I4" s="749" t="s">
        <v>466</v>
      </c>
      <c r="J4" s="718"/>
      <c r="K4" s="718"/>
    </row>
    <row r="5" spans="2:11" x14ac:dyDescent="0.25">
      <c r="B5" s="718"/>
      <c r="C5" s="718"/>
      <c r="D5" s="893" t="s">
        <v>583</v>
      </c>
      <c r="E5" s="893"/>
      <c r="F5" s="893"/>
      <c r="G5" s="893"/>
      <c r="H5" s="893"/>
      <c r="I5" s="893"/>
      <c r="J5" s="718"/>
      <c r="K5" s="718"/>
    </row>
    <row r="6" spans="2:11" ht="42" customHeight="1" x14ac:dyDescent="0.25">
      <c r="B6" s="718"/>
      <c r="C6" s="718"/>
      <c r="D6" s="719" t="s">
        <v>584</v>
      </c>
      <c r="E6" s="719" t="s">
        <v>585</v>
      </c>
      <c r="F6" s="719" t="s">
        <v>586</v>
      </c>
      <c r="G6" s="719" t="s">
        <v>587</v>
      </c>
      <c r="H6" s="719" t="s">
        <v>588</v>
      </c>
      <c r="I6" s="719" t="s">
        <v>495</v>
      </c>
      <c r="J6" s="718"/>
      <c r="K6" s="718"/>
    </row>
    <row r="7" spans="2:11" x14ac:dyDescent="0.25">
      <c r="B7" s="106">
        <v>1</v>
      </c>
      <c r="C7" s="433" t="s">
        <v>589</v>
      </c>
      <c r="D7" s="434">
        <v>0</v>
      </c>
      <c r="E7" s="434">
        <v>12130982280.159985</v>
      </c>
      <c r="F7" s="434">
        <v>316966393155.64978</v>
      </c>
      <c r="G7" s="434">
        <v>17478468</v>
      </c>
      <c r="H7" s="434">
        <v>0</v>
      </c>
      <c r="I7" s="434">
        <v>329114853903.80975</v>
      </c>
      <c r="J7" s="718"/>
      <c r="K7" s="718"/>
    </row>
    <row r="8" spans="2:11" x14ac:dyDescent="0.25">
      <c r="B8" s="106">
        <v>2</v>
      </c>
      <c r="C8" s="433" t="s">
        <v>590</v>
      </c>
      <c r="D8" s="434">
        <v>0</v>
      </c>
      <c r="E8" s="434">
        <v>4866888672.275815</v>
      </c>
      <c r="F8" s="434">
        <v>7802436123.9439754</v>
      </c>
      <c r="G8" s="434">
        <v>371242312.86522734</v>
      </c>
      <c r="H8" s="434">
        <v>0</v>
      </c>
      <c r="I8" s="434">
        <v>13040567109.085018</v>
      </c>
      <c r="J8" s="718"/>
      <c r="K8" s="718"/>
    </row>
    <row r="9" spans="2:11" x14ac:dyDescent="0.25">
      <c r="B9" s="435">
        <v>3</v>
      </c>
      <c r="C9" s="436" t="s">
        <v>495</v>
      </c>
      <c r="D9" s="827">
        <v>0</v>
      </c>
      <c r="E9" s="827">
        <v>16997870952.435799</v>
      </c>
      <c r="F9" s="827">
        <v>324768829279.59375</v>
      </c>
      <c r="G9" s="827">
        <v>388720780.86522734</v>
      </c>
      <c r="H9" s="827">
        <v>0</v>
      </c>
      <c r="I9" s="827">
        <v>342155421012.89478</v>
      </c>
      <c r="J9" s="718"/>
      <c r="K9" s="718"/>
    </row>
  </sheetData>
  <mergeCells count="1">
    <mergeCell ref="D5:I5"/>
  </mergeCells>
  <hyperlinks>
    <hyperlink ref="K2" location="Index!A1" display="Return to index" xr:uid="{9A5F89D1-9168-4E47-95BC-820368D0D25A}"/>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F1333-A5FB-4238-B5FF-6C4531AB1B21}">
  <sheetPr codeName="Ark53"/>
  <dimension ref="B1:P69"/>
  <sheetViews>
    <sheetView showGridLines="0" zoomScale="85" zoomScaleNormal="85" workbookViewId="0">
      <selection activeCell="J14" sqref="B14:J14"/>
    </sheetView>
  </sheetViews>
  <sheetFormatPr defaultColWidth="9.140625" defaultRowHeight="15" x14ac:dyDescent="0.25"/>
  <cols>
    <col min="1" max="1" width="2.7109375" style="421" customWidth="1"/>
    <col min="2" max="3" width="9.140625" style="421"/>
    <col min="4" max="4" width="15.28515625" style="421" bestFit="1" customWidth="1"/>
    <col min="5" max="5" width="20" style="421" customWidth="1"/>
    <col min="6" max="6" width="22.7109375" style="421" customWidth="1"/>
    <col min="7" max="8" width="15" style="421" customWidth="1"/>
    <col min="9" max="9" width="19" style="421" customWidth="1"/>
    <col min="10" max="10" width="20.42578125" style="421" customWidth="1"/>
    <col min="11" max="11" width="22" style="421" customWidth="1"/>
    <col min="12" max="12" width="5.7109375" style="421" customWidth="1"/>
    <col min="13" max="13" width="17.28515625" style="421" bestFit="1" customWidth="1"/>
    <col min="14" max="16" width="15" style="421" customWidth="1"/>
    <col min="17" max="16384" width="9.140625" style="421"/>
  </cols>
  <sheetData>
    <row r="1" spans="2:16" ht="12.95" customHeight="1" x14ac:dyDescent="0.25">
      <c r="B1" s="718"/>
      <c r="C1" s="718"/>
      <c r="D1" s="718"/>
      <c r="E1" s="718"/>
      <c r="F1" s="718"/>
      <c r="G1" s="718"/>
      <c r="H1" s="718"/>
      <c r="I1" s="718"/>
      <c r="J1" s="718"/>
      <c r="K1" s="718"/>
      <c r="L1" s="718"/>
      <c r="M1" s="718"/>
      <c r="N1" s="718"/>
      <c r="O1" s="718"/>
      <c r="P1" s="718"/>
    </row>
    <row r="2" spans="2:16" ht="20.25" x14ac:dyDescent="0.25">
      <c r="B2" s="905" t="s">
        <v>591</v>
      </c>
      <c r="C2" s="906"/>
      <c r="D2" s="906"/>
      <c r="E2" s="906"/>
      <c r="F2" s="906"/>
      <c r="G2" s="906"/>
      <c r="H2" s="906"/>
      <c r="I2" s="906"/>
      <c r="J2" s="636"/>
      <c r="K2" s="636"/>
      <c r="L2" s="83"/>
      <c r="M2" s="315" t="s">
        <v>66</v>
      </c>
      <c r="N2" s="894"/>
      <c r="O2" s="894"/>
      <c r="P2" s="894"/>
    </row>
    <row r="3" spans="2:16" ht="15.75" x14ac:dyDescent="0.25">
      <c r="B3" s="83"/>
      <c r="C3" s="894"/>
      <c r="D3" s="894"/>
      <c r="E3" s="83"/>
      <c r="F3" s="83"/>
      <c r="G3" s="894"/>
      <c r="H3" s="894"/>
      <c r="I3" s="83"/>
      <c r="J3" s="83"/>
      <c r="K3" s="83"/>
      <c r="L3" s="894"/>
      <c r="M3" s="894"/>
      <c r="N3" s="894"/>
      <c r="O3" s="894"/>
      <c r="P3" s="894"/>
    </row>
    <row r="4" spans="2:16" x14ac:dyDescent="0.25">
      <c r="B4" s="718"/>
      <c r="C4" s="718"/>
      <c r="D4" s="749" t="s">
        <v>592</v>
      </c>
      <c r="E4" s="749" t="s">
        <v>593</v>
      </c>
      <c r="F4" s="749" t="s">
        <v>594</v>
      </c>
      <c r="G4" s="749" t="s">
        <v>70</v>
      </c>
      <c r="H4" s="749" t="s">
        <v>71</v>
      </c>
      <c r="I4" s="749" t="s">
        <v>595</v>
      </c>
      <c r="J4" s="749" t="s">
        <v>596</v>
      </c>
      <c r="K4" s="749" t="s">
        <v>597</v>
      </c>
      <c r="L4" s="718"/>
      <c r="M4" s="718"/>
      <c r="N4" s="718"/>
      <c r="O4" s="718"/>
      <c r="P4" s="718"/>
    </row>
    <row r="5" spans="2:16" ht="34.5" customHeight="1" x14ac:dyDescent="0.25">
      <c r="B5" s="718"/>
      <c r="C5" s="718"/>
      <c r="D5" s="899" t="s">
        <v>598</v>
      </c>
      <c r="E5" s="907"/>
      <c r="F5" s="907"/>
      <c r="G5" s="907"/>
      <c r="H5" s="907" t="s">
        <v>599</v>
      </c>
      <c r="I5" s="907"/>
      <c r="J5" s="907" t="s">
        <v>600</v>
      </c>
      <c r="K5" s="898"/>
      <c r="L5" s="718"/>
      <c r="M5" s="718"/>
      <c r="N5" s="718"/>
      <c r="O5" s="718"/>
      <c r="P5" s="718"/>
    </row>
    <row r="6" spans="2:16" ht="45.75" customHeight="1" x14ac:dyDescent="0.25">
      <c r="B6" s="718"/>
      <c r="C6" s="718"/>
      <c r="D6" s="873" t="s">
        <v>601</v>
      </c>
      <c r="E6" s="896" t="s">
        <v>602</v>
      </c>
      <c r="F6" s="897"/>
      <c r="G6" s="898"/>
      <c r="H6" s="899" t="s">
        <v>603</v>
      </c>
      <c r="I6" s="901" t="s">
        <v>604</v>
      </c>
      <c r="J6" s="746"/>
      <c r="K6" s="903" t="s">
        <v>605</v>
      </c>
      <c r="L6" s="718"/>
      <c r="M6" s="718"/>
      <c r="N6" s="718"/>
      <c r="O6" s="718"/>
      <c r="P6" s="718"/>
    </row>
    <row r="7" spans="2:16" ht="36.75" customHeight="1" thickBot="1" x14ac:dyDescent="0.3">
      <c r="B7" s="718"/>
      <c r="C7" s="718"/>
      <c r="D7" s="880"/>
      <c r="E7" s="766"/>
      <c r="F7" s="767" t="s">
        <v>606</v>
      </c>
      <c r="G7" s="767" t="s">
        <v>607</v>
      </c>
      <c r="H7" s="900"/>
      <c r="I7" s="902"/>
      <c r="J7" s="770"/>
      <c r="K7" s="904"/>
      <c r="L7" s="718"/>
      <c r="M7" s="718"/>
      <c r="N7" s="718"/>
      <c r="O7" s="718"/>
      <c r="P7" s="718"/>
    </row>
    <row r="8" spans="2:16" ht="79.5" thickBot="1" x14ac:dyDescent="0.3">
      <c r="B8" s="326" t="s">
        <v>634</v>
      </c>
      <c r="C8" s="327" t="s">
        <v>608</v>
      </c>
      <c r="D8" s="753"/>
      <c r="E8" s="766"/>
      <c r="F8" s="767"/>
      <c r="G8" s="767"/>
      <c r="H8" s="768"/>
      <c r="I8" s="769"/>
      <c r="J8" s="770"/>
      <c r="K8" s="328"/>
      <c r="L8" s="718"/>
      <c r="M8" s="718"/>
      <c r="N8" s="718"/>
      <c r="O8" s="718"/>
      <c r="P8" s="718"/>
    </row>
    <row r="9" spans="2:16" ht="56.25" customHeight="1" thickBot="1" x14ac:dyDescent="0.3">
      <c r="B9" s="326" t="s">
        <v>636</v>
      </c>
      <c r="C9" s="327" t="s">
        <v>589</v>
      </c>
      <c r="D9" s="756">
        <v>1193141432.0900002</v>
      </c>
      <c r="E9" s="756">
        <v>3829544916.8299999</v>
      </c>
      <c r="F9" s="756">
        <v>3194566048.6700029</v>
      </c>
      <c r="G9" s="756">
        <v>1622184335.6299999</v>
      </c>
      <c r="H9" s="756">
        <v>24870548.650000002</v>
      </c>
      <c r="I9" s="756">
        <v>325213767.82000017</v>
      </c>
      <c r="J9" s="756">
        <v>4652639206.1900005</v>
      </c>
      <c r="K9" s="756">
        <v>3493031167.5999985</v>
      </c>
      <c r="L9" s="718"/>
      <c r="M9" s="718"/>
      <c r="N9" s="718"/>
      <c r="O9" s="718"/>
      <c r="P9" s="718"/>
    </row>
    <row r="10" spans="2:16" ht="23.25" thickBot="1" x14ac:dyDescent="0.3">
      <c r="B10" s="329" t="s">
        <v>637</v>
      </c>
      <c r="C10" s="330" t="s">
        <v>609</v>
      </c>
      <c r="D10" s="756">
        <v>0</v>
      </c>
      <c r="E10" s="756">
        <v>0</v>
      </c>
      <c r="F10" s="756">
        <v>0</v>
      </c>
      <c r="G10" s="756">
        <v>0</v>
      </c>
      <c r="H10" s="756">
        <v>0</v>
      </c>
      <c r="I10" s="756">
        <v>0</v>
      </c>
      <c r="J10" s="756">
        <v>0</v>
      </c>
      <c r="K10" s="756">
        <v>0</v>
      </c>
      <c r="L10" s="718"/>
      <c r="M10" s="718"/>
      <c r="N10" s="718"/>
      <c r="O10" s="718"/>
      <c r="P10" s="718"/>
    </row>
    <row r="11" spans="2:16" ht="34.5" thickBot="1" x14ac:dyDescent="0.3">
      <c r="B11" s="329" t="s">
        <v>638</v>
      </c>
      <c r="C11" s="330" t="s">
        <v>610</v>
      </c>
      <c r="D11" s="756">
        <v>0</v>
      </c>
      <c r="E11" s="756">
        <v>0</v>
      </c>
      <c r="F11" s="756">
        <v>0</v>
      </c>
      <c r="G11" s="756">
        <v>0</v>
      </c>
      <c r="H11" s="756">
        <v>0</v>
      </c>
      <c r="I11" s="756">
        <v>0</v>
      </c>
      <c r="J11" s="756">
        <v>0</v>
      </c>
      <c r="K11" s="756">
        <v>0</v>
      </c>
      <c r="L11" s="718"/>
      <c r="M11" s="718"/>
      <c r="N11" s="718"/>
      <c r="O11" s="718"/>
      <c r="P11" s="718"/>
    </row>
    <row r="12" spans="2:16" ht="34.5" thickBot="1" x14ac:dyDescent="0.3">
      <c r="B12" s="329" t="s">
        <v>639</v>
      </c>
      <c r="C12" s="330" t="s">
        <v>611</v>
      </c>
      <c r="D12" s="756">
        <v>0</v>
      </c>
      <c r="E12" s="756">
        <v>0</v>
      </c>
      <c r="F12" s="756">
        <v>0</v>
      </c>
      <c r="G12" s="756">
        <v>0</v>
      </c>
      <c r="H12" s="756">
        <v>0</v>
      </c>
      <c r="I12" s="756">
        <v>0</v>
      </c>
      <c r="J12" s="756">
        <v>0</v>
      </c>
      <c r="K12" s="756">
        <v>0</v>
      </c>
      <c r="L12" s="718"/>
      <c r="M12" s="718"/>
      <c r="N12" s="718"/>
      <c r="O12" s="718"/>
      <c r="P12" s="718"/>
    </row>
    <row r="13" spans="2:16" ht="45.75" thickBot="1" x14ac:dyDescent="0.3">
      <c r="B13" s="329" t="s">
        <v>640</v>
      </c>
      <c r="C13" s="330" t="s">
        <v>612</v>
      </c>
      <c r="D13" s="756">
        <v>0</v>
      </c>
      <c r="E13" s="756">
        <v>0</v>
      </c>
      <c r="F13" s="756">
        <v>0</v>
      </c>
      <c r="G13" s="756">
        <v>0</v>
      </c>
      <c r="H13" s="756">
        <v>0</v>
      </c>
      <c r="I13" s="756">
        <v>0</v>
      </c>
      <c r="J13" s="756">
        <v>0</v>
      </c>
      <c r="K13" s="756">
        <v>0</v>
      </c>
      <c r="L13" s="718"/>
      <c r="M13" s="718"/>
      <c r="N13" s="718"/>
      <c r="O13" s="718"/>
      <c r="P13" s="718"/>
    </row>
    <row r="14" spans="2:16" ht="45.75" thickBot="1" x14ac:dyDescent="0.3">
      <c r="B14" s="329" t="s">
        <v>641</v>
      </c>
      <c r="C14" s="330" t="s">
        <v>613</v>
      </c>
      <c r="D14" s="756">
        <v>331533215.75</v>
      </c>
      <c r="E14" s="756">
        <v>1947480862.3199999</v>
      </c>
      <c r="F14" s="756">
        <v>1917041866.52</v>
      </c>
      <c r="G14" s="756">
        <v>506253616.29000002</v>
      </c>
      <c r="H14" s="756">
        <v>564403.96</v>
      </c>
      <c r="I14" s="756">
        <v>230819265.64000002</v>
      </c>
      <c r="J14" s="756">
        <v>2042539432.9800003</v>
      </c>
      <c r="K14" s="756">
        <v>1715452856.8999996</v>
      </c>
      <c r="L14" s="718"/>
      <c r="M14" s="718"/>
      <c r="N14" s="718"/>
      <c r="O14" s="718"/>
      <c r="P14" s="718"/>
    </row>
    <row r="15" spans="2:16" ht="23.25" thickBot="1" x14ac:dyDescent="0.3">
      <c r="B15" s="329" t="s">
        <v>642</v>
      </c>
      <c r="C15" s="330" t="s">
        <v>614</v>
      </c>
      <c r="D15" s="756">
        <v>861608216.34000003</v>
      </c>
      <c r="E15" s="756">
        <v>1882064054.51</v>
      </c>
      <c r="F15" s="756">
        <v>1277524182.1500032</v>
      </c>
      <c r="G15" s="756">
        <v>1115930719.3399999</v>
      </c>
      <c r="H15" s="756">
        <v>24306144.690000001</v>
      </c>
      <c r="I15" s="756">
        <v>94394502.180000156</v>
      </c>
      <c r="J15" s="756">
        <v>2610099773.2100005</v>
      </c>
      <c r="K15" s="756">
        <v>1777578310.6999991</v>
      </c>
      <c r="L15" s="718"/>
      <c r="M15" s="718"/>
      <c r="N15" s="718"/>
      <c r="O15" s="718"/>
      <c r="P15" s="718"/>
    </row>
    <row r="16" spans="2:16" ht="23.25" thickBot="1" x14ac:dyDescent="0.3">
      <c r="B16" s="331" t="s">
        <v>644</v>
      </c>
      <c r="C16" s="332" t="s">
        <v>615</v>
      </c>
      <c r="D16" s="756">
        <v>0</v>
      </c>
      <c r="E16" s="756">
        <v>0</v>
      </c>
      <c r="F16" s="756">
        <v>0</v>
      </c>
      <c r="G16" s="756">
        <v>0</v>
      </c>
      <c r="H16" s="756">
        <v>0</v>
      </c>
      <c r="I16" s="756">
        <v>0</v>
      </c>
      <c r="J16" s="756">
        <v>0</v>
      </c>
      <c r="K16" s="756">
        <v>0</v>
      </c>
      <c r="L16" s="718"/>
      <c r="M16" s="718"/>
      <c r="N16" s="718"/>
      <c r="O16" s="718"/>
      <c r="P16" s="718"/>
    </row>
    <row r="17" spans="2:16" ht="34.5" thickBot="1" x14ac:dyDescent="0.3">
      <c r="B17" s="331" t="s">
        <v>645</v>
      </c>
      <c r="C17" s="332" t="s">
        <v>616</v>
      </c>
      <c r="D17" s="756">
        <v>916394.04</v>
      </c>
      <c r="E17" s="756">
        <v>13477466.32</v>
      </c>
      <c r="F17" s="756">
        <v>3519753.1399999997</v>
      </c>
      <c r="G17" s="756">
        <v>3519753.14</v>
      </c>
      <c r="H17" s="756">
        <v>0</v>
      </c>
      <c r="I17" s="756">
        <v>0</v>
      </c>
      <c r="J17" s="756">
        <v>13931556.559999999</v>
      </c>
      <c r="K17" s="756">
        <v>13131007.639999999</v>
      </c>
      <c r="L17" s="718"/>
      <c r="M17" s="718"/>
      <c r="N17" s="718"/>
      <c r="O17" s="718"/>
      <c r="P17" s="718"/>
    </row>
    <row r="18" spans="2:16" ht="15.75" thickBot="1" x14ac:dyDescent="0.3">
      <c r="B18" s="333" t="s">
        <v>646</v>
      </c>
      <c r="C18" s="334" t="s">
        <v>495</v>
      </c>
      <c r="D18" s="756">
        <v>1194057826.1300001</v>
      </c>
      <c r="E18" s="756">
        <v>3843022383.1500001</v>
      </c>
      <c r="F18" s="756">
        <v>3198085801.8100028</v>
      </c>
      <c r="G18" s="756">
        <v>1625704088.77</v>
      </c>
      <c r="H18" s="756">
        <v>24870548.650000002</v>
      </c>
      <c r="I18" s="756">
        <v>325213767.82000017</v>
      </c>
      <c r="J18" s="756">
        <v>4666570762.750001</v>
      </c>
      <c r="K18" s="756">
        <v>3506162175.2399983</v>
      </c>
      <c r="L18" s="718"/>
      <c r="M18" s="718"/>
      <c r="N18" s="718"/>
      <c r="O18" s="718"/>
      <c r="P18" s="718"/>
    </row>
    <row r="25" spans="2:16" ht="15.75" x14ac:dyDescent="0.25">
      <c r="B25" s="335"/>
      <c r="C25" s="335"/>
      <c r="D25" s="335"/>
      <c r="E25" s="335"/>
      <c r="F25" s="335"/>
      <c r="G25" s="335"/>
      <c r="H25" s="335"/>
      <c r="I25" s="335"/>
      <c r="J25" s="335"/>
      <c r="K25" s="335"/>
      <c r="L25" s="894"/>
      <c r="M25" s="894"/>
      <c r="N25" s="894"/>
      <c r="O25" s="894"/>
      <c r="P25" s="894"/>
    </row>
    <row r="26" spans="2:16" ht="15.75" x14ac:dyDescent="0.25">
      <c r="B26" s="718"/>
      <c r="C26" s="718"/>
      <c r="D26" s="718"/>
      <c r="E26" s="718"/>
      <c r="F26" s="718"/>
      <c r="G26" s="718"/>
      <c r="H26" s="718"/>
      <c r="I26" s="718"/>
      <c r="J26" s="718"/>
      <c r="K26" s="718"/>
      <c r="L26" s="894"/>
      <c r="M26" s="894"/>
      <c r="N26" s="894"/>
      <c r="O26" s="894"/>
      <c r="P26" s="894"/>
    </row>
    <row r="27" spans="2:16" ht="36" customHeight="1" x14ac:dyDescent="0.25">
      <c r="B27" s="718"/>
      <c r="C27" s="718"/>
      <c r="D27" s="718"/>
      <c r="E27" s="718"/>
      <c r="F27" s="718"/>
      <c r="G27" s="718"/>
      <c r="H27" s="718"/>
      <c r="I27" s="718"/>
      <c r="J27" s="718"/>
      <c r="K27" s="718"/>
      <c r="L27" s="336"/>
      <c r="M27" s="336"/>
      <c r="N27" s="336"/>
      <c r="O27" s="336"/>
      <c r="P27" s="336"/>
    </row>
    <row r="28" spans="2:16" x14ac:dyDescent="0.25">
      <c r="B28" s="718"/>
      <c r="C28" s="718"/>
      <c r="D28" s="718"/>
      <c r="E28" s="718"/>
      <c r="F28" s="718"/>
      <c r="G28" s="718"/>
      <c r="H28" s="718"/>
      <c r="I28" s="718"/>
      <c r="J28" s="718"/>
      <c r="K28" s="718"/>
      <c r="L28" s="337"/>
      <c r="M28" s="337"/>
      <c r="N28" s="337"/>
      <c r="O28" s="337"/>
      <c r="P28" s="337"/>
    </row>
    <row r="29" spans="2:16" ht="36" customHeight="1" x14ac:dyDescent="0.25">
      <c r="B29" s="718"/>
      <c r="C29" s="718"/>
      <c r="D29" s="718"/>
      <c r="E29" s="718"/>
      <c r="F29" s="718"/>
      <c r="G29" s="718"/>
      <c r="H29" s="718"/>
      <c r="I29" s="718"/>
      <c r="J29" s="718"/>
      <c r="K29" s="718"/>
      <c r="L29" s="336"/>
      <c r="M29" s="336"/>
      <c r="N29" s="336"/>
      <c r="O29" s="336"/>
      <c r="P29" s="336"/>
    </row>
    <row r="30" spans="2:16" ht="24" customHeight="1" x14ac:dyDescent="0.25">
      <c r="B30" s="718"/>
      <c r="C30" s="718"/>
      <c r="D30" s="718"/>
      <c r="E30" s="718"/>
      <c r="F30" s="718"/>
      <c r="G30" s="718"/>
      <c r="H30" s="718"/>
      <c r="I30" s="718"/>
      <c r="J30" s="718"/>
      <c r="K30" s="718"/>
      <c r="L30" s="336"/>
      <c r="M30" s="336"/>
      <c r="N30" s="336"/>
      <c r="O30" s="336"/>
      <c r="P30" s="336"/>
    </row>
    <row r="31" spans="2:16" x14ac:dyDescent="0.25">
      <c r="B31" s="718"/>
      <c r="C31" s="718"/>
      <c r="D31" s="718"/>
      <c r="E31" s="718"/>
      <c r="F31" s="718"/>
      <c r="G31" s="718"/>
      <c r="H31" s="718"/>
      <c r="I31" s="718"/>
      <c r="J31" s="718"/>
      <c r="K31" s="718"/>
      <c r="L31" s="336"/>
      <c r="M31" s="336"/>
      <c r="N31" s="336"/>
      <c r="O31" s="336"/>
      <c r="P31" s="336"/>
    </row>
    <row r="32" spans="2:16" ht="24" customHeight="1" x14ac:dyDescent="0.25">
      <c r="B32" s="718"/>
      <c r="C32" s="718"/>
      <c r="D32" s="718"/>
      <c r="E32" s="718"/>
      <c r="F32" s="718"/>
      <c r="G32" s="718"/>
      <c r="H32" s="718"/>
      <c r="I32" s="718"/>
      <c r="J32" s="718"/>
      <c r="K32" s="718"/>
      <c r="L32" s="336"/>
      <c r="M32" s="336"/>
      <c r="N32" s="336"/>
      <c r="O32" s="336"/>
      <c r="P32" s="336"/>
    </row>
    <row r="33" spans="12:16" ht="48" customHeight="1" x14ac:dyDescent="0.25">
      <c r="L33" s="336"/>
      <c r="M33" s="336"/>
      <c r="N33" s="336"/>
      <c r="O33" s="336"/>
      <c r="P33" s="336"/>
    </row>
    <row r="34" spans="12:16" ht="60" customHeight="1" x14ac:dyDescent="0.25">
      <c r="L34" s="336"/>
      <c r="M34" s="336"/>
      <c r="N34" s="336"/>
      <c r="O34" s="336"/>
      <c r="P34" s="336"/>
    </row>
    <row r="35" spans="12:16" ht="15.75" x14ac:dyDescent="0.25">
      <c r="L35" s="894"/>
      <c r="M35" s="894"/>
      <c r="N35" s="894"/>
      <c r="O35" s="894"/>
      <c r="P35" s="894"/>
    </row>
    <row r="36" spans="12:16" ht="15.75" x14ac:dyDescent="0.25">
      <c r="L36" s="894"/>
      <c r="M36" s="894"/>
      <c r="N36" s="894"/>
      <c r="O36" s="894"/>
      <c r="P36" s="894"/>
    </row>
    <row r="37" spans="12:16" ht="39.75" customHeight="1" x14ac:dyDescent="0.25">
      <c r="L37" s="336"/>
      <c r="M37" s="336"/>
      <c r="N37" s="336"/>
      <c r="O37" s="336"/>
      <c r="P37" s="336"/>
    </row>
    <row r="38" spans="12:16" x14ac:dyDescent="0.25">
      <c r="L38" s="335"/>
      <c r="M38" s="335"/>
      <c r="N38" s="335"/>
      <c r="O38" s="335"/>
      <c r="P38" s="335"/>
    </row>
    <row r="39" spans="12:16" x14ac:dyDescent="0.25">
      <c r="L39" s="335"/>
      <c r="M39" s="335"/>
      <c r="N39" s="335"/>
      <c r="O39" s="335"/>
      <c r="P39" s="335"/>
    </row>
    <row r="40" spans="12:16" x14ac:dyDescent="0.25">
      <c r="L40" s="335"/>
      <c r="M40" s="335"/>
      <c r="N40" s="335"/>
      <c r="O40" s="335"/>
      <c r="P40" s="335"/>
    </row>
    <row r="41" spans="12:16" x14ac:dyDescent="0.25">
      <c r="L41" s="335"/>
      <c r="M41" s="335"/>
      <c r="N41" s="335"/>
      <c r="O41" s="335"/>
      <c r="P41" s="335"/>
    </row>
    <row r="42" spans="12:16" x14ac:dyDescent="0.25">
      <c r="L42" s="335"/>
      <c r="M42" s="335"/>
      <c r="N42" s="335"/>
      <c r="O42" s="335"/>
      <c r="P42" s="335"/>
    </row>
    <row r="43" spans="12:16" x14ac:dyDescent="0.25">
      <c r="L43" s="335"/>
      <c r="M43" s="335"/>
      <c r="N43" s="335"/>
      <c r="O43" s="335"/>
      <c r="P43" s="335"/>
    </row>
    <row r="44" spans="12:16" x14ac:dyDescent="0.25">
      <c r="L44" s="718"/>
      <c r="M44" s="718"/>
      <c r="N44" s="718"/>
      <c r="O44" s="718"/>
      <c r="P44" s="771"/>
    </row>
    <row r="45" spans="12:16" x14ac:dyDescent="0.25">
      <c r="L45" s="718"/>
      <c r="M45" s="718"/>
      <c r="N45" s="718"/>
      <c r="O45" s="718"/>
      <c r="P45" s="771"/>
    </row>
    <row r="46" spans="12:16" x14ac:dyDescent="0.25">
      <c r="L46" s="718"/>
      <c r="M46" s="718"/>
      <c r="N46" s="718"/>
      <c r="O46" s="718"/>
      <c r="P46" s="771"/>
    </row>
    <row r="47" spans="12:16" ht="24" customHeight="1" x14ac:dyDescent="0.25">
      <c r="L47" s="718"/>
      <c r="M47" s="718"/>
      <c r="N47" s="718"/>
      <c r="O47" s="718"/>
      <c r="P47" s="771"/>
    </row>
    <row r="48" spans="12:16" ht="24" customHeight="1" x14ac:dyDescent="0.25">
      <c r="L48" s="718"/>
      <c r="M48" s="718"/>
      <c r="N48" s="718"/>
      <c r="O48" s="718"/>
      <c r="P48" s="771"/>
    </row>
    <row r="49" spans="2:16" x14ac:dyDescent="0.25">
      <c r="B49" s="718"/>
      <c r="C49" s="718"/>
      <c r="D49" s="718"/>
      <c r="E49" s="718"/>
      <c r="F49" s="718"/>
      <c r="G49" s="718"/>
      <c r="H49" s="718"/>
      <c r="I49" s="718"/>
      <c r="J49" s="718"/>
      <c r="K49" s="718"/>
      <c r="L49" s="718"/>
      <c r="M49" s="718"/>
      <c r="N49" s="718"/>
      <c r="O49" s="718"/>
      <c r="P49" s="771"/>
    </row>
    <row r="50" spans="2:16" x14ac:dyDescent="0.25">
      <c r="B50" s="718"/>
      <c r="C50" s="718"/>
      <c r="D50" s="718"/>
      <c r="E50" s="718"/>
      <c r="F50" s="718"/>
      <c r="G50" s="718"/>
      <c r="H50" s="718"/>
      <c r="I50" s="718"/>
      <c r="J50" s="718"/>
      <c r="K50" s="718"/>
      <c r="L50" s="718"/>
      <c r="M50" s="718"/>
      <c r="N50" s="718"/>
      <c r="O50" s="718"/>
      <c r="P50" s="771"/>
    </row>
    <row r="51" spans="2:16" ht="15.75" x14ac:dyDescent="0.25">
      <c r="B51" s="894"/>
      <c r="C51" s="894"/>
      <c r="D51" s="894"/>
      <c r="E51" s="894"/>
      <c r="F51" s="894"/>
      <c r="G51" s="894"/>
      <c r="H51" s="83"/>
      <c r="I51" s="83"/>
      <c r="J51" s="83"/>
      <c r="K51" s="83"/>
      <c r="L51" s="718"/>
      <c r="M51" s="718"/>
      <c r="N51" s="718"/>
      <c r="O51" s="718"/>
      <c r="P51" s="771"/>
    </row>
    <row r="52" spans="2:16" x14ac:dyDescent="0.25">
      <c r="B52" s="718"/>
      <c r="C52" s="718"/>
      <c r="D52" s="718"/>
      <c r="E52" s="718"/>
      <c r="F52" s="718"/>
      <c r="G52" s="718"/>
      <c r="H52" s="718"/>
      <c r="I52" s="718"/>
      <c r="J52" s="718"/>
      <c r="K52" s="718"/>
      <c r="L52" s="718"/>
      <c r="M52" s="718"/>
      <c r="N52" s="718"/>
      <c r="O52" s="718"/>
      <c r="P52" s="771"/>
    </row>
    <row r="53" spans="2:16" x14ac:dyDescent="0.25">
      <c r="B53" s="718"/>
      <c r="C53" s="718"/>
      <c r="D53" s="718"/>
      <c r="E53" s="718"/>
      <c r="F53" s="718"/>
      <c r="G53" s="718"/>
      <c r="H53" s="718"/>
      <c r="I53" s="718"/>
      <c r="J53" s="718"/>
      <c r="K53" s="718"/>
      <c r="L53" s="718"/>
      <c r="M53" s="718"/>
      <c r="N53" s="718"/>
      <c r="O53" s="718"/>
      <c r="P53" s="771"/>
    </row>
    <row r="54" spans="2:16" x14ac:dyDescent="0.25">
      <c r="B54" s="718"/>
      <c r="C54" s="718"/>
      <c r="D54" s="718"/>
      <c r="E54" s="718"/>
      <c r="F54" s="718"/>
      <c r="G54" s="718"/>
      <c r="H54" s="718"/>
      <c r="I54" s="718"/>
      <c r="J54" s="718"/>
      <c r="K54" s="718"/>
      <c r="L54" s="718"/>
      <c r="M54" s="718"/>
      <c r="N54" s="718"/>
      <c r="O54" s="718"/>
      <c r="P54" s="771"/>
    </row>
    <row r="55" spans="2:16" x14ac:dyDescent="0.25">
      <c r="B55" s="718"/>
      <c r="C55" s="718"/>
      <c r="D55" s="718"/>
      <c r="E55" s="718"/>
      <c r="F55" s="718"/>
      <c r="G55" s="718"/>
      <c r="H55" s="718"/>
      <c r="I55" s="718"/>
      <c r="J55" s="718"/>
      <c r="K55" s="718"/>
      <c r="L55" s="718"/>
      <c r="M55" s="718"/>
      <c r="N55" s="718"/>
      <c r="O55" s="718"/>
      <c r="P55" s="771"/>
    </row>
    <row r="56" spans="2:16" x14ac:dyDescent="0.25">
      <c r="B56" s="718"/>
      <c r="C56" s="718"/>
      <c r="D56" s="718"/>
      <c r="E56" s="718"/>
      <c r="F56" s="718"/>
      <c r="G56" s="718"/>
      <c r="H56" s="718"/>
      <c r="I56" s="718"/>
      <c r="J56" s="718"/>
      <c r="K56" s="718"/>
      <c r="L56" s="718"/>
      <c r="M56" s="718"/>
      <c r="N56" s="718"/>
      <c r="O56" s="718"/>
      <c r="P56" s="771"/>
    </row>
    <row r="57" spans="2:16" ht="36" customHeight="1" x14ac:dyDescent="0.25">
      <c r="B57" s="718"/>
      <c r="C57" s="718"/>
      <c r="D57" s="718"/>
      <c r="E57" s="718"/>
      <c r="F57" s="718"/>
      <c r="G57" s="718"/>
      <c r="H57" s="718"/>
      <c r="I57" s="718"/>
      <c r="J57" s="718"/>
      <c r="K57" s="718"/>
      <c r="L57" s="718"/>
      <c r="M57" s="718"/>
      <c r="N57" s="718"/>
      <c r="O57" s="718"/>
      <c r="P57" s="771"/>
    </row>
    <row r="58" spans="2:16" x14ac:dyDescent="0.25">
      <c r="B58" s="718"/>
      <c r="C58" s="718"/>
      <c r="D58" s="718"/>
      <c r="E58" s="718"/>
      <c r="F58" s="718"/>
      <c r="G58" s="718"/>
      <c r="H58" s="718"/>
      <c r="I58" s="718"/>
      <c r="J58" s="718"/>
      <c r="K58" s="718"/>
      <c r="L58" s="718"/>
      <c r="M58" s="718"/>
      <c r="N58" s="718"/>
      <c r="O58" s="718"/>
      <c r="P58" s="771"/>
    </row>
    <row r="59" spans="2:16" x14ac:dyDescent="0.25">
      <c r="B59" s="718"/>
      <c r="C59" s="718"/>
      <c r="D59" s="718"/>
      <c r="E59" s="718"/>
      <c r="F59" s="718"/>
      <c r="G59" s="718"/>
      <c r="H59" s="718"/>
      <c r="I59" s="718"/>
      <c r="J59" s="718"/>
      <c r="K59" s="718"/>
      <c r="L59" s="718"/>
      <c r="M59" s="718"/>
      <c r="N59" s="718"/>
      <c r="O59" s="718"/>
      <c r="P59" s="771"/>
    </row>
    <row r="60" spans="2:16" x14ac:dyDescent="0.25">
      <c r="B60" s="718"/>
      <c r="C60" s="718"/>
      <c r="D60" s="718"/>
      <c r="E60" s="718"/>
      <c r="F60" s="718"/>
      <c r="G60" s="718"/>
      <c r="H60" s="718"/>
      <c r="I60" s="718"/>
      <c r="J60" s="718"/>
      <c r="K60" s="718"/>
      <c r="L60" s="718"/>
      <c r="M60" s="718"/>
      <c r="N60" s="718"/>
      <c r="O60" s="718"/>
      <c r="P60" s="771"/>
    </row>
    <row r="61" spans="2:16" x14ac:dyDescent="0.25">
      <c r="B61" s="718"/>
      <c r="C61" s="718"/>
      <c r="D61" s="718"/>
      <c r="E61" s="718"/>
      <c r="F61" s="718"/>
      <c r="G61" s="718"/>
      <c r="H61" s="718"/>
      <c r="I61" s="718"/>
      <c r="J61" s="718"/>
      <c r="K61" s="718"/>
      <c r="L61" s="718"/>
      <c r="M61" s="718"/>
      <c r="N61" s="718"/>
      <c r="O61" s="718"/>
      <c r="P61" s="771"/>
    </row>
    <row r="62" spans="2:16" x14ac:dyDescent="0.25">
      <c r="B62" s="718"/>
      <c r="C62" s="718"/>
      <c r="D62" s="718"/>
      <c r="E62" s="718"/>
      <c r="F62" s="718"/>
      <c r="G62" s="718"/>
      <c r="H62" s="718"/>
      <c r="I62" s="718"/>
      <c r="J62" s="718"/>
      <c r="K62" s="718"/>
      <c r="L62" s="718"/>
      <c r="M62" s="718"/>
      <c r="N62" s="718"/>
      <c r="O62" s="718"/>
      <c r="P62" s="771"/>
    </row>
    <row r="63" spans="2:16" x14ac:dyDescent="0.25">
      <c r="B63" s="718"/>
      <c r="C63" s="718"/>
      <c r="D63" s="718"/>
      <c r="E63" s="718"/>
      <c r="F63" s="718"/>
      <c r="G63" s="718"/>
      <c r="H63" s="718"/>
      <c r="I63" s="718"/>
      <c r="J63" s="718"/>
      <c r="K63" s="718"/>
      <c r="L63" s="718"/>
      <c r="M63" s="718"/>
      <c r="N63" s="718"/>
      <c r="O63" s="718"/>
      <c r="P63" s="771"/>
    </row>
    <row r="64" spans="2:16" x14ac:dyDescent="0.25">
      <c r="B64" s="718"/>
      <c r="C64" s="718"/>
      <c r="D64" s="718"/>
      <c r="E64" s="718"/>
      <c r="F64" s="718"/>
      <c r="G64" s="718"/>
      <c r="H64" s="718"/>
      <c r="I64" s="718"/>
      <c r="J64" s="718"/>
      <c r="K64" s="718"/>
      <c r="L64" s="718"/>
      <c r="M64" s="718"/>
      <c r="N64" s="718"/>
      <c r="O64" s="718"/>
      <c r="P64" s="771"/>
    </row>
    <row r="65" spans="12:16" x14ac:dyDescent="0.25">
      <c r="L65" s="718"/>
      <c r="M65" s="718"/>
      <c r="N65" s="718"/>
      <c r="O65" s="718"/>
      <c r="P65" s="771"/>
    </row>
    <row r="66" spans="12:16" x14ac:dyDescent="0.25">
      <c r="L66" s="718"/>
      <c r="M66" s="718"/>
      <c r="N66" s="718"/>
      <c r="O66" s="718"/>
      <c r="P66" s="771"/>
    </row>
    <row r="67" spans="12:16" ht="36" customHeight="1" x14ac:dyDescent="0.25">
      <c r="L67" s="718"/>
      <c r="M67" s="718"/>
      <c r="N67" s="718"/>
      <c r="O67" s="718"/>
      <c r="P67" s="771"/>
    </row>
    <row r="68" spans="12:16" ht="48" customHeight="1" x14ac:dyDescent="0.25">
      <c r="L68" s="718"/>
      <c r="M68" s="718"/>
      <c r="N68" s="718"/>
      <c r="O68" s="718"/>
      <c r="P68" s="771"/>
    </row>
    <row r="69" spans="12:16" ht="15.75" x14ac:dyDescent="0.25">
      <c r="L69" s="83"/>
      <c r="M69" s="894"/>
      <c r="N69" s="894"/>
      <c r="O69" s="83"/>
      <c r="P69" s="771"/>
    </row>
  </sheetData>
  <mergeCells count="25">
    <mergeCell ref="B2:I2"/>
    <mergeCell ref="N2:P2"/>
    <mergeCell ref="C3:D3"/>
    <mergeCell ref="G3:H3"/>
    <mergeCell ref="L3:M3"/>
    <mergeCell ref="N3:P3"/>
    <mergeCell ref="L25:M25"/>
    <mergeCell ref="N25:P25"/>
    <mergeCell ref="D5:G5"/>
    <mergeCell ref="H5:I5"/>
    <mergeCell ref="L26:M26"/>
    <mergeCell ref="N26:P26"/>
    <mergeCell ref="J5:K5"/>
    <mergeCell ref="D6:D7"/>
    <mergeCell ref="E6:G6"/>
    <mergeCell ref="H6:H7"/>
    <mergeCell ref="I6:I7"/>
    <mergeCell ref="K6:K7"/>
    <mergeCell ref="B51:C51"/>
    <mergeCell ref="D51:G51"/>
    <mergeCell ref="M69:N69"/>
    <mergeCell ref="L35:M35"/>
    <mergeCell ref="N35:P35"/>
    <mergeCell ref="L36:M36"/>
    <mergeCell ref="N36:P36"/>
  </mergeCells>
  <hyperlinks>
    <hyperlink ref="M2" location="Index!A1" display="Return to index" xr:uid="{137FC12F-21C2-47FA-9CC3-60BAA10BC46F}"/>
  </hyperlinks>
  <pageMargins left="0.7" right="0.7" top="0.75" bottom="0.75" header="0.3" footer="0.3"/>
  <pageSetup paperSize="9" orientation="portrait"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DA550-4622-4BD4-B7BC-D262EEF6FA91}">
  <sheetPr codeName="Ark54"/>
  <dimension ref="B1:AC48"/>
  <sheetViews>
    <sheetView showGridLines="0" zoomScale="85" zoomScaleNormal="85" workbookViewId="0">
      <selection activeCell="C10" sqref="C10:C15"/>
    </sheetView>
  </sheetViews>
  <sheetFormatPr defaultColWidth="9.140625" defaultRowHeight="15" x14ac:dyDescent="0.25"/>
  <cols>
    <col min="1" max="1" width="2.7109375" style="339" customWidth="1"/>
    <col min="2" max="3" width="9.140625" style="339"/>
    <col min="4" max="4" width="21.140625" style="339" customWidth="1"/>
    <col min="5" max="5" width="19.5703125" style="339" bestFit="1" customWidth="1"/>
    <col min="6" max="6" width="8.85546875" style="339" bestFit="1" customWidth="1"/>
    <col min="7" max="7" width="16.5703125" style="339" bestFit="1" customWidth="1"/>
    <col min="8" max="8" width="15" style="339" bestFit="1" customWidth="1"/>
    <col min="9" max="9" width="13.42578125" style="339" bestFit="1" customWidth="1"/>
    <col min="10" max="11" width="12.5703125" style="339" bestFit="1" customWidth="1"/>
    <col min="12" max="12" width="13.140625" style="339" bestFit="1" customWidth="1"/>
    <col min="13" max="14" width="8.5703125" style="339" bestFit="1" customWidth="1"/>
    <col min="15" max="15" width="17.5703125" style="339" bestFit="1" customWidth="1"/>
    <col min="16" max="16" width="5.7109375" style="339" customWidth="1"/>
    <col min="17" max="17" width="18" style="339" bestFit="1" customWidth="1"/>
    <col min="18" max="16384" width="9.140625" style="339"/>
  </cols>
  <sheetData>
    <row r="1" spans="2:29" ht="12.95" customHeight="1" x14ac:dyDescent="0.25"/>
    <row r="2" spans="2:29" ht="20.25" x14ac:dyDescent="0.25">
      <c r="B2" s="632" t="s">
        <v>1775</v>
      </c>
      <c r="C2" s="398"/>
      <c r="D2" s="398"/>
      <c r="E2" s="398"/>
      <c r="F2" s="398"/>
      <c r="G2" s="398"/>
      <c r="H2" s="398"/>
      <c r="I2" s="398"/>
      <c r="J2" s="398"/>
      <c r="K2" s="398"/>
      <c r="L2" s="398"/>
      <c r="M2" s="398"/>
      <c r="N2" s="398"/>
      <c r="O2" s="398"/>
      <c r="Q2" s="315" t="s">
        <v>66</v>
      </c>
    </row>
    <row r="3" spans="2:29" x14ac:dyDescent="0.25">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row>
    <row r="4" spans="2:29" x14ac:dyDescent="0.25">
      <c r="B4" s="718"/>
      <c r="C4" s="718"/>
      <c r="D4" s="749" t="s">
        <v>67</v>
      </c>
      <c r="E4" s="749" t="s">
        <v>68</v>
      </c>
      <c r="F4" s="749" t="s">
        <v>69</v>
      </c>
      <c r="G4" s="749" t="s">
        <v>70</v>
      </c>
      <c r="H4" s="749" t="s">
        <v>71</v>
      </c>
      <c r="I4" s="749" t="s">
        <v>466</v>
      </c>
      <c r="J4" s="749" t="s">
        <v>467</v>
      </c>
      <c r="K4" s="749" t="s">
        <v>597</v>
      </c>
      <c r="L4" s="749" t="s">
        <v>1776</v>
      </c>
      <c r="M4" s="749" t="s">
        <v>1777</v>
      </c>
      <c r="N4" s="749" t="s">
        <v>1778</v>
      </c>
      <c r="O4" s="749" t="s">
        <v>1779</v>
      </c>
    </row>
    <row r="5" spans="2:29" x14ac:dyDescent="0.25">
      <c r="B5" s="718"/>
      <c r="C5" s="718"/>
      <c r="D5" s="1122" t="s">
        <v>622</v>
      </c>
      <c r="E5" s="1122"/>
      <c r="F5" s="1122"/>
      <c r="G5" s="1122"/>
      <c r="H5" s="1122"/>
      <c r="I5" s="1122"/>
      <c r="J5" s="1122"/>
      <c r="K5" s="1122"/>
      <c r="L5" s="1122"/>
      <c r="M5" s="1122"/>
      <c r="N5" s="1122"/>
      <c r="O5" s="1122"/>
    </row>
    <row r="6" spans="2:29" x14ac:dyDescent="0.25">
      <c r="B6" s="718"/>
      <c r="C6" s="718"/>
      <c r="D6" s="911" t="s">
        <v>623</v>
      </c>
      <c r="E6" s="912"/>
      <c r="F6" s="912"/>
      <c r="G6" s="899" t="s">
        <v>624</v>
      </c>
      <c r="H6" s="907"/>
      <c r="I6" s="907"/>
      <c r="J6" s="907"/>
      <c r="K6" s="907"/>
      <c r="L6" s="907"/>
      <c r="M6" s="907"/>
      <c r="N6" s="907"/>
      <c r="O6" s="901"/>
    </row>
    <row r="7" spans="2:29" ht="75" x14ac:dyDescent="0.25">
      <c r="B7" s="718"/>
      <c r="C7" s="718"/>
      <c r="D7" s="772"/>
      <c r="E7" s="751" t="s">
        <v>1780</v>
      </c>
      <c r="F7" s="751" t="s">
        <v>625</v>
      </c>
      <c r="G7" s="773"/>
      <c r="H7" s="751" t="s">
        <v>626</v>
      </c>
      <c r="I7" s="751" t="s">
        <v>627</v>
      </c>
      <c r="J7" s="751" t="s">
        <v>628</v>
      </c>
      <c r="K7" s="751" t="s">
        <v>629</v>
      </c>
      <c r="L7" s="751" t="s">
        <v>630</v>
      </c>
      <c r="M7" s="751" t="s">
        <v>631</v>
      </c>
      <c r="N7" s="751" t="s">
        <v>632</v>
      </c>
      <c r="O7" s="751" t="s">
        <v>633</v>
      </c>
    </row>
    <row r="8" spans="2:29" ht="78.75" x14ac:dyDescent="0.25">
      <c r="B8" s="343" t="s">
        <v>634</v>
      </c>
      <c r="C8" s="342" t="s">
        <v>635</v>
      </c>
      <c r="D8" s="756">
        <v>12028746925.92</v>
      </c>
      <c r="E8" s="774">
        <v>12028746925.92</v>
      </c>
      <c r="F8" s="751"/>
      <c r="G8" s="751"/>
      <c r="H8" s="751"/>
      <c r="I8" s="751"/>
      <c r="J8" s="751"/>
      <c r="K8" s="751"/>
      <c r="L8" s="751"/>
      <c r="M8" s="751"/>
      <c r="N8" s="751"/>
      <c r="O8" s="751"/>
    </row>
    <row r="9" spans="2:29" ht="15" customHeight="1" x14ac:dyDescent="0.25">
      <c r="B9" s="343" t="s">
        <v>636</v>
      </c>
      <c r="C9" s="342" t="s">
        <v>589</v>
      </c>
      <c r="D9" s="756">
        <v>331362652239.47095</v>
      </c>
      <c r="E9" s="774">
        <v>331362652239.47095</v>
      </c>
      <c r="F9" s="774">
        <v>0</v>
      </c>
      <c r="G9" s="756">
        <v>3891334189.2199998</v>
      </c>
      <c r="H9" s="774">
        <v>3583116054.1199999</v>
      </c>
      <c r="I9" s="774">
        <v>221848041.32999995</v>
      </c>
      <c r="J9" s="774">
        <v>69296102.25999999</v>
      </c>
      <c r="K9" s="774">
        <v>16932495.879999995</v>
      </c>
      <c r="L9" s="774">
        <v>141495.62999999998</v>
      </c>
      <c r="M9" s="774">
        <v>0</v>
      </c>
      <c r="N9" s="774">
        <v>0</v>
      </c>
      <c r="O9" s="756">
        <v>3205440741.3500004</v>
      </c>
    </row>
    <row r="10" spans="2:29" ht="36" customHeight="1" x14ac:dyDescent="0.25">
      <c r="B10" s="343" t="s">
        <v>637</v>
      </c>
      <c r="C10" s="344" t="s">
        <v>609</v>
      </c>
      <c r="D10" s="756">
        <v>0</v>
      </c>
      <c r="E10" s="774">
        <v>0</v>
      </c>
      <c r="F10" s="774">
        <v>0</v>
      </c>
      <c r="G10" s="756">
        <v>0</v>
      </c>
      <c r="H10" s="774">
        <v>0</v>
      </c>
      <c r="I10" s="774">
        <v>0</v>
      </c>
      <c r="J10" s="774">
        <v>0</v>
      </c>
      <c r="K10" s="774">
        <v>0</v>
      </c>
      <c r="L10" s="774">
        <v>0</v>
      </c>
      <c r="M10" s="774">
        <v>0</v>
      </c>
      <c r="N10" s="774">
        <v>0</v>
      </c>
      <c r="O10" s="756">
        <v>0</v>
      </c>
    </row>
    <row r="11" spans="2:29" ht="27" customHeight="1" x14ac:dyDescent="0.25">
      <c r="B11" s="343" t="s">
        <v>638</v>
      </c>
      <c r="C11" s="344" t="s">
        <v>610</v>
      </c>
      <c r="D11" s="756">
        <v>165292784.78999999</v>
      </c>
      <c r="E11" s="774">
        <v>165292784.78999999</v>
      </c>
      <c r="F11" s="774">
        <v>0</v>
      </c>
      <c r="G11" s="756">
        <v>0</v>
      </c>
      <c r="H11" s="774">
        <v>0</v>
      </c>
      <c r="I11" s="774">
        <v>0</v>
      </c>
      <c r="J11" s="774">
        <v>0</v>
      </c>
      <c r="K11" s="774">
        <v>0</v>
      </c>
      <c r="L11" s="774">
        <v>0</v>
      </c>
      <c r="M11" s="774">
        <v>0</v>
      </c>
      <c r="N11" s="774">
        <v>0</v>
      </c>
      <c r="O11" s="756">
        <v>0</v>
      </c>
    </row>
    <row r="12" spans="2:29" ht="33.75" x14ac:dyDescent="0.25">
      <c r="B12" s="343" t="s">
        <v>639</v>
      </c>
      <c r="C12" s="344" t="s">
        <v>611</v>
      </c>
      <c r="D12" s="756">
        <v>1594559.1500000954</v>
      </c>
      <c r="E12" s="774">
        <v>1594559.1500000954</v>
      </c>
      <c r="F12" s="774">
        <v>0</v>
      </c>
      <c r="G12" s="756">
        <v>0</v>
      </c>
      <c r="H12" s="774">
        <v>0</v>
      </c>
      <c r="I12" s="774">
        <v>0</v>
      </c>
      <c r="J12" s="774">
        <v>0</v>
      </c>
      <c r="K12" s="774">
        <v>0</v>
      </c>
      <c r="L12" s="774">
        <v>0</v>
      </c>
      <c r="M12" s="774">
        <v>0</v>
      </c>
      <c r="N12" s="774">
        <v>0</v>
      </c>
      <c r="O12" s="756">
        <v>0</v>
      </c>
    </row>
    <row r="13" spans="2:29" ht="45" x14ac:dyDescent="0.25">
      <c r="B13" s="343" t="s">
        <v>640</v>
      </c>
      <c r="C13" s="344" t="s">
        <v>612</v>
      </c>
      <c r="D13" s="756">
        <v>1233965177.46</v>
      </c>
      <c r="E13" s="774">
        <v>1233965177.46</v>
      </c>
      <c r="F13" s="774">
        <v>0</v>
      </c>
      <c r="G13" s="756">
        <v>0</v>
      </c>
      <c r="H13" s="774">
        <v>0</v>
      </c>
      <c r="I13" s="774">
        <v>0</v>
      </c>
      <c r="J13" s="774">
        <v>0</v>
      </c>
      <c r="K13" s="774">
        <v>0</v>
      </c>
      <c r="L13" s="774">
        <v>0</v>
      </c>
      <c r="M13" s="774">
        <v>0</v>
      </c>
      <c r="N13" s="774">
        <v>0</v>
      </c>
      <c r="O13" s="756">
        <v>0</v>
      </c>
    </row>
    <row r="14" spans="2:29" ht="45" x14ac:dyDescent="0.25">
      <c r="B14" s="343" t="s">
        <v>641</v>
      </c>
      <c r="C14" s="344" t="s">
        <v>613</v>
      </c>
      <c r="D14" s="756">
        <v>160879091732.01999</v>
      </c>
      <c r="E14" s="774">
        <v>160879091732.01999</v>
      </c>
      <c r="F14" s="774">
        <v>0</v>
      </c>
      <c r="G14" s="756">
        <v>1949874323.3699996</v>
      </c>
      <c r="H14" s="774">
        <v>1850885021.2799997</v>
      </c>
      <c r="I14" s="774">
        <v>96262125.120000005</v>
      </c>
      <c r="J14" s="774">
        <v>0</v>
      </c>
      <c r="K14" s="774">
        <v>2727176.9699999997</v>
      </c>
      <c r="L14" s="774">
        <v>0</v>
      </c>
      <c r="M14" s="774">
        <v>0</v>
      </c>
      <c r="N14" s="774">
        <v>0</v>
      </c>
      <c r="O14" s="756">
        <v>1917041866.4300001</v>
      </c>
    </row>
    <row r="15" spans="2:29" ht="33.75" x14ac:dyDescent="0.25">
      <c r="B15" s="343" t="s">
        <v>642</v>
      </c>
      <c r="C15" s="344" t="s">
        <v>643</v>
      </c>
      <c r="D15" s="756">
        <v>41151923736.510002</v>
      </c>
      <c r="E15" s="774">
        <v>41151923736.510002</v>
      </c>
      <c r="F15" s="774">
        <v>0</v>
      </c>
      <c r="G15" s="756">
        <v>1226175616.6599998</v>
      </c>
      <c r="H15" s="774">
        <v>1130802789.9099998</v>
      </c>
      <c r="I15" s="774">
        <v>95372826.75</v>
      </c>
      <c r="J15" s="774">
        <v>0</v>
      </c>
      <c r="K15" s="774">
        <v>0</v>
      </c>
      <c r="L15" s="774">
        <v>0</v>
      </c>
      <c r="M15" s="774">
        <v>0</v>
      </c>
      <c r="N15" s="774">
        <v>0</v>
      </c>
      <c r="O15" s="756">
        <v>1101568119.46</v>
      </c>
    </row>
    <row r="16" spans="2:29" ht="22.5" x14ac:dyDescent="0.25">
      <c r="B16" s="343" t="s">
        <v>644</v>
      </c>
      <c r="C16" s="344" t="s">
        <v>614</v>
      </c>
      <c r="D16" s="756">
        <v>169082707986.05099</v>
      </c>
      <c r="E16" s="774">
        <v>169082707986.05099</v>
      </c>
      <c r="F16" s="774">
        <v>0</v>
      </c>
      <c r="G16" s="756">
        <v>1941459865.8500001</v>
      </c>
      <c r="H16" s="774">
        <v>1732231032.8399999</v>
      </c>
      <c r="I16" s="774">
        <v>125585916.20999995</v>
      </c>
      <c r="J16" s="774">
        <v>69296102.25999999</v>
      </c>
      <c r="K16" s="774">
        <v>14205318.909999996</v>
      </c>
      <c r="L16" s="774">
        <v>141495.62999999998</v>
      </c>
      <c r="M16" s="774">
        <v>0</v>
      </c>
      <c r="N16" s="774">
        <v>0</v>
      </c>
      <c r="O16" s="756">
        <v>1288398874.9200001</v>
      </c>
    </row>
    <row r="17" spans="2:15" ht="22.5" x14ac:dyDescent="0.25">
      <c r="B17" s="343" t="s">
        <v>645</v>
      </c>
      <c r="C17" s="342" t="s">
        <v>590</v>
      </c>
      <c r="D17" s="756">
        <v>12705151414.349998</v>
      </c>
      <c r="E17" s="774">
        <v>12705151414.349998</v>
      </c>
      <c r="F17" s="774">
        <v>0</v>
      </c>
      <c r="G17" s="756">
        <v>0</v>
      </c>
      <c r="H17" s="774">
        <v>0</v>
      </c>
      <c r="I17" s="774">
        <v>0</v>
      </c>
      <c r="J17" s="774">
        <v>0</v>
      </c>
      <c r="K17" s="774">
        <v>0</v>
      </c>
      <c r="L17" s="774">
        <v>0</v>
      </c>
      <c r="M17" s="774">
        <v>0</v>
      </c>
      <c r="N17" s="774">
        <v>0</v>
      </c>
      <c r="O17" s="756">
        <v>0</v>
      </c>
    </row>
    <row r="18" spans="2:15" ht="22.5" x14ac:dyDescent="0.25">
      <c r="B18" s="399" t="s">
        <v>646</v>
      </c>
      <c r="C18" s="344" t="s">
        <v>609</v>
      </c>
      <c r="D18" s="756">
        <v>0</v>
      </c>
      <c r="E18" s="774">
        <v>0</v>
      </c>
      <c r="F18" s="774">
        <v>0</v>
      </c>
      <c r="G18" s="756">
        <v>0</v>
      </c>
      <c r="H18" s="774">
        <v>0</v>
      </c>
      <c r="I18" s="774">
        <v>0</v>
      </c>
      <c r="J18" s="774">
        <v>0</v>
      </c>
      <c r="K18" s="774">
        <v>0</v>
      </c>
      <c r="L18" s="774">
        <v>0</v>
      </c>
      <c r="M18" s="774">
        <v>0</v>
      </c>
      <c r="N18" s="774">
        <v>0</v>
      </c>
      <c r="O18" s="756">
        <v>0</v>
      </c>
    </row>
    <row r="19" spans="2:15" ht="33.75" x14ac:dyDescent="0.25">
      <c r="B19" s="399" t="s">
        <v>647</v>
      </c>
      <c r="C19" s="344" t="s">
        <v>610</v>
      </c>
      <c r="D19" s="756">
        <v>0</v>
      </c>
      <c r="E19" s="774">
        <v>0</v>
      </c>
      <c r="F19" s="774">
        <v>0</v>
      </c>
      <c r="G19" s="756">
        <v>0</v>
      </c>
      <c r="H19" s="774">
        <v>0</v>
      </c>
      <c r="I19" s="774">
        <v>0</v>
      </c>
      <c r="J19" s="774">
        <v>0</v>
      </c>
      <c r="K19" s="774">
        <v>0</v>
      </c>
      <c r="L19" s="774">
        <v>0</v>
      </c>
      <c r="M19" s="774">
        <v>0</v>
      </c>
      <c r="N19" s="774">
        <v>0</v>
      </c>
      <c r="O19" s="756">
        <v>0</v>
      </c>
    </row>
    <row r="20" spans="2:15" ht="33.75" x14ac:dyDescent="0.25">
      <c r="B20" s="399" t="s">
        <v>648</v>
      </c>
      <c r="C20" s="344" t="s">
        <v>611</v>
      </c>
      <c r="D20" s="756">
        <v>12705151414.349998</v>
      </c>
      <c r="E20" s="774">
        <v>12705151414.349998</v>
      </c>
      <c r="F20" s="774">
        <v>0</v>
      </c>
      <c r="G20" s="756">
        <v>0</v>
      </c>
      <c r="H20" s="774">
        <v>0</v>
      </c>
      <c r="I20" s="774">
        <v>0</v>
      </c>
      <c r="J20" s="774">
        <v>0</v>
      </c>
      <c r="K20" s="774">
        <v>0</v>
      </c>
      <c r="L20" s="774">
        <v>0</v>
      </c>
      <c r="M20" s="774">
        <v>0</v>
      </c>
      <c r="N20" s="774">
        <v>0</v>
      </c>
      <c r="O20" s="756">
        <v>0</v>
      </c>
    </row>
    <row r="21" spans="2:15" ht="45" x14ac:dyDescent="0.25">
      <c r="B21" s="399" t="s">
        <v>649</v>
      </c>
      <c r="C21" s="344" t="s">
        <v>612</v>
      </c>
      <c r="D21" s="756">
        <v>0</v>
      </c>
      <c r="E21" s="774">
        <v>0</v>
      </c>
      <c r="F21" s="774">
        <v>0</v>
      </c>
      <c r="G21" s="756">
        <v>0</v>
      </c>
      <c r="H21" s="774">
        <v>0</v>
      </c>
      <c r="I21" s="774">
        <v>0</v>
      </c>
      <c r="J21" s="774">
        <v>0</v>
      </c>
      <c r="K21" s="774">
        <v>0</v>
      </c>
      <c r="L21" s="774">
        <v>0</v>
      </c>
      <c r="M21" s="774">
        <v>0</v>
      </c>
      <c r="N21" s="774">
        <v>0</v>
      </c>
      <c r="O21" s="756">
        <v>0</v>
      </c>
    </row>
    <row r="22" spans="2:15" ht="45" x14ac:dyDescent="0.25">
      <c r="B22" s="399" t="s">
        <v>650</v>
      </c>
      <c r="C22" s="344" t="s">
        <v>613</v>
      </c>
      <c r="D22" s="756">
        <v>0</v>
      </c>
      <c r="E22" s="774">
        <v>0</v>
      </c>
      <c r="F22" s="774">
        <v>0</v>
      </c>
      <c r="G22" s="756">
        <v>0</v>
      </c>
      <c r="H22" s="774">
        <v>0</v>
      </c>
      <c r="I22" s="774">
        <v>0</v>
      </c>
      <c r="J22" s="774">
        <v>0</v>
      </c>
      <c r="K22" s="774">
        <v>0</v>
      </c>
      <c r="L22" s="774">
        <v>0</v>
      </c>
      <c r="M22" s="774">
        <v>0</v>
      </c>
      <c r="N22" s="774">
        <v>0</v>
      </c>
      <c r="O22" s="756">
        <v>0</v>
      </c>
    </row>
    <row r="23" spans="2:15" ht="33.75" x14ac:dyDescent="0.25">
      <c r="B23" s="399" t="s">
        <v>651</v>
      </c>
      <c r="C23" s="342" t="s">
        <v>652</v>
      </c>
      <c r="D23" s="756">
        <v>13700217636.380001</v>
      </c>
      <c r="E23" s="775"/>
      <c r="F23" s="775"/>
      <c r="G23" s="756">
        <v>13477466.32</v>
      </c>
      <c r="H23" s="775"/>
      <c r="I23" s="775"/>
      <c r="J23" s="775"/>
      <c r="K23" s="775"/>
      <c r="L23" s="775"/>
      <c r="M23" s="775"/>
      <c r="N23" s="775"/>
      <c r="O23" s="756">
        <v>3519753.14</v>
      </c>
    </row>
    <row r="24" spans="2:15" ht="22.5" x14ac:dyDescent="0.25">
      <c r="B24" s="399" t="s">
        <v>653</v>
      </c>
      <c r="C24" s="344" t="s">
        <v>609</v>
      </c>
      <c r="D24" s="756">
        <v>0</v>
      </c>
      <c r="E24" s="775"/>
      <c r="F24" s="775"/>
      <c r="G24" s="756">
        <v>0</v>
      </c>
      <c r="H24" s="775"/>
      <c r="I24" s="775"/>
      <c r="J24" s="775"/>
      <c r="K24" s="775"/>
      <c r="L24" s="775"/>
      <c r="M24" s="775"/>
      <c r="N24" s="775"/>
      <c r="O24" s="756">
        <v>0</v>
      </c>
    </row>
    <row r="25" spans="2:15" ht="33.75" x14ac:dyDescent="0.25">
      <c r="B25" s="399" t="s">
        <v>654</v>
      </c>
      <c r="C25" s="344" t="s">
        <v>610</v>
      </c>
      <c r="D25" s="756">
        <v>0</v>
      </c>
      <c r="E25" s="775"/>
      <c r="F25" s="775"/>
      <c r="G25" s="756">
        <v>0</v>
      </c>
      <c r="H25" s="775"/>
      <c r="I25" s="775"/>
      <c r="J25" s="775"/>
      <c r="K25" s="775"/>
      <c r="L25" s="775"/>
      <c r="M25" s="775"/>
      <c r="N25" s="775"/>
      <c r="O25" s="756">
        <v>0</v>
      </c>
    </row>
    <row r="26" spans="2:15" ht="33.75" x14ac:dyDescent="0.25">
      <c r="B26" s="399" t="s">
        <v>655</v>
      </c>
      <c r="C26" s="344" t="s">
        <v>611</v>
      </c>
      <c r="D26" s="756">
        <v>17557995</v>
      </c>
      <c r="E26" s="775"/>
      <c r="F26" s="775"/>
      <c r="G26" s="756">
        <v>0</v>
      </c>
      <c r="H26" s="775"/>
      <c r="I26" s="775"/>
      <c r="J26" s="775"/>
      <c r="K26" s="775"/>
      <c r="L26" s="775"/>
      <c r="M26" s="775"/>
      <c r="N26" s="775"/>
      <c r="O26" s="756">
        <v>0</v>
      </c>
    </row>
    <row r="27" spans="2:15" ht="45" x14ac:dyDescent="0.25">
      <c r="B27" s="399" t="s">
        <v>656</v>
      </c>
      <c r="C27" s="344" t="s">
        <v>612</v>
      </c>
      <c r="D27" s="756">
        <v>184884454.94</v>
      </c>
      <c r="E27" s="775"/>
      <c r="F27" s="775"/>
      <c r="G27" s="756">
        <v>0</v>
      </c>
      <c r="H27" s="775"/>
      <c r="I27" s="775"/>
      <c r="J27" s="775"/>
      <c r="K27" s="775"/>
      <c r="L27" s="775"/>
      <c r="M27" s="775"/>
      <c r="N27" s="775"/>
      <c r="O27" s="756">
        <v>0</v>
      </c>
    </row>
    <row r="28" spans="2:15" ht="45" x14ac:dyDescent="0.25">
      <c r="B28" s="399" t="s">
        <v>657</v>
      </c>
      <c r="C28" s="344" t="s">
        <v>613</v>
      </c>
      <c r="D28" s="756">
        <v>12496405556.289999</v>
      </c>
      <c r="E28" s="775"/>
      <c r="F28" s="775"/>
      <c r="G28" s="756">
        <v>0</v>
      </c>
      <c r="H28" s="775"/>
      <c r="I28" s="775"/>
      <c r="J28" s="775"/>
      <c r="K28" s="775"/>
      <c r="L28" s="775"/>
      <c r="M28" s="775"/>
      <c r="N28" s="775"/>
      <c r="O28" s="756">
        <v>0</v>
      </c>
    </row>
    <row r="29" spans="2:15" ht="22.5" x14ac:dyDescent="0.25">
      <c r="B29" s="399" t="s">
        <v>658</v>
      </c>
      <c r="C29" s="344" t="s">
        <v>614</v>
      </c>
      <c r="D29" s="756">
        <v>1001369630.1500014</v>
      </c>
      <c r="E29" s="775"/>
      <c r="F29" s="775"/>
      <c r="G29" s="756">
        <v>13477466.32</v>
      </c>
      <c r="H29" s="775"/>
      <c r="I29" s="775"/>
      <c r="J29" s="775"/>
      <c r="K29" s="775"/>
      <c r="L29" s="775"/>
      <c r="M29" s="775"/>
      <c r="N29" s="775"/>
      <c r="O29" s="756">
        <v>3519753.14</v>
      </c>
    </row>
    <row r="30" spans="2:15" x14ac:dyDescent="0.25">
      <c r="B30" s="399" t="s">
        <v>659</v>
      </c>
      <c r="C30" s="346" t="s">
        <v>495</v>
      </c>
      <c r="D30" s="756">
        <v>357768021290.20093</v>
      </c>
      <c r="E30" s="774">
        <v>344067803653.82092</v>
      </c>
      <c r="F30" s="774">
        <v>0</v>
      </c>
      <c r="G30" s="774">
        <v>3904811655.54</v>
      </c>
      <c r="H30" s="774">
        <v>3583116054.1199999</v>
      </c>
      <c r="I30" s="774">
        <v>221848041.32999995</v>
      </c>
      <c r="J30" s="774">
        <v>69296102.25999999</v>
      </c>
      <c r="K30" s="774">
        <v>16932495.879999995</v>
      </c>
      <c r="L30" s="774">
        <v>141495.62999999998</v>
      </c>
      <c r="M30" s="774">
        <v>0</v>
      </c>
      <c r="N30" s="774">
        <v>0</v>
      </c>
      <c r="O30" s="756">
        <v>3208960494.4900002</v>
      </c>
    </row>
    <row r="43" ht="21" customHeight="1" x14ac:dyDescent="0.25"/>
    <row r="48" ht="21" customHeight="1" x14ac:dyDescent="0.25"/>
  </sheetData>
  <mergeCells count="3">
    <mergeCell ref="D5:O5"/>
    <mergeCell ref="D6:F6"/>
    <mergeCell ref="G6:O6"/>
  </mergeCells>
  <hyperlinks>
    <hyperlink ref="Q2" location="Index!A1" display="Return to index" xr:uid="{A70708A6-97B2-498C-947A-887A15BF0036}"/>
  </hyperlinks>
  <pageMargins left="0.7" right="0.7" top="0.75" bottom="0.75" header="0.3" footer="0.3"/>
  <pageSetup paperSize="9" orientation="portrait"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A57FE-68D4-458B-8DC3-EE468B413943}">
  <sheetPr codeName="Ark55"/>
  <dimension ref="B1:G40"/>
  <sheetViews>
    <sheetView showGridLines="0" workbookViewId="0">
      <selection activeCell="G2" sqref="G2"/>
    </sheetView>
  </sheetViews>
  <sheetFormatPr defaultColWidth="20.5703125" defaultRowHeight="15" x14ac:dyDescent="0.25"/>
  <cols>
    <col min="1" max="1" width="2.7109375" style="241" customWidth="1"/>
    <col min="2" max="2" width="6.85546875" style="241" customWidth="1"/>
    <col min="3" max="3" width="33.42578125" style="241" bestFit="1" customWidth="1"/>
    <col min="4" max="4" width="22.5703125" style="241" bestFit="1" customWidth="1"/>
    <col min="5" max="5" width="20.5703125" style="241"/>
    <col min="6" max="6" width="5.7109375" style="241" customWidth="1"/>
    <col min="7" max="7" width="16.85546875" style="241" bestFit="1" customWidth="1"/>
    <col min="8" max="16384" width="20.5703125" style="241"/>
  </cols>
  <sheetData>
    <row r="1" spans="2:7" ht="12.95" customHeight="1" x14ac:dyDescent="0.25"/>
    <row r="2" spans="2:7" ht="20.25" x14ac:dyDescent="0.25">
      <c r="B2" s="1094" t="s">
        <v>1781</v>
      </c>
      <c r="C2" s="1123"/>
      <c r="D2" s="1123"/>
      <c r="E2" s="1123"/>
      <c r="F2" s="442"/>
      <c r="G2" s="315" t="s">
        <v>66</v>
      </c>
    </row>
    <row r="3" spans="2:7" ht="15.75" x14ac:dyDescent="0.25">
      <c r="B3" s="442"/>
      <c r="C3" s="442"/>
      <c r="D3" s="442"/>
      <c r="E3" s="442"/>
      <c r="F3" s="442"/>
      <c r="G3" s="442"/>
    </row>
    <row r="4" spans="2:7" ht="16.5" thickBot="1" x14ac:dyDescent="0.3">
      <c r="B4" s="442"/>
      <c r="C4" s="442"/>
      <c r="D4" s="442"/>
      <c r="E4" s="606"/>
      <c r="F4" s="442"/>
      <c r="G4" s="442"/>
    </row>
    <row r="5" spans="2:7" ht="15.75" thickBot="1" x14ac:dyDescent="0.3">
      <c r="B5" s="443"/>
      <c r="C5" s="443"/>
      <c r="D5" s="607" t="s">
        <v>67</v>
      </c>
      <c r="E5" s="608" t="s">
        <v>68</v>
      </c>
      <c r="F5" s="446"/>
      <c r="G5" s="443"/>
    </row>
    <row r="6" spans="2:7" ht="16.5" thickBot="1" x14ac:dyDescent="0.3">
      <c r="B6" s="442"/>
      <c r="C6" s="442"/>
      <c r="D6" s="1124" t="s">
        <v>661</v>
      </c>
      <c r="E6" s="1125"/>
      <c r="F6" s="442"/>
      <c r="G6" s="442"/>
    </row>
    <row r="7" spans="2:7" ht="24" customHeight="1" thickBot="1" x14ac:dyDescent="0.3">
      <c r="B7" s="442"/>
      <c r="C7" s="442"/>
      <c r="D7" s="609" t="s">
        <v>662</v>
      </c>
      <c r="E7" s="610" t="s">
        <v>663</v>
      </c>
      <c r="F7" s="442"/>
      <c r="G7" s="442"/>
    </row>
    <row r="8" spans="2:7" ht="16.5" thickBot="1" x14ac:dyDescent="0.3">
      <c r="B8" s="611" t="s">
        <v>636</v>
      </c>
      <c r="C8" s="342" t="s">
        <v>664</v>
      </c>
      <c r="D8" s="774"/>
      <c r="E8" s="774"/>
      <c r="G8" s="442"/>
    </row>
    <row r="9" spans="2:7" ht="16.5" thickBot="1" x14ac:dyDescent="0.3">
      <c r="B9" s="612" t="s">
        <v>637</v>
      </c>
      <c r="C9" s="342" t="s">
        <v>665</v>
      </c>
      <c r="D9" s="774">
        <v>0</v>
      </c>
      <c r="E9" s="774">
        <v>0</v>
      </c>
      <c r="G9" s="442"/>
    </row>
    <row r="10" spans="2:7" ht="16.5" thickBot="1" x14ac:dyDescent="0.3">
      <c r="B10" s="613" t="s">
        <v>638</v>
      </c>
      <c r="C10" s="345" t="s">
        <v>666</v>
      </c>
      <c r="D10" s="774">
        <v>0</v>
      </c>
      <c r="E10" s="774">
        <v>0</v>
      </c>
      <c r="G10" s="442"/>
    </row>
    <row r="11" spans="2:7" ht="16.5" thickBot="1" x14ac:dyDescent="0.3">
      <c r="B11" s="613" t="s">
        <v>639</v>
      </c>
      <c r="C11" s="345" t="s">
        <v>667</v>
      </c>
      <c r="D11" s="774"/>
      <c r="E11" s="774"/>
      <c r="G11" s="442"/>
    </row>
    <row r="12" spans="2:7" ht="16.5" thickBot="1" x14ac:dyDescent="0.3">
      <c r="B12" s="613" t="s">
        <v>640</v>
      </c>
      <c r="C12" s="345" t="s">
        <v>668</v>
      </c>
      <c r="D12" s="774"/>
      <c r="E12" s="774"/>
      <c r="G12" s="442"/>
    </row>
    <row r="13" spans="2:7" ht="16.5" thickBot="1" x14ac:dyDescent="0.3">
      <c r="B13" s="613" t="s">
        <v>641</v>
      </c>
      <c r="C13" s="345" t="s">
        <v>669</v>
      </c>
      <c r="D13" s="774"/>
      <c r="E13" s="774"/>
      <c r="G13" s="442"/>
    </row>
    <row r="14" spans="2:7" ht="16.5" thickBot="1" x14ac:dyDescent="0.3">
      <c r="B14" s="613" t="s">
        <v>642</v>
      </c>
      <c r="C14" s="345" t="s">
        <v>581</v>
      </c>
      <c r="D14" s="774"/>
      <c r="E14" s="774"/>
      <c r="G14" s="442"/>
    </row>
    <row r="15" spans="2:7" ht="16.5" thickBot="1" x14ac:dyDescent="0.3">
      <c r="B15" s="614" t="s">
        <v>644</v>
      </c>
      <c r="C15" s="346" t="s">
        <v>495</v>
      </c>
      <c r="D15" s="774">
        <v>0</v>
      </c>
      <c r="E15" s="774">
        <v>0</v>
      </c>
      <c r="G15" s="442"/>
    </row>
    <row r="16" spans="2:7" ht="15.75" x14ac:dyDescent="0.25">
      <c r="B16" s="442"/>
      <c r="C16" s="442"/>
      <c r="D16" s="442"/>
      <c r="E16" s="615"/>
      <c r="F16" s="442"/>
      <c r="G16" s="442"/>
    </row>
    <row r="17" spans="2:7" ht="15.75" x14ac:dyDescent="0.25">
      <c r="B17" s="917"/>
      <c r="C17" s="917"/>
      <c r="D17" s="442"/>
      <c r="E17" s="442"/>
      <c r="F17" s="442"/>
      <c r="G17" s="442"/>
    </row>
    <row r="18" spans="2:7" ht="15.75" x14ac:dyDescent="0.25">
      <c r="B18" s="442"/>
      <c r="C18" s="442"/>
      <c r="D18" s="442"/>
      <c r="E18" s="442"/>
      <c r="F18" s="442"/>
      <c r="G18" s="442"/>
    </row>
    <row r="19" spans="2:7" ht="15.75" x14ac:dyDescent="0.25">
      <c r="B19" s="450"/>
      <c r="C19" s="442"/>
      <c r="D19" s="442"/>
      <c r="E19" s="442"/>
      <c r="F19" s="442"/>
      <c r="G19" s="442"/>
    </row>
    <row r="20" spans="2:7" x14ac:dyDescent="0.25">
      <c r="B20" s="915"/>
      <c r="C20" s="915"/>
      <c r="D20" s="915"/>
      <c r="E20" s="915"/>
      <c r="F20" s="915"/>
      <c r="G20" s="915"/>
    </row>
    <row r="21" spans="2:7" ht="36" customHeight="1" x14ac:dyDescent="0.25">
      <c r="B21" s="915"/>
      <c r="C21" s="915"/>
      <c r="D21" s="915"/>
      <c r="E21" s="915"/>
      <c r="F21" s="915"/>
      <c r="G21" s="915"/>
    </row>
    <row r="22" spans="2:7" ht="60" customHeight="1" x14ac:dyDescent="0.25">
      <c r="B22" s="915"/>
      <c r="C22" s="915"/>
      <c r="D22" s="915"/>
      <c r="E22" s="915"/>
      <c r="F22" s="915"/>
      <c r="G22" s="915"/>
    </row>
    <row r="23" spans="2:7" ht="15.75" x14ac:dyDescent="0.25">
      <c r="B23" s="442"/>
      <c r="C23" s="442"/>
      <c r="D23" s="442"/>
      <c r="E23" s="442"/>
      <c r="F23" s="442"/>
      <c r="G23" s="442"/>
    </row>
    <row r="24" spans="2:7" ht="15.75" x14ac:dyDescent="0.25">
      <c r="B24" s="450"/>
      <c r="C24" s="442"/>
      <c r="D24" s="442"/>
      <c r="E24" s="442"/>
      <c r="F24" s="442"/>
      <c r="G24" s="442"/>
    </row>
    <row r="25" spans="2:7" x14ac:dyDescent="0.25">
      <c r="B25" s="915"/>
      <c r="C25" s="915"/>
      <c r="D25" s="915"/>
      <c r="E25" s="915"/>
      <c r="F25" s="915"/>
      <c r="G25" s="915"/>
    </row>
    <row r="26" spans="2:7" ht="48" customHeight="1" x14ac:dyDescent="0.25">
      <c r="B26" s="918"/>
      <c r="C26" s="918"/>
      <c r="D26" s="918"/>
      <c r="E26" s="918"/>
      <c r="F26" s="918"/>
      <c r="G26" s="918"/>
    </row>
    <row r="27" spans="2:7" x14ac:dyDescent="0.25">
      <c r="B27" s="915"/>
      <c r="C27" s="915"/>
      <c r="D27" s="915"/>
      <c r="E27" s="915"/>
      <c r="F27" s="915"/>
      <c r="G27" s="915"/>
    </row>
    <row r="28" spans="2:7" x14ac:dyDescent="0.25">
      <c r="B28" s="915"/>
      <c r="C28" s="915"/>
      <c r="D28" s="915"/>
      <c r="E28" s="915"/>
      <c r="F28" s="915"/>
      <c r="G28" s="915"/>
    </row>
    <row r="29" spans="2:7" ht="96" customHeight="1" x14ac:dyDescent="0.25">
      <c r="B29" s="915"/>
      <c r="C29" s="915"/>
      <c r="D29" s="915"/>
      <c r="E29" s="915"/>
      <c r="F29" s="915"/>
      <c r="G29" s="915"/>
    </row>
    <row r="30" spans="2:7" x14ac:dyDescent="0.25">
      <c r="B30" s="915"/>
      <c r="C30" s="915"/>
      <c r="D30" s="915"/>
      <c r="E30" s="915"/>
      <c r="F30" s="915"/>
      <c r="G30" s="915"/>
    </row>
    <row r="31" spans="2:7" ht="36" customHeight="1" x14ac:dyDescent="0.25">
      <c r="B31" s="915"/>
      <c r="C31" s="915"/>
      <c r="D31" s="915"/>
      <c r="E31" s="915"/>
      <c r="F31" s="915"/>
      <c r="G31" s="915"/>
    </row>
    <row r="32" spans="2:7" x14ac:dyDescent="0.25">
      <c r="B32" s="915"/>
      <c r="C32" s="915"/>
      <c r="D32" s="915"/>
      <c r="E32" s="915"/>
      <c r="F32" s="915"/>
      <c r="G32" s="915"/>
    </row>
    <row r="33" spans="2:7" ht="60" customHeight="1" x14ac:dyDescent="0.25">
      <c r="B33" s="915"/>
      <c r="C33" s="915"/>
      <c r="D33" s="915"/>
      <c r="E33" s="915"/>
      <c r="F33" s="915"/>
      <c r="G33" s="915"/>
    </row>
    <row r="34" spans="2:7" x14ac:dyDescent="0.25">
      <c r="B34" s="915"/>
      <c r="C34" s="915"/>
      <c r="D34" s="915"/>
      <c r="E34" s="915"/>
      <c r="F34" s="915"/>
      <c r="G34" s="915"/>
    </row>
    <row r="35" spans="2:7" ht="24" customHeight="1" x14ac:dyDescent="0.25">
      <c r="B35" s="915"/>
      <c r="C35" s="915"/>
      <c r="D35" s="915"/>
      <c r="E35" s="915"/>
      <c r="F35" s="915"/>
      <c r="G35" s="915"/>
    </row>
    <row r="36" spans="2:7" x14ac:dyDescent="0.25">
      <c r="B36" s="915"/>
      <c r="C36" s="915"/>
      <c r="D36" s="915"/>
      <c r="E36" s="915"/>
      <c r="F36" s="915"/>
      <c r="G36" s="915"/>
    </row>
    <row r="37" spans="2:7" ht="24" customHeight="1" x14ac:dyDescent="0.25">
      <c r="B37" s="915"/>
      <c r="C37" s="915"/>
      <c r="D37" s="915"/>
      <c r="E37" s="915"/>
      <c r="F37" s="915"/>
      <c r="G37" s="915"/>
    </row>
    <row r="38" spans="2:7" x14ac:dyDescent="0.25">
      <c r="B38" s="915"/>
      <c r="C38" s="915"/>
      <c r="D38" s="915"/>
      <c r="E38" s="915"/>
      <c r="F38" s="915"/>
      <c r="G38" s="915"/>
    </row>
    <row r="39" spans="2:7" ht="60" customHeight="1" x14ac:dyDescent="0.25">
      <c r="B39" s="915"/>
      <c r="C39" s="915"/>
      <c r="D39" s="915"/>
      <c r="E39" s="915"/>
      <c r="F39" s="915"/>
      <c r="G39" s="915"/>
    </row>
    <row r="40" spans="2:7" x14ac:dyDescent="0.25">
      <c r="B40" s="915"/>
      <c r="C40" s="915"/>
      <c r="D40" s="915"/>
      <c r="E40" s="915"/>
      <c r="F40" s="915"/>
      <c r="G40" s="915"/>
    </row>
  </sheetData>
  <mergeCells count="22">
    <mergeCell ref="B30:G30"/>
    <mergeCell ref="B2:E2"/>
    <mergeCell ref="D6:E6"/>
    <mergeCell ref="B17:C17"/>
    <mergeCell ref="B20:G20"/>
    <mergeCell ref="B21:G21"/>
    <mergeCell ref="B22:G22"/>
    <mergeCell ref="B25:G25"/>
    <mergeCell ref="B26:G26"/>
    <mergeCell ref="B27:G27"/>
    <mergeCell ref="B28:G28"/>
    <mergeCell ref="B29:G29"/>
    <mergeCell ref="B37:G37"/>
    <mergeCell ref="B38:G38"/>
    <mergeCell ref="B39:G39"/>
    <mergeCell ref="B40:G40"/>
    <mergeCell ref="B31:G31"/>
    <mergeCell ref="B32:G32"/>
    <mergeCell ref="B33:G33"/>
    <mergeCell ref="B34:G34"/>
    <mergeCell ref="B35:G35"/>
    <mergeCell ref="B36:G36"/>
  </mergeCells>
  <hyperlinks>
    <hyperlink ref="G2" location="Index!A1" display="Return to index" xr:uid="{E1B4A291-A8FD-4809-A67A-5B856C4FE5D8}"/>
  </hyperlinks>
  <pageMargins left="0.7" right="0.7" top="0.75" bottom="0.75" header="0.3" footer="0.3"/>
  <pageSetup paperSize="9" orientation="portrait" verticalDpi="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029B6-E7D1-4AD5-9274-EA0C19275C43}">
  <sheetPr codeName="Ark56"/>
  <dimension ref="B1:T154"/>
  <sheetViews>
    <sheetView showGridLines="0" zoomScale="75" zoomScaleNormal="75" workbookViewId="0">
      <selection activeCell="M7" sqref="M7:O9"/>
    </sheetView>
  </sheetViews>
  <sheetFormatPr defaultColWidth="9.140625" defaultRowHeight="15" x14ac:dyDescent="0.25"/>
  <cols>
    <col min="1" max="1" width="2.7109375" style="339" customWidth="1"/>
    <col min="2" max="2" width="3.5703125" style="339" bestFit="1" customWidth="1"/>
    <col min="3" max="3" width="22.28515625" style="339" bestFit="1" customWidth="1"/>
    <col min="4" max="4" width="19.5703125" style="339" bestFit="1" customWidth="1"/>
    <col min="5" max="5" width="19.7109375" style="339" bestFit="1" customWidth="1"/>
    <col min="6" max="6" width="19" style="339" bestFit="1" customWidth="1"/>
    <col min="7" max="7" width="16.7109375" style="339" bestFit="1" customWidth="1"/>
    <col min="8" max="8" width="16.140625" style="339" bestFit="1" customWidth="1"/>
    <col min="9" max="10" width="17.140625" style="339" bestFit="1" customWidth="1"/>
    <col min="11" max="11" width="15.85546875" style="339" bestFit="1" customWidth="1"/>
    <col min="12" max="12" width="15.5703125" style="339" bestFit="1" customWidth="1"/>
    <col min="13" max="14" width="15.28515625" style="339" bestFit="1" customWidth="1"/>
    <col min="15" max="16" width="15.140625" style="339" bestFit="1" customWidth="1"/>
    <col min="17" max="18" width="19.7109375" style="339" bestFit="1" customWidth="1"/>
    <col min="19" max="19" width="5.7109375" style="339" customWidth="1"/>
    <col min="20" max="20" width="18" style="339" bestFit="1" customWidth="1"/>
    <col min="21" max="16384" width="9.140625" style="339"/>
  </cols>
  <sheetData>
    <row r="1" spans="2:20" ht="12.95" customHeight="1" x14ac:dyDescent="0.25"/>
    <row r="2" spans="2:20" ht="20.25" x14ac:dyDescent="0.25">
      <c r="B2" s="920" t="s">
        <v>671</v>
      </c>
      <c r="C2" s="921"/>
      <c r="D2" s="921"/>
      <c r="E2" s="921"/>
      <c r="F2" s="921"/>
      <c r="G2" s="921"/>
      <c r="H2" s="921"/>
      <c r="I2" s="921"/>
      <c r="J2" s="921"/>
      <c r="K2" s="921"/>
      <c r="L2" s="921"/>
      <c r="M2" s="921"/>
      <c r="N2" s="921"/>
      <c r="O2" s="921"/>
      <c r="P2" s="338"/>
      <c r="Q2" s="338"/>
      <c r="R2" s="338"/>
      <c r="T2" s="315" t="s">
        <v>66</v>
      </c>
    </row>
    <row r="3" spans="2:20" ht="15.75" x14ac:dyDescent="0.25">
      <c r="B3" s="340"/>
      <c r="C3" s="340"/>
      <c r="D3" s="340"/>
      <c r="E3" s="340"/>
      <c r="F3" s="340"/>
      <c r="G3" s="340"/>
      <c r="H3" s="340"/>
      <c r="I3" s="340"/>
      <c r="J3" s="340"/>
      <c r="K3" s="340"/>
      <c r="L3" s="340"/>
      <c r="M3" s="340"/>
      <c r="N3" s="340"/>
      <c r="O3" s="340"/>
      <c r="P3" s="340"/>
      <c r="Q3" s="340"/>
      <c r="R3" s="340"/>
    </row>
    <row r="4" spans="2:20" ht="15.75" x14ac:dyDescent="0.25">
      <c r="B4" s="340"/>
      <c r="C4" s="340"/>
      <c r="D4" s="340"/>
      <c r="E4" s="340"/>
      <c r="F4" s="340"/>
      <c r="G4" s="340"/>
      <c r="H4" s="340"/>
      <c r="I4" s="340"/>
      <c r="J4" s="340"/>
      <c r="K4" s="340"/>
      <c r="L4" s="340"/>
      <c r="M4" s="340"/>
      <c r="N4" s="340"/>
      <c r="O4" s="340"/>
      <c r="P4" s="340"/>
      <c r="Q4" s="340"/>
    </row>
    <row r="5" spans="2:20" x14ac:dyDescent="0.25">
      <c r="B5" s="718"/>
      <c r="C5" s="718"/>
      <c r="D5" s="749" t="s">
        <v>67</v>
      </c>
      <c r="E5" s="749" t="s">
        <v>68</v>
      </c>
      <c r="F5" s="749" t="s">
        <v>69</v>
      </c>
      <c r="G5" s="749" t="s">
        <v>70</v>
      </c>
      <c r="H5" s="749" t="s">
        <v>71</v>
      </c>
      <c r="I5" s="749" t="s">
        <v>466</v>
      </c>
      <c r="J5" s="749" t="s">
        <v>467</v>
      </c>
      <c r="K5" s="749" t="s">
        <v>510</v>
      </c>
      <c r="L5" s="749" t="s">
        <v>618</v>
      </c>
      <c r="M5" s="749" t="s">
        <v>619</v>
      </c>
      <c r="N5" s="749" t="s">
        <v>620</v>
      </c>
      <c r="O5" s="749" t="s">
        <v>621</v>
      </c>
      <c r="P5" s="749" t="s">
        <v>672</v>
      </c>
      <c r="Q5" s="749" t="s">
        <v>673</v>
      </c>
      <c r="R5" s="749" t="s">
        <v>674</v>
      </c>
    </row>
    <row r="6" spans="2:20" ht="36" customHeight="1" x14ac:dyDescent="0.25">
      <c r="B6" s="718"/>
      <c r="C6" s="718"/>
      <c r="D6" s="885" t="s">
        <v>675</v>
      </c>
      <c r="E6" s="1138"/>
      <c r="F6" s="1138"/>
      <c r="G6" s="1138"/>
      <c r="H6" s="1138"/>
      <c r="I6" s="886"/>
      <c r="J6" s="1139" t="s">
        <v>676</v>
      </c>
      <c r="K6" s="1140"/>
      <c r="L6" s="1140"/>
      <c r="M6" s="1140"/>
      <c r="N6" s="1140"/>
      <c r="O6" s="1141"/>
      <c r="P6" s="873" t="s">
        <v>677</v>
      </c>
      <c r="Q6" s="1050" t="s">
        <v>678</v>
      </c>
      <c r="R6" s="919"/>
    </row>
    <row r="7" spans="2:20" ht="60" customHeight="1" x14ac:dyDescent="0.25">
      <c r="B7" s="718"/>
      <c r="C7" s="718"/>
      <c r="D7" s="896" t="s">
        <v>623</v>
      </c>
      <c r="E7" s="897"/>
      <c r="F7" s="898"/>
      <c r="G7" s="896" t="s">
        <v>624</v>
      </c>
      <c r="H7" s="897"/>
      <c r="I7" s="898"/>
      <c r="J7" s="899" t="s">
        <v>679</v>
      </c>
      <c r="K7" s="907"/>
      <c r="L7" s="901"/>
      <c r="M7" s="928" t="s">
        <v>680</v>
      </c>
      <c r="N7" s="929"/>
      <c r="O7" s="930"/>
      <c r="P7" s="874"/>
      <c r="Q7" s="873" t="s">
        <v>681</v>
      </c>
      <c r="R7" s="873" t="s">
        <v>682</v>
      </c>
    </row>
    <row r="8" spans="2:20" x14ac:dyDescent="0.25">
      <c r="B8" s="718"/>
      <c r="C8" s="718"/>
      <c r="D8" s="925"/>
      <c r="E8" s="926"/>
      <c r="F8" s="927"/>
      <c r="G8" s="925"/>
      <c r="H8" s="926"/>
      <c r="I8" s="927"/>
      <c r="J8" s="1142"/>
      <c r="K8" s="1143"/>
      <c r="L8" s="1144"/>
      <c r="M8" s="931"/>
      <c r="N8" s="932"/>
      <c r="O8" s="933"/>
      <c r="P8" s="874"/>
      <c r="Q8" s="874"/>
      <c r="R8" s="874"/>
    </row>
    <row r="9" spans="2:20" x14ac:dyDescent="0.25">
      <c r="B9" s="718"/>
      <c r="C9" s="718"/>
      <c r="D9" s="925"/>
      <c r="E9" s="926"/>
      <c r="F9" s="927"/>
      <c r="G9" s="925"/>
      <c r="H9" s="926"/>
      <c r="I9" s="927"/>
      <c r="J9" s="1142"/>
      <c r="K9" s="1143"/>
      <c r="L9" s="1144"/>
      <c r="M9" s="931"/>
      <c r="N9" s="932"/>
      <c r="O9" s="933"/>
      <c r="P9" s="874"/>
      <c r="Q9" s="874"/>
      <c r="R9" s="874"/>
    </row>
    <row r="10" spans="2:20" ht="30" x14ac:dyDescent="0.25">
      <c r="B10" s="718"/>
      <c r="C10" s="718"/>
      <c r="D10" s="778"/>
      <c r="E10" s="719" t="s">
        <v>683</v>
      </c>
      <c r="F10" s="719" t="s">
        <v>684</v>
      </c>
      <c r="G10" s="778"/>
      <c r="H10" s="719" t="s">
        <v>684</v>
      </c>
      <c r="I10" s="719" t="s">
        <v>685</v>
      </c>
      <c r="J10" s="778"/>
      <c r="K10" s="719" t="s">
        <v>683</v>
      </c>
      <c r="L10" s="719" t="s">
        <v>684</v>
      </c>
      <c r="M10" s="778"/>
      <c r="N10" s="719" t="s">
        <v>684</v>
      </c>
      <c r="O10" s="719" t="s">
        <v>685</v>
      </c>
      <c r="P10" s="880"/>
      <c r="Q10" s="880"/>
      <c r="R10" s="880"/>
    </row>
    <row r="11" spans="2:20" ht="22.5" x14ac:dyDescent="0.25">
      <c r="B11" s="341" t="s">
        <v>634</v>
      </c>
      <c r="C11" s="342" t="s">
        <v>635</v>
      </c>
      <c r="D11" s="756">
        <v>12028746925.92</v>
      </c>
      <c r="E11" s="756">
        <v>12028746925.92</v>
      </c>
      <c r="F11" s="756">
        <v>0</v>
      </c>
      <c r="G11" s="778"/>
      <c r="H11" s="719"/>
      <c r="I11" s="719"/>
      <c r="J11" s="778"/>
      <c r="K11" s="719"/>
      <c r="L11" s="719"/>
      <c r="M11" s="778"/>
      <c r="N11" s="719"/>
      <c r="O11" s="719"/>
      <c r="P11" s="719"/>
      <c r="Q11" s="752"/>
      <c r="R11" s="760"/>
    </row>
    <row r="12" spans="2:20" ht="30.75" customHeight="1" x14ac:dyDescent="0.25">
      <c r="B12" s="343" t="s">
        <v>636</v>
      </c>
      <c r="C12" s="342" t="s">
        <v>589</v>
      </c>
      <c r="D12" s="756">
        <v>331362652239.46997</v>
      </c>
      <c r="E12" s="756">
        <v>324466340586.78003</v>
      </c>
      <c r="F12" s="756">
        <v>6896311652.6900005</v>
      </c>
      <c r="G12" s="756">
        <v>3891334189.2200022</v>
      </c>
      <c r="H12" s="756">
        <v>646349922.33000004</v>
      </c>
      <c r="I12" s="756">
        <v>3244984266.8900023</v>
      </c>
      <c r="J12" s="756">
        <v>1053154563.700007</v>
      </c>
      <c r="K12" s="756">
        <v>658141947.66000772</v>
      </c>
      <c r="L12" s="756">
        <v>395012616.03999925</v>
      </c>
      <c r="M12" s="756">
        <v>330436072.81999987</v>
      </c>
      <c r="N12" s="756">
        <v>14027146.389999993</v>
      </c>
      <c r="O12" s="756">
        <v>316408926.42999989</v>
      </c>
      <c r="P12" s="756">
        <v>0</v>
      </c>
      <c r="Q12" s="756">
        <v>330309497675.60028</v>
      </c>
      <c r="R12" s="756">
        <v>3557306204.7200022</v>
      </c>
    </row>
    <row r="13" spans="2:20" x14ac:dyDescent="0.25">
      <c r="B13" s="343" t="s">
        <v>637</v>
      </c>
      <c r="C13" s="344" t="s">
        <v>609</v>
      </c>
      <c r="D13" s="756">
        <v>0</v>
      </c>
      <c r="E13" s="756">
        <v>0</v>
      </c>
      <c r="F13" s="756">
        <v>0</v>
      </c>
      <c r="G13" s="756">
        <v>0</v>
      </c>
      <c r="H13" s="756">
        <v>0</v>
      </c>
      <c r="I13" s="756">
        <v>0</v>
      </c>
      <c r="J13" s="756">
        <v>0</v>
      </c>
      <c r="K13" s="756">
        <v>0</v>
      </c>
      <c r="L13" s="756">
        <v>0</v>
      </c>
      <c r="M13" s="756">
        <v>0</v>
      </c>
      <c r="N13" s="756">
        <v>0</v>
      </c>
      <c r="O13" s="756">
        <v>0</v>
      </c>
      <c r="P13" s="756">
        <v>0</v>
      </c>
      <c r="Q13" s="756">
        <v>0</v>
      </c>
      <c r="R13" s="756">
        <v>0</v>
      </c>
    </row>
    <row r="14" spans="2:20" x14ac:dyDescent="0.25">
      <c r="B14" s="343" t="s">
        <v>638</v>
      </c>
      <c r="C14" s="344" t="s">
        <v>610</v>
      </c>
      <c r="D14" s="756">
        <v>165292784.78999999</v>
      </c>
      <c r="E14" s="756">
        <v>165292784.78999999</v>
      </c>
      <c r="F14" s="756">
        <v>0</v>
      </c>
      <c r="G14" s="756">
        <v>0</v>
      </c>
      <c r="H14" s="756">
        <v>0</v>
      </c>
      <c r="I14" s="756">
        <v>0</v>
      </c>
      <c r="J14" s="756">
        <v>26678.770000000011</v>
      </c>
      <c r="K14" s="756">
        <v>26678.770000000011</v>
      </c>
      <c r="L14" s="756">
        <v>0</v>
      </c>
      <c r="M14" s="756">
        <v>0</v>
      </c>
      <c r="N14" s="756">
        <v>0</v>
      </c>
      <c r="O14" s="756">
        <v>0</v>
      </c>
      <c r="P14" s="756">
        <v>0</v>
      </c>
      <c r="Q14" s="756">
        <v>165266106.01999998</v>
      </c>
      <c r="R14" s="756">
        <v>0</v>
      </c>
    </row>
    <row r="15" spans="2:20" x14ac:dyDescent="0.25">
      <c r="B15" s="343" t="s">
        <v>639</v>
      </c>
      <c r="C15" s="344" t="s">
        <v>611</v>
      </c>
      <c r="D15" s="756">
        <v>1594559.15</v>
      </c>
      <c r="E15" s="756">
        <v>0</v>
      </c>
      <c r="F15" s="756">
        <v>1594559.15</v>
      </c>
      <c r="G15" s="756">
        <v>0</v>
      </c>
      <c r="H15" s="756">
        <v>0</v>
      </c>
      <c r="I15" s="756">
        <v>0</v>
      </c>
      <c r="J15" s="756">
        <v>194636.96</v>
      </c>
      <c r="K15" s="756">
        <v>0</v>
      </c>
      <c r="L15" s="756">
        <v>194636.96</v>
      </c>
      <c r="M15" s="756">
        <v>0</v>
      </c>
      <c r="N15" s="756">
        <v>0</v>
      </c>
      <c r="O15" s="756">
        <v>0</v>
      </c>
      <c r="P15" s="756">
        <v>0</v>
      </c>
      <c r="Q15" s="756">
        <v>1399922.19</v>
      </c>
      <c r="R15" s="756">
        <v>0</v>
      </c>
    </row>
    <row r="16" spans="2:20" x14ac:dyDescent="0.25">
      <c r="B16" s="343" t="s">
        <v>640</v>
      </c>
      <c r="C16" s="344" t="s">
        <v>612</v>
      </c>
      <c r="D16" s="756">
        <v>1233965177.46</v>
      </c>
      <c r="E16" s="756">
        <v>1196153711.3299999</v>
      </c>
      <c r="F16" s="756">
        <v>37811466.130000003</v>
      </c>
      <c r="G16" s="756">
        <v>0</v>
      </c>
      <c r="H16" s="756">
        <v>0</v>
      </c>
      <c r="I16" s="756">
        <v>0</v>
      </c>
      <c r="J16" s="756">
        <v>440113.20999999985</v>
      </c>
      <c r="K16" s="756">
        <v>440113.20999999985</v>
      </c>
      <c r="L16" s="756">
        <v>0</v>
      </c>
      <c r="M16" s="756">
        <v>0</v>
      </c>
      <c r="N16" s="756">
        <v>0</v>
      </c>
      <c r="O16" s="756">
        <v>0</v>
      </c>
      <c r="P16" s="756">
        <v>0</v>
      </c>
      <c r="Q16" s="756">
        <v>1233525064.25</v>
      </c>
      <c r="R16" s="756">
        <v>0</v>
      </c>
    </row>
    <row r="17" spans="2:18" x14ac:dyDescent="0.25">
      <c r="B17" s="343" t="s">
        <v>641</v>
      </c>
      <c r="C17" s="344" t="s">
        <v>613</v>
      </c>
      <c r="D17" s="756">
        <v>160879091732.01999</v>
      </c>
      <c r="E17" s="756">
        <v>159260253856.78</v>
      </c>
      <c r="F17" s="756">
        <v>1618837875.24</v>
      </c>
      <c r="G17" s="756">
        <v>1949874323.3699999</v>
      </c>
      <c r="H17" s="756">
        <v>32832456.849999998</v>
      </c>
      <c r="I17" s="756">
        <v>1917041866.52</v>
      </c>
      <c r="J17" s="756">
        <v>550114544.700001</v>
      </c>
      <c r="K17" s="756">
        <v>385443045.84000099</v>
      </c>
      <c r="L17" s="756">
        <v>164671498.85999998</v>
      </c>
      <c r="M17" s="756">
        <v>230823154.84</v>
      </c>
      <c r="N17" s="756">
        <v>53005.8</v>
      </c>
      <c r="O17" s="756">
        <v>230770149.03999999</v>
      </c>
      <c r="P17" s="756">
        <v>0</v>
      </c>
      <c r="Q17" s="756">
        <v>160328977187.14996</v>
      </c>
      <c r="R17" s="756">
        <v>1715459256.8499999</v>
      </c>
    </row>
    <row r="18" spans="2:18" x14ac:dyDescent="0.25">
      <c r="B18" s="343" t="s">
        <v>642</v>
      </c>
      <c r="C18" s="345" t="s">
        <v>686</v>
      </c>
      <c r="D18" s="756">
        <v>41151923736.510002</v>
      </c>
      <c r="E18" s="756">
        <v>40219020158.860001</v>
      </c>
      <c r="F18" s="756">
        <v>932903577.64999998</v>
      </c>
      <c r="G18" s="756">
        <v>1226175616.6600003</v>
      </c>
      <c r="H18" s="756">
        <v>29234670.449999999</v>
      </c>
      <c r="I18" s="756">
        <v>1196940946.2100003</v>
      </c>
      <c r="J18" s="756">
        <v>88280615.110000074</v>
      </c>
      <c r="K18" s="756">
        <v>78353879.850000069</v>
      </c>
      <c r="L18" s="756">
        <v>9926735.2599999998</v>
      </c>
      <c r="M18" s="756">
        <v>66142318.079999998</v>
      </c>
      <c r="N18" s="756">
        <v>47131.08</v>
      </c>
      <c r="O18" s="756">
        <v>66095187</v>
      </c>
      <c r="P18" s="756">
        <v>0</v>
      </c>
      <c r="Q18" s="756">
        <v>41063643121.399971</v>
      </c>
      <c r="R18" s="756">
        <v>1160033298.5800002</v>
      </c>
    </row>
    <row r="19" spans="2:18" x14ac:dyDescent="0.25">
      <c r="B19" s="343" t="s">
        <v>644</v>
      </c>
      <c r="C19" s="344" t="s">
        <v>614</v>
      </c>
      <c r="D19" s="756">
        <v>169082707986.05002</v>
      </c>
      <c r="E19" s="756">
        <v>163844640233.88</v>
      </c>
      <c r="F19" s="756">
        <v>5238067752.1700001</v>
      </c>
      <c r="G19" s="756">
        <v>1941459865.8500021</v>
      </c>
      <c r="H19" s="756">
        <v>613517465.48000002</v>
      </c>
      <c r="I19" s="756">
        <v>1327942400.370002</v>
      </c>
      <c r="J19" s="756">
        <v>502378590.0600059</v>
      </c>
      <c r="K19" s="756">
        <v>272232109.84000665</v>
      </c>
      <c r="L19" s="756">
        <v>230146480.21999925</v>
      </c>
      <c r="M19" s="756">
        <v>99612917.979999885</v>
      </c>
      <c r="N19" s="756">
        <v>13974140.589999992</v>
      </c>
      <c r="O19" s="756">
        <v>85638777.389999896</v>
      </c>
      <c r="P19" s="756">
        <v>0</v>
      </c>
      <c r="Q19" s="756">
        <v>168580329395.99033</v>
      </c>
      <c r="R19" s="756">
        <v>1841846947.8700023</v>
      </c>
    </row>
    <row r="20" spans="2:18" x14ac:dyDescent="0.25">
      <c r="B20" s="343" t="s">
        <v>645</v>
      </c>
      <c r="C20" s="342" t="s">
        <v>590</v>
      </c>
      <c r="D20" s="756">
        <v>12705151414.349998</v>
      </c>
      <c r="E20" s="756">
        <v>12705151414.349998</v>
      </c>
      <c r="F20" s="756">
        <v>0</v>
      </c>
      <c r="G20" s="756">
        <v>0</v>
      </c>
      <c r="H20" s="756">
        <v>0</v>
      </c>
      <c r="I20" s="756">
        <v>0</v>
      </c>
      <c r="J20" s="756">
        <v>0</v>
      </c>
      <c r="K20" s="756">
        <v>0</v>
      </c>
      <c r="L20" s="756">
        <v>0</v>
      </c>
      <c r="M20" s="756">
        <v>0</v>
      </c>
      <c r="N20" s="756">
        <v>0</v>
      </c>
      <c r="O20" s="756">
        <v>0</v>
      </c>
      <c r="P20" s="756">
        <v>0</v>
      </c>
      <c r="Q20" s="756">
        <v>0</v>
      </c>
      <c r="R20" s="756">
        <v>0</v>
      </c>
    </row>
    <row r="21" spans="2:18" x14ac:dyDescent="0.25">
      <c r="B21" s="343" t="s">
        <v>646</v>
      </c>
      <c r="C21" s="344" t="s">
        <v>609</v>
      </c>
      <c r="D21" s="756">
        <v>0</v>
      </c>
      <c r="E21" s="756">
        <v>0</v>
      </c>
      <c r="F21" s="756">
        <v>0</v>
      </c>
      <c r="G21" s="756">
        <v>0</v>
      </c>
      <c r="H21" s="756">
        <v>0</v>
      </c>
      <c r="I21" s="756">
        <v>0</v>
      </c>
      <c r="J21" s="756">
        <v>0</v>
      </c>
      <c r="K21" s="756">
        <v>0</v>
      </c>
      <c r="L21" s="756">
        <v>0</v>
      </c>
      <c r="M21" s="756">
        <v>0</v>
      </c>
      <c r="N21" s="756">
        <v>0</v>
      </c>
      <c r="O21" s="756">
        <v>0</v>
      </c>
      <c r="P21" s="756">
        <v>0</v>
      </c>
      <c r="Q21" s="756">
        <v>0</v>
      </c>
      <c r="R21" s="756">
        <v>0</v>
      </c>
    </row>
    <row r="22" spans="2:18" x14ac:dyDescent="0.25">
      <c r="B22" s="343" t="s">
        <v>647</v>
      </c>
      <c r="C22" s="344" t="s">
        <v>610</v>
      </c>
      <c r="D22" s="756">
        <v>0</v>
      </c>
      <c r="E22" s="756">
        <v>0</v>
      </c>
      <c r="F22" s="756">
        <v>0</v>
      </c>
      <c r="G22" s="756">
        <v>0</v>
      </c>
      <c r="H22" s="756">
        <v>0</v>
      </c>
      <c r="I22" s="756">
        <v>0</v>
      </c>
      <c r="J22" s="756">
        <v>0</v>
      </c>
      <c r="K22" s="756">
        <v>0</v>
      </c>
      <c r="L22" s="756">
        <v>0</v>
      </c>
      <c r="M22" s="756">
        <v>0</v>
      </c>
      <c r="N22" s="756">
        <v>0</v>
      </c>
      <c r="O22" s="756">
        <v>0</v>
      </c>
      <c r="P22" s="756">
        <v>0</v>
      </c>
      <c r="Q22" s="756">
        <v>0</v>
      </c>
      <c r="R22" s="756">
        <v>0</v>
      </c>
    </row>
    <row r="23" spans="2:18" x14ac:dyDescent="0.25">
      <c r="B23" s="343" t="s">
        <v>648</v>
      </c>
      <c r="C23" s="344" t="s">
        <v>611</v>
      </c>
      <c r="D23" s="756">
        <v>12705151414.349998</v>
      </c>
      <c r="E23" s="756">
        <v>12705151414.349998</v>
      </c>
      <c r="F23" s="756">
        <v>0</v>
      </c>
      <c r="G23" s="756">
        <v>0</v>
      </c>
      <c r="H23" s="756">
        <v>0</v>
      </c>
      <c r="I23" s="756">
        <v>0</v>
      </c>
      <c r="J23" s="756">
        <v>0</v>
      </c>
      <c r="K23" s="756">
        <v>0</v>
      </c>
      <c r="L23" s="756">
        <v>0</v>
      </c>
      <c r="M23" s="756">
        <v>0</v>
      </c>
      <c r="N23" s="756">
        <v>0</v>
      </c>
      <c r="O23" s="756">
        <v>0</v>
      </c>
      <c r="P23" s="756">
        <v>0</v>
      </c>
      <c r="Q23" s="756">
        <v>0</v>
      </c>
      <c r="R23" s="756">
        <v>0</v>
      </c>
    </row>
    <row r="24" spans="2:18" x14ac:dyDescent="0.25">
      <c r="B24" s="343" t="s">
        <v>649</v>
      </c>
      <c r="C24" s="344" t="s">
        <v>612</v>
      </c>
      <c r="D24" s="756">
        <v>0</v>
      </c>
      <c r="E24" s="756">
        <v>0</v>
      </c>
      <c r="F24" s="756">
        <v>0</v>
      </c>
      <c r="G24" s="756">
        <v>0</v>
      </c>
      <c r="H24" s="756">
        <v>0</v>
      </c>
      <c r="I24" s="756">
        <v>0</v>
      </c>
      <c r="J24" s="756">
        <v>0</v>
      </c>
      <c r="K24" s="756">
        <v>0</v>
      </c>
      <c r="L24" s="756">
        <v>0</v>
      </c>
      <c r="M24" s="756">
        <v>0</v>
      </c>
      <c r="N24" s="756">
        <v>0</v>
      </c>
      <c r="O24" s="756">
        <v>0</v>
      </c>
      <c r="P24" s="756">
        <v>0</v>
      </c>
      <c r="Q24" s="756">
        <v>0</v>
      </c>
      <c r="R24" s="756">
        <v>0</v>
      </c>
    </row>
    <row r="25" spans="2:18" x14ac:dyDescent="0.25">
      <c r="B25" s="343" t="s">
        <v>650</v>
      </c>
      <c r="C25" s="344" t="s">
        <v>613</v>
      </c>
      <c r="D25" s="756">
        <v>0</v>
      </c>
      <c r="E25" s="756">
        <v>0</v>
      </c>
      <c r="F25" s="756">
        <v>0</v>
      </c>
      <c r="G25" s="756">
        <v>0</v>
      </c>
      <c r="H25" s="756">
        <v>0</v>
      </c>
      <c r="I25" s="756">
        <v>0</v>
      </c>
      <c r="J25" s="756">
        <v>0</v>
      </c>
      <c r="K25" s="756">
        <v>0</v>
      </c>
      <c r="L25" s="756">
        <v>0</v>
      </c>
      <c r="M25" s="756">
        <v>0</v>
      </c>
      <c r="N25" s="756">
        <v>0</v>
      </c>
      <c r="O25" s="756">
        <v>0</v>
      </c>
      <c r="P25" s="756">
        <v>0</v>
      </c>
      <c r="Q25" s="756">
        <v>0</v>
      </c>
      <c r="R25" s="756">
        <v>0</v>
      </c>
    </row>
    <row r="26" spans="2:18" x14ac:dyDescent="0.25">
      <c r="B26" s="343" t="s">
        <v>651</v>
      </c>
      <c r="C26" s="342" t="s">
        <v>652</v>
      </c>
      <c r="D26" s="756">
        <v>13700217636.380007</v>
      </c>
      <c r="E26" s="756">
        <v>13700217636.380007</v>
      </c>
      <c r="F26" s="756">
        <v>0</v>
      </c>
      <c r="G26" s="756">
        <v>13477466.32</v>
      </c>
      <c r="H26" s="756">
        <v>9957713.1799999997</v>
      </c>
      <c r="I26" s="756">
        <v>3519753.14</v>
      </c>
      <c r="J26" s="756">
        <v>18086423.569999997</v>
      </c>
      <c r="K26" s="756">
        <v>5338255.3099999996</v>
      </c>
      <c r="L26" s="756">
        <v>12748168.259999998</v>
      </c>
      <c r="M26" s="756">
        <v>0</v>
      </c>
      <c r="N26" s="756">
        <v>0</v>
      </c>
      <c r="O26" s="756">
        <v>0</v>
      </c>
      <c r="P26" s="779"/>
      <c r="Q26" s="756">
        <v>0</v>
      </c>
      <c r="R26" s="756">
        <v>0</v>
      </c>
    </row>
    <row r="27" spans="2:18" x14ac:dyDescent="0.25">
      <c r="B27" s="343" t="s">
        <v>653</v>
      </c>
      <c r="C27" s="344" t="s">
        <v>609</v>
      </c>
      <c r="D27" s="756"/>
      <c r="E27" s="756">
        <v>0</v>
      </c>
      <c r="F27" s="756">
        <v>0</v>
      </c>
      <c r="G27" s="756">
        <v>0</v>
      </c>
      <c r="H27" s="756">
        <v>0</v>
      </c>
      <c r="I27" s="756">
        <v>0</v>
      </c>
      <c r="J27" s="756">
        <v>0</v>
      </c>
      <c r="K27" s="756">
        <v>0</v>
      </c>
      <c r="L27" s="756">
        <v>0</v>
      </c>
      <c r="M27" s="756">
        <v>0</v>
      </c>
      <c r="N27" s="756">
        <v>0</v>
      </c>
      <c r="O27" s="756">
        <v>0</v>
      </c>
      <c r="P27" s="779"/>
      <c r="Q27" s="756">
        <v>0</v>
      </c>
      <c r="R27" s="756">
        <v>0</v>
      </c>
    </row>
    <row r="28" spans="2:18" x14ac:dyDescent="0.25">
      <c r="B28" s="343" t="s">
        <v>654</v>
      </c>
      <c r="C28" s="344" t="s">
        <v>610</v>
      </c>
      <c r="D28" s="756">
        <v>0</v>
      </c>
      <c r="E28" s="756">
        <v>0</v>
      </c>
      <c r="F28" s="756">
        <v>0</v>
      </c>
      <c r="G28" s="756">
        <v>0</v>
      </c>
      <c r="H28" s="756">
        <v>0</v>
      </c>
      <c r="I28" s="756">
        <v>0</v>
      </c>
      <c r="J28" s="756">
        <v>0</v>
      </c>
      <c r="K28" s="756">
        <v>0</v>
      </c>
      <c r="L28" s="756">
        <v>0</v>
      </c>
      <c r="M28" s="756">
        <v>0</v>
      </c>
      <c r="N28" s="756">
        <v>0</v>
      </c>
      <c r="O28" s="756">
        <v>0</v>
      </c>
      <c r="P28" s="779"/>
      <c r="Q28" s="756">
        <v>0</v>
      </c>
      <c r="R28" s="756">
        <v>0</v>
      </c>
    </row>
    <row r="29" spans="2:18" x14ac:dyDescent="0.25">
      <c r="B29" s="343" t="s">
        <v>655</v>
      </c>
      <c r="C29" s="344" t="s">
        <v>611</v>
      </c>
      <c r="D29" s="756">
        <v>17557995</v>
      </c>
      <c r="E29" s="756">
        <v>17557995</v>
      </c>
      <c r="F29" s="756">
        <v>0</v>
      </c>
      <c r="G29" s="756">
        <v>0</v>
      </c>
      <c r="H29" s="756">
        <v>0</v>
      </c>
      <c r="I29" s="756">
        <v>0</v>
      </c>
      <c r="J29" s="756">
        <v>0</v>
      </c>
      <c r="K29" s="756">
        <v>0</v>
      </c>
      <c r="L29" s="756">
        <v>0</v>
      </c>
      <c r="M29" s="756">
        <v>0</v>
      </c>
      <c r="N29" s="756">
        <v>0</v>
      </c>
      <c r="O29" s="756">
        <v>0</v>
      </c>
      <c r="P29" s="779"/>
      <c r="Q29" s="756">
        <v>0</v>
      </c>
      <c r="R29" s="756">
        <v>0</v>
      </c>
    </row>
    <row r="30" spans="2:18" x14ac:dyDescent="0.25">
      <c r="B30" s="343" t="s">
        <v>656</v>
      </c>
      <c r="C30" s="344" t="s">
        <v>612</v>
      </c>
      <c r="D30" s="756">
        <v>184884454.94</v>
      </c>
      <c r="E30" s="756">
        <v>184884454.94</v>
      </c>
      <c r="F30" s="756">
        <v>0</v>
      </c>
      <c r="G30" s="756">
        <v>0</v>
      </c>
      <c r="H30" s="756">
        <v>0</v>
      </c>
      <c r="I30" s="756">
        <v>0</v>
      </c>
      <c r="J30" s="756">
        <v>0</v>
      </c>
      <c r="K30" s="756">
        <v>0</v>
      </c>
      <c r="L30" s="756">
        <v>0</v>
      </c>
      <c r="M30" s="756">
        <v>0</v>
      </c>
      <c r="N30" s="756">
        <v>0</v>
      </c>
      <c r="O30" s="756">
        <v>0</v>
      </c>
      <c r="P30" s="779"/>
      <c r="Q30" s="756">
        <v>0</v>
      </c>
      <c r="R30" s="756">
        <v>0</v>
      </c>
    </row>
    <row r="31" spans="2:18" x14ac:dyDescent="0.25">
      <c r="B31" s="343" t="s">
        <v>657</v>
      </c>
      <c r="C31" s="344" t="s">
        <v>613</v>
      </c>
      <c r="D31" s="756">
        <v>12496405556.290007</v>
      </c>
      <c r="E31" s="756">
        <v>12496405556.290007</v>
      </c>
      <c r="F31" s="756">
        <v>0</v>
      </c>
      <c r="G31" s="756">
        <v>0</v>
      </c>
      <c r="H31" s="756">
        <v>0</v>
      </c>
      <c r="I31" s="756">
        <v>0</v>
      </c>
      <c r="J31" s="756">
        <v>18061220.879999995</v>
      </c>
      <c r="K31" s="756">
        <v>5313052.6199999992</v>
      </c>
      <c r="L31" s="756">
        <v>12748168.259999998</v>
      </c>
      <c r="M31" s="756">
        <v>0</v>
      </c>
      <c r="N31" s="756">
        <v>0</v>
      </c>
      <c r="O31" s="756">
        <v>0</v>
      </c>
      <c r="P31" s="779"/>
      <c r="Q31" s="756">
        <v>0</v>
      </c>
      <c r="R31" s="756">
        <v>0</v>
      </c>
    </row>
    <row r="32" spans="2:18" x14ac:dyDescent="0.25">
      <c r="B32" s="343" t="s">
        <v>658</v>
      </c>
      <c r="C32" s="344" t="s">
        <v>614</v>
      </c>
      <c r="D32" s="756">
        <v>1001369630.1500003</v>
      </c>
      <c r="E32" s="756">
        <v>1001369630.1500003</v>
      </c>
      <c r="F32" s="756">
        <v>0</v>
      </c>
      <c r="G32" s="756">
        <v>13477466.32</v>
      </c>
      <c r="H32" s="756">
        <v>9957713.1799999997</v>
      </c>
      <c r="I32" s="756">
        <v>3519753.14</v>
      </c>
      <c r="J32" s="756">
        <v>25202.689999999995</v>
      </c>
      <c r="K32" s="756">
        <v>25202.689999999995</v>
      </c>
      <c r="L32" s="756">
        <v>0</v>
      </c>
      <c r="M32" s="756">
        <v>0</v>
      </c>
      <c r="N32" s="756">
        <v>0</v>
      </c>
      <c r="O32" s="756">
        <v>0</v>
      </c>
      <c r="P32" s="779"/>
      <c r="Q32" s="756">
        <v>0</v>
      </c>
      <c r="R32" s="756">
        <v>0</v>
      </c>
    </row>
    <row r="33" spans="2:18" x14ac:dyDescent="0.25">
      <c r="B33" s="343" t="s">
        <v>659</v>
      </c>
      <c r="C33" s="346" t="s">
        <v>495</v>
      </c>
      <c r="D33" s="756">
        <v>357768021290.19995</v>
      </c>
      <c r="E33" s="756">
        <v>350871709637.51001</v>
      </c>
      <c r="F33" s="756">
        <v>6896311652.6900005</v>
      </c>
      <c r="G33" s="756">
        <v>3904811655.5400023</v>
      </c>
      <c r="H33" s="756">
        <v>656307635.50999999</v>
      </c>
      <c r="I33" s="756">
        <v>3248504020.0300021</v>
      </c>
      <c r="J33" s="756">
        <v>1071240987.270007</v>
      </c>
      <c r="K33" s="756">
        <v>663480202.97000766</v>
      </c>
      <c r="L33" s="756">
        <v>407760784.29999924</v>
      </c>
      <c r="M33" s="756">
        <v>330436072.81999987</v>
      </c>
      <c r="N33" s="756">
        <v>14027146.389999993</v>
      </c>
      <c r="O33" s="756">
        <v>316408926.42999989</v>
      </c>
      <c r="P33" s="756">
        <v>0</v>
      </c>
      <c r="Q33" s="756">
        <v>330309497675.60028</v>
      </c>
      <c r="R33" s="756">
        <v>3557306204.7200022</v>
      </c>
    </row>
    <row r="139" spans="2:18" ht="15.75" thickBot="1" x14ac:dyDescent="0.3"/>
    <row r="140" spans="2:18" x14ac:dyDescent="0.25">
      <c r="B140" s="1132"/>
      <c r="C140" s="1132"/>
      <c r="D140" s="1132"/>
      <c r="E140" s="1132"/>
      <c r="F140" s="1132"/>
      <c r="G140" s="1132"/>
      <c r="H140" s="1132"/>
      <c r="I140" s="1132"/>
      <c r="J140" s="1132"/>
      <c r="K140" s="1132"/>
      <c r="L140" s="1133"/>
      <c r="M140" s="1133"/>
      <c r="N140" s="1135"/>
      <c r="O140" s="1135"/>
      <c r="P140" s="1135"/>
      <c r="Q140" s="1135"/>
      <c r="R140" s="1135"/>
    </row>
    <row r="141" spans="2:18" x14ac:dyDescent="0.25">
      <c r="B141" s="1137"/>
      <c r="C141" s="1137"/>
      <c r="D141" s="1137"/>
      <c r="E141" s="1137"/>
      <c r="F141" s="1137"/>
      <c r="G141" s="1137"/>
      <c r="H141" s="1137"/>
      <c r="I141" s="1137"/>
      <c r="J141" s="1137"/>
      <c r="K141" s="1137"/>
      <c r="L141" s="1134"/>
      <c r="M141" s="1134"/>
      <c r="N141" s="1136"/>
      <c r="O141" s="1136"/>
      <c r="P141" s="1136"/>
      <c r="Q141" s="1136"/>
      <c r="R141" s="1136"/>
    </row>
    <row r="142" spans="2:18" ht="15.75" x14ac:dyDescent="0.25">
      <c r="B142" s="1134"/>
      <c r="C142" s="1134"/>
      <c r="D142" s="1134"/>
      <c r="E142" s="1134"/>
      <c r="F142" s="1134"/>
      <c r="G142" s="1134"/>
      <c r="H142" s="1134"/>
      <c r="I142" s="1134"/>
      <c r="J142" s="1134"/>
      <c r="K142" s="1134"/>
      <c r="L142" s="347"/>
      <c r="M142" s="347"/>
      <c r="N142" s="348"/>
      <c r="O142" s="348"/>
      <c r="P142" s="348"/>
      <c r="Q142" s="348"/>
      <c r="R142" s="348"/>
    </row>
    <row r="143" spans="2:18" ht="15.75" x14ac:dyDescent="0.25">
      <c r="B143" s="1137"/>
      <c r="C143" s="1137"/>
      <c r="D143" s="1137"/>
      <c r="E143" s="1137"/>
      <c r="F143" s="1137"/>
      <c r="G143" s="1137"/>
      <c r="H143" s="1137"/>
      <c r="I143" s="1137"/>
      <c r="J143" s="1137"/>
      <c r="K143" s="1137"/>
      <c r="L143" s="347"/>
      <c r="M143" s="347"/>
      <c r="N143" s="348"/>
      <c r="O143" s="348"/>
      <c r="P143" s="348"/>
      <c r="Q143" s="348"/>
      <c r="R143" s="348"/>
    </row>
    <row r="144" spans="2:18" x14ac:dyDescent="0.25">
      <c r="B144" s="1129"/>
      <c r="C144" s="1129"/>
      <c r="D144" s="1129"/>
      <c r="E144" s="1129"/>
      <c r="F144" s="1129"/>
      <c r="G144" s="1129"/>
      <c r="H144" s="1129"/>
      <c r="I144" s="1129"/>
      <c r="J144" s="1129"/>
      <c r="K144" s="1129"/>
      <c r="L144" s="1129"/>
      <c r="M144" s="1129"/>
      <c r="N144" s="1129"/>
      <c r="O144" s="1129"/>
      <c r="P144" s="1129"/>
      <c r="Q144" s="1129"/>
      <c r="R144" s="1129"/>
    </row>
    <row r="145" spans="2:18" x14ac:dyDescent="0.25">
      <c r="B145" s="1129"/>
      <c r="C145" s="1129"/>
      <c r="D145" s="1129"/>
      <c r="E145" s="1129"/>
      <c r="F145" s="1129"/>
      <c r="G145" s="1129"/>
      <c r="H145" s="1129"/>
      <c r="I145" s="1129"/>
      <c r="J145" s="1129"/>
      <c r="K145" s="1129"/>
      <c r="L145" s="1129"/>
      <c r="M145" s="1129"/>
      <c r="N145" s="1129"/>
      <c r="O145" s="1129"/>
      <c r="P145" s="1129"/>
      <c r="Q145" s="1129"/>
      <c r="R145" s="1129"/>
    </row>
    <row r="146" spans="2:18" x14ac:dyDescent="0.25">
      <c r="B146" s="1129"/>
      <c r="C146" s="1129"/>
      <c r="D146" s="1129"/>
      <c r="E146" s="1129"/>
      <c r="F146" s="1129"/>
      <c r="G146" s="1129"/>
      <c r="H146" s="1129"/>
      <c r="I146" s="1129"/>
      <c r="J146" s="1129"/>
      <c r="K146" s="1129"/>
      <c r="L146" s="1129"/>
      <c r="M146" s="1129"/>
      <c r="N146" s="1129"/>
      <c r="O146" s="1129"/>
      <c r="P146" s="1129"/>
      <c r="Q146" s="1129"/>
      <c r="R146" s="1129"/>
    </row>
    <row r="147" spans="2:18" ht="60" customHeight="1" x14ac:dyDescent="0.25">
      <c r="B147" s="1129"/>
      <c r="C147" s="1129"/>
      <c r="D147" s="1129"/>
      <c r="E147" s="1129"/>
      <c r="F147" s="1129"/>
      <c r="G147" s="1129"/>
      <c r="H147" s="1129"/>
      <c r="I147" s="1129"/>
      <c r="J147" s="1129"/>
      <c r="K147" s="1129"/>
      <c r="L147" s="1129"/>
      <c r="M147" s="1129"/>
      <c r="N147" s="1129"/>
      <c r="O147" s="1129"/>
      <c r="P147" s="1129"/>
      <c r="Q147" s="1129"/>
      <c r="R147" s="1129"/>
    </row>
    <row r="148" spans="2:18" ht="24" customHeight="1" x14ac:dyDescent="0.25">
      <c r="B148" s="1130"/>
      <c r="C148" s="1130"/>
      <c r="D148" s="1130"/>
      <c r="E148" s="1130"/>
      <c r="F148" s="1130"/>
      <c r="G148" s="1130"/>
      <c r="H148" s="1130"/>
      <c r="I148" s="1130"/>
      <c r="J148" s="1130"/>
      <c r="K148" s="1130"/>
      <c r="L148" s="1130"/>
      <c r="M148" s="1130"/>
      <c r="N148" s="1130"/>
      <c r="O148" s="1130"/>
      <c r="P148" s="1130"/>
      <c r="Q148" s="1130"/>
      <c r="R148" s="1130"/>
    </row>
    <row r="149" spans="2:18" ht="24" customHeight="1" x14ac:dyDescent="0.25">
      <c r="B149" s="1127"/>
      <c r="C149" s="1127"/>
      <c r="D149" s="1127"/>
      <c r="E149" s="1127"/>
      <c r="F149" s="1127"/>
      <c r="G149" s="1127"/>
      <c r="H149" s="1127"/>
      <c r="I149" s="1127"/>
      <c r="J149" s="1127"/>
      <c r="K149" s="1127"/>
      <c r="L149" s="1127"/>
      <c r="M149" s="1127"/>
      <c r="N149" s="1127"/>
      <c r="O149" s="1127"/>
      <c r="P149" s="1127"/>
      <c r="Q149" s="1127"/>
      <c r="R149" s="1127"/>
    </row>
    <row r="150" spans="2:18" ht="15.75" x14ac:dyDescent="0.25">
      <c r="B150" s="1131"/>
      <c r="C150" s="1131"/>
      <c r="D150" s="1131"/>
      <c r="E150" s="1131"/>
      <c r="F150" s="1131"/>
      <c r="G150" s="1131"/>
      <c r="H150" s="1131"/>
      <c r="I150" s="1131"/>
      <c r="J150" s="1131"/>
      <c r="K150" s="1131"/>
      <c r="L150" s="1131"/>
      <c r="M150" s="1131"/>
      <c r="N150" s="1131"/>
      <c r="O150" s="1131"/>
      <c r="P150" s="1131"/>
      <c r="Q150" s="1131"/>
      <c r="R150" s="1131"/>
    </row>
    <row r="151" spans="2:18" ht="24" customHeight="1" x14ac:dyDescent="0.25">
      <c r="B151" s="1126"/>
      <c r="C151" s="1126"/>
      <c r="D151" s="1126"/>
      <c r="E151" s="1126"/>
      <c r="F151" s="1126"/>
      <c r="G151" s="1126"/>
      <c r="H151" s="1126"/>
      <c r="I151" s="1126"/>
      <c r="J151" s="1126"/>
      <c r="K151" s="1126"/>
      <c r="L151" s="1126"/>
      <c r="M151" s="1126"/>
      <c r="N151" s="1126"/>
      <c r="O151" s="1126"/>
      <c r="P151" s="1126"/>
      <c r="Q151" s="1126"/>
      <c r="R151" s="1126"/>
    </row>
    <row r="152" spans="2:18" x14ac:dyDescent="0.25">
      <c r="B152" s="1127"/>
      <c r="C152" s="1127"/>
      <c r="D152" s="1127"/>
      <c r="E152" s="1127"/>
      <c r="F152" s="1127"/>
      <c r="G152" s="1127"/>
      <c r="H152" s="1127"/>
      <c r="I152" s="1127"/>
      <c r="J152" s="1127"/>
      <c r="K152" s="1127"/>
      <c r="L152" s="1127"/>
      <c r="M152" s="1127"/>
      <c r="N152" s="1127"/>
      <c r="O152" s="1127"/>
      <c r="P152" s="1127"/>
      <c r="Q152" s="1127"/>
      <c r="R152" s="1127"/>
    </row>
    <row r="153" spans="2:18" x14ac:dyDescent="0.25">
      <c r="B153" s="1128"/>
      <c r="C153" s="1128"/>
      <c r="D153" s="1128"/>
      <c r="E153" s="1128"/>
      <c r="F153" s="1128"/>
      <c r="G153" s="1128"/>
      <c r="H153" s="1128"/>
      <c r="I153" s="1128"/>
      <c r="J153" s="1128"/>
      <c r="K153" s="1128"/>
      <c r="L153" s="1128"/>
      <c r="M153" s="1128"/>
      <c r="N153" s="1128"/>
      <c r="O153" s="1128"/>
      <c r="P153" s="1128"/>
      <c r="Q153" s="1128"/>
      <c r="R153" s="1128"/>
    </row>
    <row r="154" spans="2:18" x14ac:dyDescent="0.25">
      <c r="B154" s="1127"/>
      <c r="C154" s="1127"/>
      <c r="D154" s="1127"/>
      <c r="E154" s="1127"/>
      <c r="F154" s="1127"/>
      <c r="G154" s="1127"/>
      <c r="H154" s="1127"/>
      <c r="I154" s="1127"/>
      <c r="J154" s="1127"/>
      <c r="K154" s="1127"/>
      <c r="L154" s="1127"/>
      <c r="M154" s="1127"/>
      <c r="N154" s="1127"/>
      <c r="O154" s="1127"/>
      <c r="P154" s="1127"/>
      <c r="Q154" s="1127"/>
      <c r="R154" s="1127"/>
    </row>
  </sheetData>
  <mergeCells count="33">
    <mergeCell ref="Q6:R6"/>
    <mergeCell ref="D7:F9"/>
    <mergeCell ref="G7:I9"/>
    <mergeCell ref="J7:L9"/>
    <mergeCell ref="M7:O9"/>
    <mergeCell ref="Q7:Q10"/>
    <mergeCell ref="R7:R10"/>
    <mergeCell ref="B2:O2"/>
    <mergeCell ref="B144:R144"/>
    <mergeCell ref="B140:K140"/>
    <mergeCell ref="L140:L141"/>
    <mergeCell ref="M140:M141"/>
    <mergeCell ref="N140:N141"/>
    <mergeCell ref="O140:O141"/>
    <mergeCell ref="P140:P141"/>
    <mergeCell ref="Q140:Q141"/>
    <mergeCell ref="R140:R141"/>
    <mergeCell ref="B141:K141"/>
    <mergeCell ref="B142:K142"/>
    <mergeCell ref="B143:K143"/>
    <mergeCell ref="D6:I6"/>
    <mergeCell ref="J6:O6"/>
    <mergeCell ref="P6:P10"/>
    <mergeCell ref="B151:R151"/>
    <mergeCell ref="B152:R152"/>
    <mergeCell ref="B153:R153"/>
    <mergeCell ref="B154:R154"/>
    <mergeCell ref="B145:R145"/>
    <mergeCell ref="B146:R146"/>
    <mergeCell ref="B147:R147"/>
    <mergeCell ref="B148:R148"/>
    <mergeCell ref="B149:R149"/>
    <mergeCell ref="B150:R150"/>
  </mergeCells>
  <hyperlinks>
    <hyperlink ref="T2" location="Index!A1" display="Return to index" xr:uid="{A5484E49-2171-4340-A590-50C3EC74F99A}"/>
  </hyperlinks>
  <pageMargins left="0.7" right="0.7" top="0.75" bottom="0.75" header="0.3" footer="0.3"/>
  <pageSetup paperSize="9" orientation="portrait"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3C607-48CC-4BD3-BC79-7581A075DE4B}">
  <sheetPr codeName="Ark57">
    <pageSetUpPr fitToPage="1"/>
  </sheetPr>
  <dimension ref="B1:F17"/>
  <sheetViews>
    <sheetView showGridLines="0" zoomScale="110" zoomScaleNormal="110" workbookViewId="0">
      <selection activeCell="F2" sqref="F2:F3"/>
    </sheetView>
  </sheetViews>
  <sheetFormatPr defaultColWidth="9.140625" defaultRowHeight="15" x14ac:dyDescent="0.25"/>
  <cols>
    <col min="1" max="1" width="2.7109375" style="400" customWidth="1"/>
    <col min="2" max="2" width="4.7109375" style="400" customWidth="1"/>
    <col min="3" max="3" width="58.5703125" style="400" customWidth="1"/>
    <col min="4" max="4" width="31.85546875" style="400" customWidth="1"/>
    <col min="5" max="5" width="5.7109375" style="400" customWidth="1"/>
    <col min="6" max="6" width="17" style="400" bestFit="1" customWidth="1"/>
    <col min="7" max="7" width="54.5703125" style="400" customWidth="1"/>
    <col min="8" max="8" width="25" style="400" customWidth="1"/>
    <col min="9" max="16384" width="9.140625" style="400"/>
  </cols>
  <sheetData>
    <row r="1" spans="2:6" ht="12.95" customHeight="1" x14ac:dyDescent="0.25"/>
    <row r="2" spans="2:6" ht="20.25" customHeight="1" x14ac:dyDescent="0.25">
      <c r="B2" s="843" t="s">
        <v>687</v>
      </c>
      <c r="C2" s="843"/>
      <c r="D2" s="843"/>
      <c r="F2" s="867" t="s">
        <v>66</v>
      </c>
    </row>
    <row r="3" spans="2:6" ht="20.25" customHeight="1" x14ac:dyDescent="0.25">
      <c r="B3" s="843"/>
      <c r="C3" s="843"/>
      <c r="D3" s="843"/>
      <c r="F3" s="867"/>
    </row>
    <row r="4" spans="2:6" ht="16.5" thickBot="1" x14ac:dyDescent="0.3">
      <c r="B4" s="141"/>
      <c r="C4" s="350"/>
      <c r="D4" s="350"/>
    </row>
    <row r="5" spans="2:6" ht="15.75" x14ac:dyDescent="0.25">
      <c r="B5" s="141"/>
      <c r="C5" s="350"/>
      <c r="D5" s="351" t="s">
        <v>67</v>
      </c>
    </row>
    <row r="6" spans="2:6" ht="34.5" thickBot="1" x14ac:dyDescent="0.3">
      <c r="B6" s="141"/>
      <c r="C6" s="350"/>
      <c r="D6" s="352" t="s">
        <v>1782</v>
      </c>
    </row>
    <row r="7" spans="2:6" ht="25.5" customHeight="1" thickBot="1" x14ac:dyDescent="0.3">
      <c r="B7" s="353"/>
      <c r="C7" s="354"/>
      <c r="D7" s="355"/>
    </row>
    <row r="8" spans="2:6" ht="25.5" customHeight="1" thickBot="1" x14ac:dyDescent="0.3">
      <c r="B8" s="356">
        <v>1</v>
      </c>
      <c r="C8" s="357" t="s">
        <v>1783</v>
      </c>
      <c r="D8" s="361">
        <v>2941498678.0300002</v>
      </c>
    </row>
    <row r="9" spans="2:6" ht="25.5" customHeight="1" thickBot="1" x14ac:dyDescent="0.3">
      <c r="B9" s="356">
        <v>2</v>
      </c>
      <c r="C9" s="357" t="s">
        <v>1784</v>
      </c>
      <c r="D9" s="361">
        <v>1027833257.1700001</v>
      </c>
    </row>
    <row r="10" spans="2:6" ht="25.5" customHeight="1" thickBot="1" x14ac:dyDescent="0.3">
      <c r="B10" s="356">
        <v>3</v>
      </c>
      <c r="C10" s="358" t="s">
        <v>1785</v>
      </c>
      <c r="D10" s="361">
        <v>670899455.76999998</v>
      </c>
    </row>
    <row r="11" spans="2:6" ht="24" customHeight="1" thickBot="1" x14ac:dyDescent="0.3">
      <c r="B11" s="356">
        <v>4</v>
      </c>
      <c r="C11" s="358" t="s">
        <v>1786</v>
      </c>
      <c r="D11" s="361">
        <v>92991738</v>
      </c>
    </row>
    <row r="12" spans="2:6" ht="25.5" customHeight="1" thickBot="1" x14ac:dyDescent="0.3">
      <c r="B12" s="359">
        <v>5</v>
      </c>
      <c r="C12" s="357" t="s">
        <v>1787</v>
      </c>
      <c r="D12" s="362">
        <v>0.26999998092651367</v>
      </c>
    </row>
    <row r="13" spans="2:6" ht="15.75" thickBot="1" x14ac:dyDescent="0.3">
      <c r="B13" s="359">
        <v>6</v>
      </c>
      <c r="C13" s="360" t="s">
        <v>1788</v>
      </c>
      <c r="D13" s="362">
        <v>3205440741.7000003</v>
      </c>
    </row>
    <row r="17" spans="3:3" x14ac:dyDescent="0.25">
      <c r="C17" s="616"/>
    </row>
  </sheetData>
  <mergeCells count="2">
    <mergeCell ref="B2:D3"/>
    <mergeCell ref="F2:F3"/>
  </mergeCells>
  <hyperlinks>
    <hyperlink ref="F2" location="Index!A1" display="Return to index" xr:uid="{D9CCE098-504F-4135-8BAB-392B3FD0D488}"/>
  </hyperlinks>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809F0-E96A-4893-9266-6C6525275C54}">
  <sheetPr codeName="Ark58"/>
  <dimension ref="A1:J13"/>
  <sheetViews>
    <sheetView showGridLines="0" zoomScale="70" zoomScaleNormal="70" workbookViewId="0">
      <selection activeCell="B2" sqref="B2:H2"/>
    </sheetView>
  </sheetViews>
  <sheetFormatPr defaultColWidth="9.140625" defaultRowHeight="15" x14ac:dyDescent="0.25"/>
  <cols>
    <col min="1" max="1" width="2.7109375" style="421" customWidth="1"/>
    <col min="2" max="2" width="7.42578125" style="421" customWidth="1"/>
    <col min="3" max="3" width="55" style="421" customWidth="1"/>
    <col min="4" max="4" width="19.28515625" style="421" customWidth="1"/>
    <col min="5" max="5" width="27" style="421" customWidth="1"/>
    <col min="6" max="6" width="23.7109375" style="421" customWidth="1"/>
    <col min="7" max="7" width="21.140625" style="421" customWidth="1"/>
    <col min="8" max="8" width="28.28515625" style="421" customWidth="1"/>
    <col min="9" max="9" width="5.7109375" style="421" customWidth="1"/>
    <col min="10" max="10" width="16.85546875" style="421" bestFit="1" customWidth="1"/>
    <col min="11" max="16384" width="9.140625" style="421"/>
  </cols>
  <sheetData>
    <row r="1" spans="1:10" ht="12.95" customHeight="1" x14ac:dyDescent="0.25">
      <c r="A1" s="718"/>
      <c r="B1" s="718"/>
      <c r="C1" s="818"/>
      <c r="D1" s="818"/>
      <c r="E1" s="818"/>
      <c r="F1" s="818"/>
      <c r="G1" s="818"/>
      <c r="H1" s="818"/>
      <c r="I1" s="818"/>
      <c r="J1" s="771"/>
    </row>
    <row r="2" spans="1:10" ht="20.25" x14ac:dyDescent="0.3">
      <c r="A2" s="364"/>
      <c r="B2" s="889" t="s">
        <v>695</v>
      </c>
      <c r="C2" s="890"/>
      <c r="D2" s="890"/>
      <c r="E2" s="890"/>
      <c r="F2" s="890"/>
      <c r="G2" s="890"/>
      <c r="H2" s="890"/>
      <c r="I2" s="718"/>
      <c r="J2" s="315" t="s">
        <v>66</v>
      </c>
    </row>
    <row r="4" spans="1:10" ht="22.5" x14ac:dyDescent="0.25">
      <c r="A4" s="718"/>
      <c r="B4" s="718"/>
      <c r="C4" s="382"/>
      <c r="D4" s="383" t="s">
        <v>696</v>
      </c>
      <c r="E4" s="384" t="s">
        <v>697</v>
      </c>
      <c r="F4" s="385"/>
      <c r="G4" s="385"/>
      <c r="H4" s="386"/>
      <c r="I4" s="771"/>
      <c r="J4" s="771"/>
    </row>
    <row r="5" spans="1:10" ht="22.5" x14ac:dyDescent="0.25">
      <c r="A5" s="718"/>
      <c r="B5" s="718"/>
      <c r="C5" s="387"/>
      <c r="D5" s="388"/>
      <c r="E5" s="389"/>
      <c r="F5" s="383" t="s">
        <v>1789</v>
      </c>
      <c r="G5" s="384" t="s">
        <v>1790</v>
      </c>
      <c r="H5" s="390"/>
      <c r="I5" s="771"/>
      <c r="J5" s="771"/>
    </row>
    <row r="6" spans="1:10" ht="28.5" customHeight="1" x14ac:dyDescent="0.25">
      <c r="A6" s="718"/>
      <c r="B6" s="718"/>
      <c r="C6" s="387"/>
      <c r="D6" s="391"/>
      <c r="E6" s="392"/>
      <c r="F6" s="391"/>
      <c r="G6" s="392"/>
      <c r="H6" s="383" t="s">
        <v>1791</v>
      </c>
      <c r="I6" s="771"/>
      <c r="J6" s="771"/>
    </row>
    <row r="7" spans="1:10" ht="14.25" customHeight="1" x14ac:dyDescent="0.25">
      <c r="A7" s="718"/>
      <c r="B7" s="718"/>
      <c r="C7" s="387"/>
      <c r="D7" s="393" t="s">
        <v>67</v>
      </c>
      <c r="E7" s="394" t="s">
        <v>68</v>
      </c>
      <c r="F7" s="393" t="s">
        <v>69</v>
      </c>
      <c r="G7" s="394" t="s">
        <v>70</v>
      </c>
      <c r="H7" s="393" t="s">
        <v>71</v>
      </c>
      <c r="I7" s="771"/>
      <c r="J7" s="771"/>
    </row>
    <row r="8" spans="1:10" x14ac:dyDescent="0.25">
      <c r="A8" s="718"/>
      <c r="B8" s="780">
        <v>1</v>
      </c>
      <c r="C8" s="395" t="s">
        <v>589</v>
      </c>
      <c r="D8" s="379">
        <v>11977501840.089966</v>
      </c>
      <c r="E8" s="379">
        <v>333921640878</v>
      </c>
      <c r="F8" s="379">
        <v>292802092167</v>
      </c>
      <c r="G8" s="379">
        <v>41119548711</v>
      </c>
      <c r="H8" s="379">
        <v>0</v>
      </c>
      <c r="I8" s="771"/>
      <c r="J8" s="771"/>
    </row>
    <row r="9" spans="1:10" x14ac:dyDescent="0.25">
      <c r="A9" s="718"/>
      <c r="B9" s="780">
        <v>2</v>
      </c>
      <c r="C9" s="395" t="s">
        <v>701</v>
      </c>
      <c r="D9" s="379">
        <v>12705151414.349998</v>
      </c>
      <c r="E9" s="379">
        <v>0</v>
      </c>
      <c r="F9" s="379">
        <v>0</v>
      </c>
      <c r="G9" s="379">
        <v>0</v>
      </c>
      <c r="H9" s="379">
        <v>0</v>
      </c>
      <c r="I9" s="771"/>
      <c r="J9" s="771"/>
    </row>
    <row r="10" spans="1:10" x14ac:dyDescent="0.25">
      <c r="A10" s="718"/>
      <c r="B10" s="780">
        <v>3</v>
      </c>
      <c r="C10" s="395" t="s">
        <v>495</v>
      </c>
      <c r="D10" s="379">
        <v>24682653254.439964</v>
      </c>
      <c r="E10" s="379">
        <v>333921640878</v>
      </c>
      <c r="F10" s="379">
        <v>292802092167</v>
      </c>
      <c r="G10" s="379">
        <v>41119548711</v>
      </c>
      <c r="H10" s="379">
        <v>0</v>
      </c>
      <c r="I10" s="771"/>
      <c r="J10" s="771"/>
    </row>
    <row r="11" spans="1:10" x14ac:dyDescent="0.25">
      <c r="A11" s="718"/>
      <c r="B11" s="749">
        <v>4</v>
      </c>
      <c r="C11" s="396" t="s">
        <v>702</v>
      </c>
      <c r="D11" s="379">
        <v>0</v>
      </c>
      <c r="E11" s="379">
        <v>3560898116.4000001</v>
      </c>
      <c r="F11" s="379">
        <v>3560898116.4000001</v>
      </c>
      <c r="G11" s="379">
        <v>0</v>
      </c>
      <c r="H11" s="379">
        <v>0</v>
      </c>
      <c r="I11" s="771"/>
      <c r="J11" s="771"/>
    </row>
    <row r="12" spans="1:10" x14ac:dyDescent="0.25">
      <c r="A12" s="718"/>
      <c r="B12" s="749" t="s">
        <v>703</v>
      </c>
      <c r="C12" s="396" t="s">
        <v>704</v>
      </c>
      <c r="D12" s="380">
        <v>0</v>
      </c>
      <c r="E12" s="380">
        <v>2894077181.4099998</v>
      </c>
      <c r="F12" s="380">
        <v>2894077181.4099998</v>
      </c>
      <c r="G12" s="380">
        <v>0</v>
      </c>
      <c r="H12" s="381">
        <v>0</v>
      </c>
      <c r="I12" s="771"/>
      <c r="J12" s="771"/>
    </row>
    <row r="13" spans="1:10" x14ac:dyDescent="0.25">
      <c r="A13" s="718"/>
      <c r="B13" s="718"/>
      <c r="C13" s="228"/>
      <c r="D13" s="718"/>
      <c r="E13" s="718"/>
      <c r="F13" s="718"/>
      <c r="G13" s="718"/>
      <c r="H13" s="718"/>
      <c r="I13" s="718"/>
      <c r="J13" s="718"/>
    </row>
  </sheetData>
  <mergeCells count="1">
    <mergeCell ref="B2:H2"/>
  </mergeCells>
  <hyperlinks>
    <hyperlink ref="J2" location="Index!A1" display="Return to index" xr:uid="{876E80E6-DD91-471F-B93A-3CAB52D7AB4A}"/>
  </hyperlinks>
  <pageMargins left="0.7" right="0.7" top="0.75" bottom="0.75" header="0.3" footer="0.3"/>
  <pageSetup paperSize="9" orientation="portrait" horizontalDpi="1200"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E86A2-1EF5-439C-83C5-DAAFB777D8B6}">
  <sheetPr codeName="Ark59"/>
  <dimension ref="A1:DR29"/>
  <sheetViews>
    <sheetView zoomScale="70" zoomScaleNormal="70" zoomScalePageLayoutView="60" workbookViewId="0">
      <selection activeCell="C20" sqref="C20"/>
    </sheetView>
  </sheetViews>
  <sheetFormatPr defaultColWidth="11.5703125" defaultRowHeight="15" x14ac:dyDescent="0.25"/>
  <cols>
    <col min="1" max="1" width="2.7109375" style="422" customWidth="1"/>
    <col min="2" max="2" width="8" style="422" customWidth="1"/>
    <col min="3" max="3" width="61.85546875" style="422" bestFit="1" customWidth="1"/>
    <col min="4" max="9" width="28.140625" style="422" customWidth="1"/>
    <col min="10" max="10" width="5.7109375" style="422" customWidth="1"/>
    <col min="11" max="11" width="16.85546875" style="422" bestFit="1" customWidth="1"/>
    <col min="12" max="122" width="11.5703125" style="422"/>
    <col min="123" max="16384" width="11.5703125" style="421"/>
  </cols>
  <sheetData>
    <row r="1" spans="1:122" ht="12.95" customHeight="1" x14ac:dyDescent="0.25">
      <c r="A1" s="714"/>
      <c r="B1" s="714"/>
      <c r="C1" s="714"/>
      <c r="D1" s="714"/>
      <c r="E1" s="714"/>
      <c r="F1" s="714"/>
      <c r="G1" s="714"/>
      <c r="H1" s="714"/>
      <c r="I1" s="714"/>
      <c r="J1" s="714"/>
      <c r="K1" s="714"/>
      <c r="L1" s="714"/>
      <c r="M1" s="714"/>
      <c r="N1" s="714"/>
      <c r="O1" s="714"/>
      <c r="P1" s="714"/>
      <c r="Q1" s="714"/>
      <c r="R1" s="714"/>
      <c r="S1" s="714"/>
      <c r="T1" s="714"/>
      <c r="U1" s="714"/>
      <c r="V1" s="714"/>
      <c r="W1" s="714"/>
      <c r="X1" s="714"/>
      <c r="Y1" s="714"/>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c r="AY1" s="714"/>
      <c r="AZ1" s="714"/>
      <c r="BA1" s="714"/>
      <c r="BB1" s="714"/>
      <c r="BC1" s="714"/>
      <c r="BD1" s="714"/>
      <c r="BE1" s="714"/>
      <c r="BF1" s="714"/>
      <c r="BG1" s="714"/>
      <c r="BH1" s="714"/>
      <c r="BI1" s="714"/>
      <c r="BJ1" s="714"/>
      <c r="BK1" s="714"/>
      <c r="BL1" s="714"/>
      <c r="BM1" s="714"/>
      <c r="BN1" s="714"/>
      <c r="BO1" s="714"/>
      <c r="BP1" s="714"/>
      <c r="BQ1" s="714"/>
      <c r="BR1" s="714"/>
      <c r="BS1" s="714"/>
      <c r="BT1" s="714"/>
      <c r="BU1" s="714"/>
      <c r="BV1" s="714"/>
      <c r="BW1" s="714"/>
      <c r="BX1" s="714"/>
      <c r="BY1" s="714"/>
      <c r="BZ1" s="714"/>
      <c r="CA1" s="714"/>
      <c r="CB1" s="714"/>
      <c r="CC1" s="714"/>
      <c r="CD1" s="714"/>
      <c r="CE1" s="714"/>
      <c r="CF1" s="714"/>
      <c r="CG1" s="714"/>
      <c r="CH1" s="714"/>
      <c r="CI1" s="714"/>
      <c r="CJ1" s="714"/>
      <c r="CK1" s="714"/>
      <c r="CL1" s="714"/>
      <c r="CM1" s="714"/>
      <c r="CN1" s="714"/>
      <c r="CO1" s="714"/>
      <c r="CP1" s="714"/>
      <c r="CQ1" s="714"/>
      <c r="CR1" s="714"/>
      <c r="CS1" s="714"/>
      <c r="CT1" s="714"/>
      <c r="CU1" s="714"/>
      <c r="CV1" s="714"/>
      <c r="CW1" s="714"/>
      <c r="CX1" s="714"/>
      <c r="CY1" s="714"/>
      <c r="CZ1" s="714"/>
      <c r="DA1" s="714"/>
      <c r="DB1" s="714"/>
      <c r="DC1" s="714"/>
      <c r="DD1" s="714"/>
      <c r="DE1" s="714"/>
      <c r="DF1" s="714"/>
      <c r="DG1" s="714"/>
      <c r="DH1" s="714"/>
      <c r="DI1" s="714"/>
      <c r="DJ1" s="714"/>
      <c r="DK1" s="714"/>
      <c r="DL1" s="714"/>
      <c r="DM1" s="714"/>
      <c r="DN1" s="714"/>
      <c r="DO1" s="714"/>
      <c r="DP1" s="714"/>
      <c r="DQ1" s="714"/>
      <c r="DR1" s="714"/>
    </row>
    <row r="2" spans="1:122" ht="20.25" x14ac:dyDescent="0.3">
      <c r="A2" s="57"/>
      <c r="B2" s="634" t="s">
        <v>705</v>
      </c>
      <c r="C2" s="56"/>
      <c r="D2" s="56"/>
      <c r="E2" s="56"/>
      <c r="F2" s="56"/>
      <c r="G2" s="56"/>
      <c r="H2" s="56"/>
      <c r="I2" s="56"/>
      <c r="J2" s="714"/>
      <c r="K2" s="315" t="s">
        <v>66</v>
      </c>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c r="AM2" s="714"/>
      <c r="AN2" s="714"/>
      <c r="AO2" s="714"/>
      <c r="AP2" s="714"/>
      <c r="AQ2" s="714"/>
      <c r="AR2" s="714"/>
      <c r="AS2" s="714"/>
      <c r="AT2" s="714"/>
      <c r="AU2" s="714"/>
      <c r="AV2" s="714"/>
      <c r="AW2" s="714"/>
      <c r="AX2" s="714"/>
      <c r="AY2" s="714"/>
      <c r="AZ2" s="714"/>
      <c r="BA2" s="714"/>
      <c r="BB2" s="714"/>
      <c r="BC2" s="714"/>
      <c r="BD2" s="714"/>
      <c r="BE2" s="714"/>
      <c r="BF2" s="714"/>
      <c r="BG2" s="714"/>
      <c r="BH2" s="714"/>
      <c r="BI2" s="714"/>
      <c r="BJ2" s="714"/>
      <c r="BK2" s="714"/>
      <c r="BL2" s="714"/>
      <c r="BM2" s="714"/>
      <c r="BN2" s="714"/>
      <c r="BO2" s="714"/>
      <c r="BP2" s="714"/>
      <c r="BQ2" s="714"/>
      <c r="BR2" s="714"/>
      <c r="BS2" s="714"/>
      <c r="BT2" s="714"/>
      <c r="BU2" s="714"/>
      <c r="BV2" s="714"/>
      <c r="BW2" s="714"/>
      <c r="BX2" s="714"/>
      <c r="BY2" s="714"/>
      <c r="BZ2" s="714"/>
      <c r="CA2" s="714"/>
      <c r="CB2" s="714"/>
      <c r="CC2" s="714"/>
      <c r="CD2" s="714"/>
      <c r="CE2" s="714"/>
      <c r="CF2" s="714"/>
      <c r="CG2" s="714"/>
      <c r="CH2" s="714"/>
      <c r="CI2" s="714"/>
      <c r="CJ2" s="714"/>
      <c r="CK2" s="714"/>
      <c r="CL2" s="714"/>
      <c r="CM2" s="714"/>
      <c r="CN2" s="714"/>
      <c r="CO2" s="714"/>
      <c r="CP2" s="714"/>
      <c r="CQ2" s="714"/>
      <c r="CR2" s="714"/>
      <c r="CS2" s="714"/>
      <c r="CT2" s="714"/>
      <c r="CU2" s="714"/>
      <c r="CV2" s="714"/>
      <c r="CW2" s="714"/>
      <c r="CX2" s="714"/>
      <c r="CY2" s="714"/>
      <c r="CZ2" s="714"/>
      <c r="DA2" s="714"/>
      <c r="DB2" s="714"/>
      <c r="DC2" s="714"/>
      <c r="DD2" s="714"/>
      <c r="DE2" s="714"/>
      <c r="DF2" s="714"/>
      <c r="DG2" s="714"/>
      <c r="DH2" s="714"/>
      <c r="DI2" s="714"/>
      <c r="DJ2" s="714"/>
      <c r="DK2" s="714"/>
      <c r="DL2" s="714"/>
      <c r="DM2" s="714"/>
      <c r="DN2" s="714"/>
      <c r="DO2" s="714"/>
      <c r="DP2" s="714"/>
      <c r="DQ2" s="714"/>
      <c r="DR2" s="714"/>
    </row>
    <row r="3" spans="1:122" x14ac:dyDescent="0.25">
      <c r="A3" s="714"/>
      <c r="B3" s="714"/>
      <c r="C3" s="714"/>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4"/>
      <c r="AG3" s="714"/>
      <c r="AH3" s="714"/>
      <c r="AI3" s="714"/>
      <c r="AJ3" s="714"/>
      <c r="AK3" s="714"/>
      <c r="AL3" s="714"/>
      <c r="AM3" s="714"/>
      <c r="AN3" s="714"/>
      <c r="AO3" s="714"/>
      <c r="AP3" s="714"/>
      <c r="AQ3" s="714"/>
      <c r="AR3" s="714"/>
      <c r="AS3" s="714"/>
      <c r="AT3" s="714"/>
      <c r="AU3" s="714"/>
      <c r="AV3" s="714"/>
      <c r="AW3" s="714"/>
      <c r="AX3" s="714"/>
      <c r="AY3" s="714"/>
      <c r="AZ3" s="714"/>
      <c r="BA3" s="714"/>
      <c r="BB3" s="714"/>
      <c r="BC3" s="714"/>
      <c r="BD3" s="714"/>
      <c r="BE3" s="714"/>
      <c r="BF3" s="714"/>
      <c r="BG3" s="714"/>
      <c r="BH3" s="714"/>
      <c r="BI3" s="714"/>
      <c r="BJ3" s="714"/>
      <c r="BK3" s="714"/>
      <c r="BL3" s="714"/>
      <c r="BM3" s="714"/>
      <c r="BN3" s="714"/>
      <c r="BO3" s="714"/>
      <c r="BP3" s="714"/>
      <c r="BQ3" s="714"/>
      <c r="BR3" s="714"/>
      <c r="BS3" s="714"/>
      <c r="BT3" s="714"/>
      <c r="BU3" s="714"/>
      <c r="BV3" s="714"/>
      <c r="BW3" s="714"/>
      <c r="BX3" s="714"/>
      <c r="BY3" s="714"/>
      <c r="BZ3" s="714"/>
      <c r="CA3" s="714"/>
      <c r="CB3" s="714"/>
      <c r="CC3" s="714"/>
      <c r="CD3" s="714"/>
      <c r="CE3" s="714"/>
      <c r="CF3" s="714"/>
      <c r="CG3" s="714"/>
      <c r="CH3" s="714"/>
      <c r="CI3" s="714"/>
      <c r="CJ3" s="714"/>
      <c r="CK3" s="714"/>
      <c r="CL3" s="714"/>
      <c r="CM3" s="714"/>
      <c r="CN3" s="714"/>
      <c r="CO3" s="714"/>
      <c r="CP3" s="714"/>
      <c r="CQ3" s="714"/>
      <c r="CR3" s="714"/>
      <c r="CS3" s="714"/>
      <c r="CT3" s="714"/>
      <c r="CU3" s="714"/>
      <c r="CV3" s="714"/>
      <c r="CW3" s="714"/>
      <c r="CX3" s="714"/>
      <c r="CY3" s="714"/>
      <c r="CZ3" s="714"/>
      <c r="DA3" s="714"/>
      <c r="DB3" s="714"/>
      <c r="DC3" s="714"/>
      <c r="DD3" s="718"/>
      <c r="DE3" s="718"/>
      <c r="DF3" s="718"/>
      <c r="DG3" s="718"/>
      <c r="DH3" s="718"/>
      <c r="DI3" s="718"/>
      <c r="DJ3" s="718"/>
      <c r="DK3" s="718"/>
      <c r="DL3" s="718"/>
      <c r="DM3" s="718"/>
      <c r="DN3" s="718"/>
      <c r="DO3" s="718"/>
      <c r="DP3" s="718"/>
      <c r="DQ3" s="718"/>
      <c r="DR3" s="718"/>
    </row>
    <row r="4" spans="1:122" x14ac:dyDescent="0.25">
      <c r="A4" s="714"/>
      <c r="B4" s="714"/>
      <c r="C4" s="714"/>
      <c r="D4" s="714"/>
      <c r="E4" s="714"/>
      <c r="F4" s="714"/>
      <c r="G4" s="714"/>
      <c r="H4" s="714"/>
      <c r="I4" s="714"/>
      <c r="J4" s="714"/>
      <c r="K4" s="714"/>
      <c r="L4" s="714"/>
      <c r="M4" s="714"/>
      <c r="N4" s="714"/>
      <c r="O4" s="714"/>
      <c r="P4" s="714"/>
      <c r="Q4" s="714"/>
      <c r="R4" s="714"/>
      <c r="S4" s="714"/>
      <c r="T4" s="714"/>
      <c r="U4" s="714"/>
      <c r="V4" s="714"/>
      <c r="W4" s="714"/>
      <c r="X4" s="714"/>
      <c r="Y4" s="714"/>
      <c r="Z4" s="714"/>
      <c r="AA4" s="714"/>
      <c r="AB4" s="714"/>
      <c r="AC4" s="714"/>
      <c r="AD4" s="714"/>
      <c r="AE4" s="714"/>
      <c r="AF4" s="714"/>
      <c r="AG4" s="714"/>
      <c r="AH4" s="714"/>
      <c r="AI4" s="714"/>
      <c r="AJ4" s="714"/>
      <c r="AK4" s="714"/>
      <c r="AL4" s="714"/>
      <c r="AM4" s="714"/>
      <c r="AN4" s="714"/>
      <c r="AO4" s="714"/>
      <c r="AP4" s="714"/>
      <c r="AQ4" s="714"/>
      <c r="AR4" s="714"/>
      <c r="AS4" s="714"/>
      <c r="AT4" s="714"/>
      <c r="AU4" s="714"/>
      <c r="AV4" s="714"/>
      <c r="AW4" s="714"/>
      <c r="AX4" s="714"/>
      <c r="AY4" s="714"/>
      <c r="AZ4" s="714"/>
      <c r="BA4" s="714"/>
      <c r="BB4" s="714"/>
      <c r="BC4" s="714"/>
      <c r="BD4" s="714"/>
      <c r="BE4" s="714"/>
      <c r="BF4" s="714"/>
      <c r="BG4" s="714"/>
      <c r="BH4" s="714"/>
      <c r="BI4" s="714"/>
      <c r="BJ4" s="714"/>
      <c r="BK4" s="714"/>
      <c r="BL4" s="714"/>
      <c r="BM4" s="714"/>
      <c r="BN4" s="714"/>
      <c r="BO4" s="714"/>
      <c r="BP4" s="714"/>
      <c r="BQ4" s="714"/>
      <c r="BR4" s="714"/>
      <c r="BS4" s="714"/>
      <c r="BT4" s="714"/>
      <c r="BU4" s="714"/>
      <c r="BV4" s="714"/>
      <c r="BW4" s="714"/>
      <c r="BX4" s="714"/>
      <c r="BY4" s="714"/>
      <c r="BZ4" s="714"/>
      <c r="CA4" s="714"/>
      <c r="CB4" s="714"/>
      <c r="CC4" s="714"/>
      <c r="CD4" s="714"/>
      <c r="CE4" s="714"/>
      <c r="CF4" s="714"/>
      <c r="CG4" s="714"/>
      <c r="CH4" s="714"/>
      <c r="CI4" s="714"/>
      <c r="CJ4" s="714"/>
      <c r="CK4" s="714"/>
      <c r="CL4" s="714"/>
      <c r="CM4" s="714"/>
      <c r="CN4" s="714"/>
      <c r="CO4" s="714"/>
      <c r="CP4" s="714"/>
      <c r="CQ4" s="714"/>
      <c r="CR4" s="714"/>
      <c r="CS4" s="714"/>
      <c r="CT4" s="714"/>
      <c r="CU4" s="714"/>
      <c r="CV4" s="714"/>
      <c r="CW4" s="714"/>
      <c r="CX4" s="714"/>
      <c r="CY4" s="714"/>
      <c r="CZ4" s="714"/>
      <c r="DA4" s="714"/>
      <c r="DB4" s="714"/>
      <c r="DC4" s="714"/>
      <c r="DD4" s="718"/>
      <c r="DE4" s="718"/>
      <c r="DF4" s="718"/>
      <c r="DG4" s="718"/>
      <c r="DH4" s="718"/>
      <c r="DI4" s="718"/>
      <c r="DJ4" s="718"/>
      <c r="DK4" s="718"/>
      <c r="DL4" s="718"/>
      <c r="DM4" s="718"/>
      <c r="DN4" s="718"/>
      <c r="DO4" s="718"/>
      <c r="DP4" s="718"/>
      <c r="DQ4" s="718"/>
      <c r="DR4" s="718"/>
    </row>
    <row r="5" spans="1:122" s="441" customFormat="1" ht="84" customHeight="1" x14ac:dyDescent="0.25">
      <c r="A5" s="781"/>
      <c r="B5" s="781"/>
      <c r="C5" s="934" t="s">
        <v>706</v>
      </c>
      <c r="D5" s="935" t="s">
        <v>707</v>
      </c>
      <c r="E5" s="936"/>
      <c r="F5" s="937" t="s">
        <v>708</v>
      </c>
      <c r="G5" s="935"/>
      <c r="H5" s="938" t="s">
        <v>709</v>
      </c>
      <c r="I5" s="939"/>
      <c r="J5" s="781"/>
      <c r="K5" s="781"/>
      <c r="L5" s="781"/>
      <c r="M5" s="781"/>
      <c r="N5" s="781"/>
      <c r="O5" s="781"/>
      <c r="P5" s="781"/>
      <c r="Q5" s="781"/>
      <c r="R5" s="781"/>
      <c r="S5" s="781"/>
      <c r="T5" s="781"/>
      <c r="U5" s="781"/>
      <c r="V5" s="781"/>
      <c r="W5" s="781"/>
      <c r="X5" s="781"/>
      <c r="Y5" s="781"/>
      <c r="Z5" s="781"/>
      <c r="AA5" s="781"/>
      <c r="AB5" s="781"/>
      <c r="AC5" s="781"/>
      <c r="AD5" s="781"/>
      <c r="AE5" s="781"/>
      <c r="AF5" s="781"/>
      <c r="AG5" s="781"/>
      <c r="AH5" s="781"/>
      <c r="AI5" s="781"/>
      <c r="AJ5" s="781"/>
      <c r="AK5" s="781"/>
      <c r="AL5" s="781"/>
      <c r="AM5" s="781"/>
      <c r="AN5" s="781"/>
      <c r="AO5" s="781"/>
      <c r="AP5" s="781"/>
      <c r="AQ5" s="781"/>
      <c r="AR5" s="781"/>
      <c r="AS5" s="781"/>
      <c r="AT5" s="781"/>
      <c r="AU5" s="781"/>
      <c r="AV5" s="781"/>
      <c r="AW5" s="781"/>
      <c r="AX5" s="781"/>
      <c r="AY5" s="781"/>
      <c r="AZ5" s="781"/>
      <c r="BA5" s="781"/>
      <c r="BB5" s="781"/>
      <c r="BC5" s="781"/>
      <c r="BD5" s="781"/>
      <c r="BE5" s="781"/>
      <c r="BF5" s="781"/>
      <c r="BG5" s="781"/>
      <c r="BH5" s="781"/>
      <c r="BI5" s="781"/>
      <c r="BJ5" s="781"/>
      <c r="BK5" s="781"/>
      <c r="BL5" s="781"/>
      <c r="BM5" s="781"/>
      <c r="BN5" s="781"/>
      <c r="BO5" s="781"/>
      <c r="BP5" s="781"/>
      <c r="BQ5" s="781"/>
      <c r="BR5" s="781"/>
      <c r="BS5" s="781"/>
      <c r="BT5" s="781"/>
      <c r="BU5" s="781"/>
      <c r="BV5" s="781"/>
      <c r="BW5" s="781"/>
      <c r="BX5" s="781"/>
      <c r="BY5" s="781"/>
      <c r="BZ5" s="781"/>
      <c r="CA5" s="781"/>
      <c r="CB5" s="781"/>
      <c r="CC5" s="781"/>
      <c r="CD5" s="781"/>
      <c r="CE5" s="781"/>
      <c r="CF5" s="781"/>
      <c r="CG5" s="781"/>
      <c r="CH5" s="781"/>
      <c r="CI5" s="781"/>
      <c r="CJ5" s="781"/>
      <c r="CK5" s="781"/>
      <c r="CL5" s="781"/>
      <c r="CM5" s="781"/>
      <c r="CN5" s="781"/>
      <c r="CO5" s="781"/>
      <c r="CP5" s="781"/>
      <c r="CQ5" s="781"/>
      <c r="CR5" s="781"/>
      <c r="CS5" s="781"/>
      <c r="CT5" s="781"/>
      <c r="CU5" s="781"/>
      <c r="CV5" s="781"/>
      <c r="CW5" s="781"/>
      <c r="CX5" s="781"/>
      <c r="CY5" s="781"/>
      <c r="CZ5" s="781"/>
      <c r="DA5" s="781"/>
      <c r="DB5" s="781"/>
      <c r="DC5" s="781"/>
      <c r="DD5" s="773"/>
      <c r="DE5" s="773"/>
      <c r="DF5" s="773"/>
      <c r="DG5" s="773"/>
      <c r="DH5" s="773"/>
      <c r="DI5" s="773"/>
      <c r="DJ5" s="773"/>
      <c r="DK5" s="773"/>
      <c r="DL5" s="773"/>
      <c r="DM5" s="773"/>
      <c r="DN5" s="773"/>
      <c r="DO5" s="773"/>
      <c r="DP5" s="773"/>
      <c r="DQ5" s="773"/>
      <c r="DR5" s="773"/>
    </row>
    <row r="6" spans="1:122" s="441" customFormat="1" ht="50.25" customHeight="1" x14ac:dyDescent="0.25">
      <c r="A6" s="781"/>
      <c r="B6" s="454"/>
      <c r="C6" s="934"/>
      <c r="D6" s="455" t="s">
        <v>710</v>
      </c>
      <c r="E6" s="456" t="s">
        <v>652</v>
      </c>
      <c r="F6" s="455" t="s">
        <v>710</v>
      </c>
      <c r="G6" s="456" t="s">
        <v>652</v>
      </c>
      <c r="H6" s="457" t="s">
        <v>711</v>
      </c>
      <c r="I6" s="457" t="s">
        <v>712</v>
      </c>
      <c r="J6" s="781"/>
      <c r="K6" s="781"/>
      <c r="L6" s="781"/>
      <c r="M6" s="781"/>
      <c r="N6" s="781"/>
      <c r="O6" s="781"/>
      <c r="P6" s="781"/>
      <c r="Q6" s="781"/>
      <c r="R6" s="781"/>
      <c r="S6" s="781"/>
      <c r="T6" s="781"/>
      <c r="U6" s="781"/>
      <c r="V6" s="781"/>
      <c r="W6" s="781"/>
      <c r="X6" s="781"/>
      <c r="Y6" s="781"/>
      <c r="Z6" s="781"/>
      <c r="AA6" s="781"/>
      <c r="AB6" s="781"/>
      <c r="AC6" s="781"/>
      <c r="AD6" s="781"/>
      <c r="AE6" s="781"/>
      <c r="AF6" s="781"/>
      <c r="AG6" s="781"/>
      <c r="AH6" s="781"/>
      <c r="AI6" s="781"/>
      <c r="AJ6" s="781"/>
      <c r="AK6" s="781"/>
      <c r="AL6" s="781"/>
      <c r="AM6" s="781"/>
      <c r="AN6" s="781"/>
      <c r="AO6" s="781"/>
      <c r="AP6" s="781"/>
      <c r="AQ6" s="781"/>
      <c r="AR6" s="781"/>
      <c r="AS6" s="781"/>
      <c r="AT6" s="781"/>
      <c r="AU6" s="781"/>
      <c r="AV6" s="781"/>
      <c r="AW6" s="781"/>
      <c r="AX6" s="781"/>
      <c r="AY6" s="781"/>
      <c r="AZ6" s="781"/>
      <c r="BA6" s="781"/>
      <c r="BB6" s="781"/>
      <c r="BC6" s="781"/>
      <c r="BD6" s="781"/>
      <c r="BE6" s="781"/>
      <c r="BF6" s="781"/>
      <c r="BG6" s="781"/>
      <c r="BH6" s="781"/>
      <c r="BI6" s="781"/>
      <c r="BJ6" s="781"/>
      <c r="BK6" s="781"/>
      <c r="BL6" s="781"/>
      <c r="BM6" s="781"/>
      <c r="BN6" s="781"/>
      <c r="BO6" s="781"/>
      <c r="BP6" s="781"/>
      <c r="BQ6" s="781"/>
      <c r="BR6" s="781"/>
      <c r="BS6" s="781"/>
      <c r="BT6" s="781"/>
      <c r="BU6" s="781"/>
      <c r="BV6" s="781"/>
      <c r="BW6" s="781"/>
      <c r="BX6" s="781"/>
      <c r="BY6" s="781"/>
      <c r="BZ6" s="781"/>
      <c r="CA6" s="781"/>
      <c r="CB6" s="781"/>
      <c r="CC6" s="781"/>
      <c r="CD6" s="781"/>
      <c r="CE6" s="781"/>
      <c r="CF6" s="781"/>
      <c r="CG6" s="781"/>
      <c r="CH6" s="781"/>
      <c r="CI6" s="781"/>
      <c r="CJ6" s="781"/>
      <c r="CK6" s="781"/>
      <c r="CL6" s="781"/>
      <c r="CM6" s="781"/>
      <c r="CN6" s="781"/>
      <c r="CO6" s="781"/>
      <c r="CP6" s="781"/>
      <c r="CQ6" s="781"/>
      <c r="CR6" s="781"/>
      <c r="CS6" s="781"/>
      <c r="CT6" s="781"/>
      <c r="CU6" s="781"/>
      <c r="CV6" s="781"/>
      <c r="CW6" s="781"/>
      <c r="CX6" s="781"/>
      <c r="CY6" s="781"/>
      <c r="CZ6" s="781"/>
      <c r="DA6" s="781"/>
      <c r="DB6" s="781"/>
      <c r="DC6" s="781"/>
      <c r="DD6" s="773"/>
      <c r="DE6" s="773"/>
      <c r="DF6" s="773"/>
      <c r="DG6" s="773"/>
      <c r="DH6" s="773"/>
      <c r="DI6" s="773"/>
      <c r="DJ6" s="773"/>
      <c r="DK6" s="773"/>
      <c r="DL6" s="773"/>
      <c r="DM6" s="773"/>
      <c r="DN6" s="773"/>
      <c r="DO6" s="773"/>
      <c r="DP6" s="773"/>
      <c r="DQ6" s="773"/>
      <c r="DR6" s="773"/>
    </row>
    <row r="7" spans="1:122" s="425" customFormat="1" x14ac:dyDescent="0.25">
      <c r="A7" s="747"/>
      <c r="B7" s="454"/>
      <c r="C7" s="934"/>
      <c r="D7" s="782" t="s">
        <v>67</v>
      </c>
      <c r="E7" s="783" t="s">
        <v>68</v>
      </c>
      <c r="F7" s="783" t="s">
        <v>69</v>
      </c>
      <c r="G7" s="783" t="s">
        <v>70</v>
      </c>
      <c r="H7" s="783" t="s">
        <v>71</v>
      </c>
      <c r="I7" s="783" t="s">
        <v>466</v>
      </c>
      <c r="J7" s="784"/>
      <c r="K7" s="747"/>
      <c r="L7" s="747"/>
      <c r="M7" s="747"/>
      <c r="N7" s="747"/>
      <c r="O7" s="747"/>
      <c r="P7" s="747"/>
      <c r="Q7" s="747"/>
      <c r="R7" s="747"/>
      <c r="S7" s="747"/>
      <c r="T7" s="747"/>
      <c r="U7" s="747"/>
      <c r="V7" s="747"/>
      <c r="W7" s="747"/>
      <c r="X7" s="747"/>
      <c r="Y7" s="747"/>
      <c r="Z7" s="747"/>
      <c r="AA7" s="747"/>
      <c r="AB7" s="747"/>
      <c r="AC7" s="747"/>
      <c r="AD7" s="747"/>
      <c r="AE7" s="747"/>
      <c r="AF7" s="747"/>
      <c r="AG7" s="747"/>
      <c r="AH7" s="747"/>
      <c r="AI7" s="747"/>
      <c r="AJ7" s="747"/>
      <c r="AK7" s="747"/>
      <c r="AL7" s="747"/>
      <c r="AM7" s="747"/>
      <c r="AN7" s="747"/>
      <c r="AO7" s="747"/>
      <c r="AP7" s="747"/>
      <c r="AQ7" s="747"/>
      <c r="AR7" s="747"/>
      <c r="AS7" s="747"/>
      <c r="AT7" s="747"/>
      <c r="AU7" s="747"/>
      <c r="AV7" s="747"/>
      <c r="AW7" s="747"/>
      <c r="AX7" s="747"/>
      <c r="AY7" s="747"/>
      <c r="AZ7" s="747"/>
      <c r="BA7" s="747"/>
      <c r="BB7" s="747"/>
      <c r="BC7" s="747"/>
      <c r="BD7" s="747"/>
      <c r="BE7" s="747"/>
      <c r="BF7" s="747"/>
      <c r="BG7" s="747"/>
      <c r="BH7" s="747"/>
      <c r="BI7" s="747"/>
      <c r="BJ7" s="747"/>
      <c r="BK7" s="747"/>
      <c r="BL7" s="747"/>
      <c r="BM7" s="747"/>
      <c r="BN7" s="747"/>
      <c r="BO7" s="747"/>
      <c r="BP7" s="747"/>
      <c r="BQ7" s="747"/>
      <c r="BR7" s="747"/>
      <c r="BS7" s="747"/>
      <c r="BT7" s="747"/>
      <c r="BU7" s="747"/>
      <c r="BV7" s="747"/>
      <c r="BW7" s="747"/>
      <c r="BX7" s="747"/>
      <c r="BY7" s="747"/>
      <c r="BZ7" s="747"/>
      <c r="CA7" s="747"/>
      <c r="CB7" s="747"/>
      <c r="CC7" s="747"/>
      <c r="CD7" s="747"/>
      <c r="CE7" s="747"/>
      <c r="CF7" s="747"/>
      <c r="CG7" s="747"/>
      <c r="CH7" s="747"/>
      <c r="CI7" s="747"/>
      <c r="CJ7" s="747"/>
      <c r="CK7" s="747"/>
      <c r="CL7" s="747"/>
      <c r="CM7" s="747"/>
      <c r="CN7" s="747"/>
      <c r="CO7" s="747"/>
      <c r="CP7" s="747"/>
      <c r="CQ7" s="747"/>
      <c r="CR7" s="747"/>
      <c r="CS7" s="747"/>
      <c r="CT7" s="747"/>
      <c r="CU7" s="747"/>
      <c r="CV7" s="747"/>
      <c r="CW7" s="747"/>
      <c r="CX7" s="747"/>
      <c r="CY7" s="747"/>
      <c r="CZ7" s="747"/>
      <c r="DA7" s="747"/>
      <c r="DB7" s="747"/>
      <c r="DC7" s="747"/>
      <c r="DD7" s="746"/>
      <c r="DE7" s="746"/>
      <c r="DF7" s="746"/>
      <c r="DG7" s="746"/>
      <c r="DH7" s="746"/>
      <c r="DI7" s="746"/>
      <c r="DJ7" s="746"/>
      <c r="DK7" s="746"/>
      <c r="DL7" s="746"/>
      <c r="DM7" s="746"/>
      <c r="DN7" s="746"/>
      <c r="DO7" s="746"/>
      <c r="DP7" s="746"/>
      <c r="DQ7" s="746"/>
      <c r="DR7" s="746"/>
    </row>
    <row r="8" spans="1:122" s="459" customFormat="1" ht="35.1" customHeight="1" x14ac:dyDescent="0.25">
      <c r="A8" s="784"/>
      <c r="B8" s="458">
        <v>1</v>
      </c>
      <c r="C8" s="785" t="s">
        <v>713</v>
      </c>
      <c r="D8" s="786">
        <v>11334596476.610001</v>
      </c>
      <c r="E8" s="786">
        <v>0</v>
      </c>
      <c r="F8" s="786">
        <v>11334596476.610001</v>
      </c>
      <c r="G8" s="786">
        <v>0</v>
      </c>
      <c r="H8" s="787">
        <v>0</v>
      </c>
      <c r="I8" s="788">
        <v>0</v>
      </c>
      <c r="J8" s="784"/>
      <c r="K8" s="784"/>
      <c r="L8" s="784"/>
      <c r="M8" s="784"/>
      <c r="N8" s="784"/>
      <c r="O8" s="784"/>
      <c r="P8" s="784"/>
      <c r="Q8" s="784"/>
      <c r="R8" s="784"/>
      <c r="S8" s="784"/>
      <c r="T8" s="784"/>
      <c r="U8" s="784"/>
      <c r="V8" s="784"/>
      <c r="W8" s="784"/>
      <c r="X8" s="784"/>
      <c r="Y8" s="784"/>
      <c r="Z8" s="784"/>
      <c r="AA8" s="784"/>
      <c r="AB8" s="784"/>
      <c r="AC8" s="784"/>
      <c r="AD8" s="784"/>
      <c r="AE8" s="784"/>
      <c r="AF8" s="784"/>
      <c r="AG8" s="784"/>
      <c r="AH8" s="784"/>
      <c r="AI8" s="784"/>
      <c r="AJ8" s="784"/>
      <c r="AK8" s="784"/>
      <c r="AL8" s="784"/>
      <c r="AM8" s="784"/>
      <c r="AN8" s="784"/>
      <c r="AO8" s="784"/>
      <c r="AP8" s="784"/>
      <c r="AQ8" s="784"/>
      <c r="AR8" s="784"/>
      <c r="AS8" s="784"/>
      <c r="AT8" s="784"/>
      <c r="AU8" s="784"/>
      <c r="AV8" s="784"/>
      <c r="AW8" s="784"/>
      <c r="AX8" s="784"/>
      <c r="AY8" s="784"/>
      <c r="AZ8" s="784"/>
      <c r="BA8" s="784"/>
      <c r="BB8" s="784"/>
      <c r="BC8" s="784"/>
      <c r="BD8" s="784"/>
      <c r="BE8" s="784"/>
      <c r="BF8" s="784"/>
      <c r="BG8" s="784"/>
      <c r="BH8" s="784"/>
      <c r="BI8" s="784"/>
      <c r="BJ8" s="784"/>
      <c r="BK8" s="784"/>
      <c r="BL8" s="784"/>
      <c r="BM8" s="784"/>
      <c r="BN8" s="784"/>
      <c r="BO8" s="784"/>
      <c r="BP8" s="784"/>
      <c r="BQ8" s="784"/>
      <c r="BR8" s="784"/>
      <c r="BS8" s="784"/>
      <c r="BT8" s="784"/>
      <c r="BU8" s="784"/>
      <c r="BV8" s="784"/>
      <c r="BW8" s="784"/>
      <c r="BX8" s="784"/>
      <c r="BY8" s="784"/>
      <c r="BZ8" s="784"/>
      <c r="CA8" s="784"/>
      <c r="CB8" s="784"/>
      <c r="CC8" s="784"/>
      <c r="CD8" s="784"/>
      <c r="CE8" s="784"/>
      <c r="CF8" s="784"/>
      <c r="CG8" s="784"/>
      <c r="CH8" s="784"/>
      <c r="CI8" s="784"/>
      <c r="CJ8" s="784"/>
      <c r="CK8" s="784"/>
      <c r="CL8" s="784"/>
      <c r="CM8" s="784"/>
      <c r="CN8" s="784"/>
      <c r="CO8" s="784"/>
      <c r="CP8" s="784"/>
      <c r="CQ8" s="784"/>
      <c r="CR8" s="784"/>
      <c r="CS8" s="784"/>
      <c r="CT8" s="784"/>
      <c r="CU8" s="784"/>
      <c r="CV8" s="784"/>
      <c r="CW8" s="784"/>
      <c r="CX8" s="784"/>
      <c r="CY8" s="784"/>
      <c r="CZ8" s="784"/>
      <c r="DA8" s="784"/>
      <c r="DB8" s="784"/>
      <c r="DC8" s="784"/>
      <c r="DD8" s="789"/>
      <c r="DE8" s="789"/>
      <c r="DF8" s="789"/>
      <c r="DG8" s="789"/>
      <c r="DH8" s="789"/>
      <c r="DI8" s="789"/>
      <c r="DJ8" s="789"/>
      <c r="DK8" s="789"/>
      <c r="DL8" s="789"/>
      <c r="DM8" s="789"/>
      <c r="DN8" s="789"/>
      <c r="DO8" s="789"/>
      <c r="DP8" s="789"/>
      <c r="DQ8" s="789"/>
      <c r="DR8" s="789"/>
    </row>
    <row r="9" spans="1:122" s="459" customFormat="1" ht="35.1" customHeight="1" x14ac:dyDescent="0.25">
      <c r="A9" s="784"/>
      <c r="B9" s="458">
        <v>2</v>
      </c>
      <c r="C9" s="460" t="s">
        <v>714</v>
      </c>
      <c r="D9" s="786">
        <v>149488296.33000001</v>
      </c>
      <c r="E9" s="786">
        <v>0</v>
      </c>
      <c r="F9" s="786">
        <v>149488296.33000001</v>
      </c>
      <c r="G9" s="786">
        <v>0</v>
      </c>
      <c r="H9" s="787">
        <v>0</v>
      </c>
      <c r="I9" s="788">
        <v>0</v>
      </c>
      <c r="J9" s="784"/>
      <c r="K9" s="784"/>
      <c r="L9" s="784"/>
      <c r="M9" s="784"/>
      <c r="N9" s="784"/>
      <c r="O9" s="784"/>
      <c r="P9" s="784"/>
      <c r="Q9" s="784"/>
      <c r="R9" s="784"/>
      <c r="S9" s="784"/>
      <c r="T9" s="784"/>
      <c r="U9" s="784"/>
      <c r="V9" s="784"/>
      <c r="W9" s="784"/>
      <c r="X9" s="784"/>
      <c r="Y9" s="784"/>
      <c r="Z9" s="784"/>
      <c r="AA9" s="784"/>
      <c r="AB9" s="784"/>
      <c r="AC9" s="784"/>
      <c r="AD9" s="784"/>
      <c r="AE9" s="784"/>
      <c r="AF9" s="784"/>
      <c r="AG9" s="784"/>
      <c r="AH9" s="784"/>
      <c r="AI9" s="784"/>
      <c r="AJ9" s="784"/>
      <c r="AK9" s="784"/>
      <c r="AL9" s="784"/>
      <c r="AM9" s="784"/>
      <c r="AN9" s="784"/>
      <c r="AO9" s="784"/>
      <c r="AP9" s="784"/>
      <c r="AQ9" s="784"/>
      <c r="AR9" s="784"/>
      <c r="AS9" s="784"/>
      <c r="AT9" s="784"/>
      <c r="AU9" s="784"/>
      <c r="AV9" s="784"/>
      <c r="AW9" s="784"/>
      <c r="AX9" s="784"/>
      <c r="AY9" s="784"/>
      <c r="AZ9" s="784"/>
      <c r="BA9" s="784"/>
      <c r="BB9" s="784"/>
      <c r="BC9" s="784"/>
      <c r="BD9" s="784"/>
      <c r="BE9" s="784"/>
      <c r="BF9" s="784"/>
      <c r="BG9" s="784"/>
      <c r="BH9" s="784"/>
      <c r="BI9" s="784"/>
      <c r="BJ9" s="784"/>
      <c r="BK9" s="784"/>
      <c r="BL9" s="784"/>
      <c r="BM9" s="784"/>
      <c r="BN9" s="784"/>
      <c r="BO9" s="784"/>
      <c r="BP9" s="784"/>
      <c r="BQ9" s="784"/>
      <c r="BR9" s="784"/>
      <c r="BS9" s="784"/>
      <c r="BT9" s="784"/>
      <c r="BU9" s="784"/>
      <c r="BV9" s="784"/>
      <c r="BW9" s="784"/>
      <c r="BX9" s="784"/>
      <c r="BY9" s="784"/>
      <c r="BZ9" s="784"/>
      <c r="CA9" s="784"/>
      <c r="CB9" s="784"/>
      <c r="CC9" s="784"/>
      <c r="CD9" s="784"/>
      <c r="CE9" s="784"/>
      <c r="CF9" s="784"/>
      <c r="CG9" s="784"/>
      <c r="CH9" s="784"/>
      <c r="CI9" s="784"/>
      <c r="CJ9" s="784"/>
      <c r="CK9" s="784"/>
      <c r="CL9" s="784"/>
      <c r="CM9" s="784"/>
      <c r="CN9" s="784"/>
      <c r="CO9" s="784"/>
      <c r="CP9" s="784"/>
      <c r="CQ9" s="784"/>
      <c r="CR9" s="784"/>
      <c r="CS9" s="784"/>
      <c r="CT9" s="784"/>
      <c r="CU9" s="784"/>
      <c r="CV9" s="784"/>
      <c r="CW9" s="784"/>
      <c r="CX9" s="784"/>
      <c r="CY9" s="784"/>
      <c r="CZ9" s="784"/>
      <c r="DA9" s="784"/>
      <c r="DB9" s="784"/>
      <c r="DC9" s="784"/>
      <c r="DD9" s="789"/>
      <c r="DE9" s="789"/>
      <c r="DF9" s="789"/>
      <c r="DG9" s="789"/>
      <c r="DH9" s="789"/>
      <c r="DI9" s="789"/>
      <c r="DJ9" s="789"/>
      <c r="DK9" s="789"/>
      <c r="DL9" s="789"/>
      <c r="DM9" s="789"/>
      <c r="DN9" s="789"/>
      <c r="DO9" s="789"/>
      <c r="DP9" s="789"/>
      <c r="DQ9" s="789"/>
      <c r="DR9" s="789"/>
    </row>
    <row r="10" spans="1:122" s="459" customFormat="1" ht="35.1" customHeight="1" x14ac:dyDescent="0.25">
      <c r="A10" s="784"/>
      <c r="B10" s="458">
        <v>3</v>
      </c>
      <c r="C10" s="460" t="s">
        <v>715</v>
      </c>
      <c r="D10" s="786"/>
      <c r="E10" s="786"/>
      <c r="F10" s="786"/>
      <c r="G10" s="786"/>
      <c r="H10" s="787"/>
      <c r="I10" s="788"/>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4"/>
      <c r="AL10" s="784"/>
      <c r="AM10" s="784"/>
      <c r="AN10" s="784"/>
      <c r="AO10" s="784"/>
      <c r="AP10" s="784"/>
      <c r="AQ10" s="784"/>
      <c r="AR10" s="784"/>
      <c r="AS10" s="784"/>
      <c r="AT10" s="784"/>
      <c r="AU10" s="784"/>
      <c r="AV10" s="784"/>
      <c r="AW10" s="784"/>
      <c r="AX10" s="784"/>
      <c r="AY10" s="784"/>
      <c r="AZ10" s="784"/>
      <c r="BA10" s="784"/>
      <c r="BB10" s="784"/>
      <c r="BC10" s="784"/>
      <c r="BD10" s="784"/>
      <c r="BE10" s="784"/>
      <c r="BF10" s="784"/>
      <c r="BG10" s="784"/>
      <c r="BH10" s="784"/>
      <c r="BI10" s="784"/>
      <c r="BJ10" s="784"/>
      <c r="BK10" s="784"/>
      <c r="BL10" s="784"/>
      <c r="BM10" s="784"/>
      <c r="BN10" s="784"/>
      <c r="BO10" s="784"/>
      <c r="BP10" s="784"/>
      <c r="BQ10" s="784"/>
      <c r="BR10" s="784"/>
      <c r="BS10" s="784"/>
      <c r="BT10" s="784"/>
      <c r="BU10" s="784"/>
      <c r="BV10" s="784"/>
      <c r="BW10" s="784"/>
      <c r="BX10" s="784"/>
      <c r="BY10" s="784"/>
      <c r="BZ10" s="784"/>
      <c r="CA10" s="784"/>
      <c r="CB10" s="784"/>
      <c r="CC10" s="784"/>
      <c r="CD10" s="784"/>
      <c r="CE10" s="784"/>
      <c r="CF10" s="784"/>
      <c r="CG10" s="784"/>
      <c r="CH10" s="784"/>
      <c r="CI10" s="784"/>
      <c r="CJ10" s="784"/>
      <c r="CK10" s="784"/>
      <c r="CL10" s="784"/>
      <c r="CM10" s="784"/>
      <c r="CN10" s="784"/>
      <c r="CO10" s="784"/>
      <c r="CP10" s="784"/>
      <c r="CQ10" s="784"/>
      <c r="CR10" s="784"/>
      <c r="CS10" s="784"/>
      <c r="CT10" s="784"/>
      <c r="CU10" s="784"/>
      <c r="CV10" s="784"/>
      <c r="CW10" s="784"/>
      <c r="CX10" s="784"/>
      <c r="CY10" s="784"/>
      <c r="CZ10" s="784"/>
      <c r="DA10" s="784"/>
      <c r="DB10" s="784"/>
      <c r="DC10" s="784"/>
      <c r="DD10" s="789"/>
      <c r="DE10" s="789"/>
      <c r="DF10" s="789"/>
      <c r="DG10" s="789"/>
      <c r="DH10" s="789"/>
      <c r="DI10" s="789"/>
      <c r="DJ10" s="789"/>
      <c r="DK10" s="789"/>
      <c r="DL10" s="789"/>
      <c r="DM10" s="789"/>
      <c r="DN10" s="789"/>
      <c r="DO10" s="789"/>
      <c r="DP10" s="789"/>
      <c r="DQ10" s="789"/>
      <c r="DR10" s="789"/>
    </row>
    <row r="11" spans="1:122" s="459" customFormat="1" ht="35.1" customHeight="1" x14ac:dyDescent="0.25">
      <c r="A11" s="784"/>
      <c r="B11" s="458">
        <v>4</v>
      </c>
      <c r="C11" s="460" t="s">
        <v>716</v>
      </c>
      <c r="D11" s="786"/>
      <c r="E11" s="786"/>
      <c r="F11" s="786"/>
      <c r="G11" s="786"/>
      <c r="H11" s="787"/>
      <c r="I11" s="788"/>
      <c r="J11" s="784"/>
      <c r="K11" s="784"/>
      <c r="L11" s="784"/>
      <c r="M11" s="784"/>
      <c r="N11" s="784"/>
      <c r="O11" s="784"/>
      <c r="P11" s="784"/>
      <c r="Q11" s="784"/>
      <c r="R11" s="784"/>
      <c r="S11" s="784"/>
      <c r="T11" s="784"/>
      <c r="U11" s="784"/>
      <c r="V11" s="784"/>
      <c r="W11" s="784"/>
      <c r="X11" s="784"/>
      <c r="Y11" s="784"/>
      <c r="Z11" s="784"/>
      <c r="AA11" s="784"/>
      <c r="AB11" s="784"/>
      <c r="AC11" s="784"/>
      <c r="AD11" s="784"/>
      <c r="AE11" s="784"/>
      <c r="AF11" s="784"/>
      <c r="AG11" s="784"/>
      <c r="AH11" s="784"/>
      <c r="AI11" s="784"/>
      <c r="AJ11" s="784"/>
      <c r="AK11" s="784"/>
      <c r="AL11" s="784"/>
      <c r="AM11" s="784"/>
      <c r="AN11" s="784"/>
      <c r="AO11" s="784"/>
      <c r="AP11" s="784"/>
      <c r="AQ11" s="784"/>
      <c r="AR11" s="784"/>
      <c r="AS11" s="784"/>
      <c r="AT11" s="784"/>
      <c r="AU11" s="784"/>
      <c r="AV11" s="784"/>
      <c r="AW11" s="784"/>
      <c r="AX11" s="784"/>
      <c r="AY11" s="784"/>
      <c r="AZ11" s="784"/>
      <c r="BA11" s="784"/>
      <c r="BB11" s="784"/>
      <c r="BC11" s="784"/>
      <c r="BD11" s="784"/>
      <c r="BE11" s="784"/>
      <c r="BF11" s="784"/>
      <c r="BG11" s="784"/>
      <c r="BH11" s="784"/>
      <c r="BI11" s="784"/>
      <c r="BJ11" s="784"/>
      <c r="BK11" s="784"/>
      <c r="BL11" s="784"/>
      <c r="BM11" s="784"/>
      <c r="BN11" s="784"/>
      <c r="BO11" s="784"/>
      <c r="BP11" s="784"/>
      <c r="BQ11" s="784"/>
      <c r="BR11" s="784"/>
      <c r="BS11" s="784"/>
      <c r="BT11" s="784"/>
      <c r="BU11" s="784"/>
      <c r="BV11" s="784"/>
      <c r="BW11" s="784"/>
      <c r="BX11" s="784"/>
      <c r="BY11" s="784"/>
      <c r="BZ11" s="784"/>
      <c r="CA11" s="784"/>
      <c r="CB11" s="784"/>
      <c r="CC11" s="784"/>
      <c r="CD11" s="784"/>
      <c r="CE11" s="784"/>
      <c r="CF11" s="784"/>
      <c r="CG11" s="784"/>
      <c r="CH11" s="784"/>
      <c r="CI11" s="784"/>
      <c r="CJ11" s="784"/>
      <c r="CK11" s="784"/>
      <c r="CL11" s="784"/>
      <c r="CM11" s="784"/>
      <c r="CN11" s="784"/>
      <c r="CO11" s="784"/>
      <c r="CP11" s="784"/>
      <c r="CQ11" s="784"/>
      <c r="CR11" s="784"/>
      <c r="CS11" s="784"/>
      <c r="CT11" s="784"/>
      <c r="CU11" s="784"/>
      <c r="CV11" s="784"/>
      <c r="CW11" s="784"/>
      <c r="CX11" s="784"/>
      <c r="CY11" s="784"/>
      <c r="CZ11" s="784"/>
      <c r="DA11" s="784"/>
      <c r="DB11" s="784"/>
      <c r="DC11" s="784"/>
      <c r="DD11" s="789"/>
      <c r="DE11" s="789"/>
      <c r="DF11" s="789"/>
      <c r="DG11" s="789"/>
      <c r="DH11" s="789"/>
      <c r="DI11" s="789"/>
      <c r="DJ11" s="789"/>
      <c r="DK11" s="789"/>
      <c r="DL11" s="789"/>
      <c r="DM11" s="789"/>
      <c r="DN11" s="789"/>
      <c r="DO11" s="789"/>
      <c r="DP11" s="789"/>
      <c r="DQ11" s="789"/>
      <c r="DR11" s="789"/>
    </row>
    <row r="12" spans="1:122" s="459" customFormat="1" ht="35.1" customHeight="1" x14ac:dyDescent="0.25">
      <c r="A12" s="784"/>
      <c r="B12" s="458">
        <v>5</v>
      </c>
      <c r="C12" s="460" t="s">
        <v>717</v>
      </c>
      <c r="D12" s="786"/>
      <c r="E12" s="786"/>
      <c r="F12" s="786"/>
      <c r="G12" s="786"/>
      <c r="H12" s="787"/>
      <c r="I12" s="788"/>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4"/>
      <c r="AL12" s="784"/>
      <c r="AM12" s="784"/>
      <c r="AN12" s="784"/>
      <c r="AO12" s="784"/>
      <c r="AP12" s="784"/>
      <c r="AQ12" s="784"/>
      <c r="AR12" s="784"/>
      <c r="AS12" s="784"/>
      <c r="AT12" s="784"/>
      <c r="AU12" s="784"/>
      <c r="AV12" s="784"/>
      <c r="AW12" s="784"/>
      <c r="AX12" s="784"/>
      <c r="AY12" s="784"/>
      <c r="AZ12" s="784"/>
      <c r="BA12" s="784"/>
      <c r="BB12" s="784"/>
      <c r="BC12" s="784"/>
      <c r="BD12" s="784"/>
      <c r="BE12" s="784"/>
      <c r="BF12" s="784"/>
      <c r="BG12" s="784"/>
      <c r="BH12" s="784"/>
      <c r="BI12" s="784"/>
      <c r="BJ12" s="784"/>
      <c r="BK12" s="784"/>
      <c r="BL12" s="784"/>
      <c r="BM12" s="784"/>
      <c r="BN12" s="784"/>
      <c r="BO12" s="784"/>
      <c r="BP12" s="784"/>
      <c r="BQ12" s="784"/>
      <c r="BR12" s="784"/>
      <c r="BS12" s="784"/>
      <c r="BT12" s="784"/>
      <c r="BU12" s="784"/>
      <c r="BV12" s="784"/>
      <c r="BW12" s="784"/>
      <c r="BX12" s="784"/>
      <c r="BY12" s="784"/>
      <c r="BZ12" s="784"/>
      <c r="CA12" s="784"/>
      <c r="CB12" s="784"/>
      <c r="CC12" s="784"/>
      <c r="CD12" s="784"/>
      <c r="CE12" s="784"/>
      <c r="CF12" s="784"/>
      <c r="CG12" s="784"/>
      <c r="CH12" s="784"/>
      <c r="CI12" s="784"/>
      <c r="CJ12" s="784"/>
      <c r="CK12" s="784"/>
      <c r="CL12" s="784"/>
      <c r="CM12" s="784"/>
      <c r="CN12" s="784"/>
      <c r="CO12" s="784"/>
      <c r="CP12" s="784"/>
      <c r="CQ12" s="784"/>
      <c r="CR12" s="784"/>
      <c r="CS12" s="784"/>
      <c r="CT12" s="784"/>
      <c r="CU12" s="784"/>
      <c r="CV12" s="784"/>
      <c r="CW12" s="784"/>
      <c r="CX12" s="784"/>
      <c r="CY12" s="784"/>
      <c r="CZ12" s="784"/>
      <c r="DA12" s="784"/>
      <c r="DB12" s="784"/>
      <c r="DC12" s="784"/>
      <c r="DD12" s="789"/>
      <c r="DE12" s="789"/>
      <c r="DF12" s="789"/>
      <c r="DG12" s="789"/>
      <c r="DH12" s="789"/>
      <c r="DI12" s="789"/>
      <c r="DJ12" s="789"/>
      <c r="DK12" s="789"/>
      <c r="DL12" s="789"/>
      <c r="DM12" s="789"/>
      <c r="DN12" s="789"/>
      <c r="DO12" s="789"/>
      <c r="DP12" s="789"/>
      <c r="DQ12" s="789"/>
      <c r="DR12" s="789"/>
    </row>
    <row r="13" spans="1:122" s="459" customFormat="1" ht="35.1" customHeight="1" x14ac:dyDescent="0.25">
      <c r="A13" s="784"/>
      <c r="B13" s="458">
        <v>6</v>
      </c>
      <c r="C13" s="460" t="s">
        <v>718</v>
      </c>
      <c r="D13" s="786">
        <v>697168496.54999995</v>
      </c>
      <c r="E13" s="786">
        <v>0</v>
      </c>
      <c r="F13" s="786">
        <v>697168496.54999995</v>
      </c>
      <c r="G13" s="786">
        <v>0</v>
      </c>
      <c r="H13" s="787">
        <v>139919136.83000001</v>
      </c>
      <c r="I13" s="788">
        <v>0.20069629870311445</v>
      </c>
      <c r="J13" s="784"/>
      <c r="K13" s="784"/>
      <c r="L13" s="784"/>
      <c r="M13" s="784"/>
      <c r="N13" s="784"/>
      <c r="O13" s="784"/>
      <c r="P13" s="784"/>
      <c r="Q13" s="784"/>
      <c r="R13" s="784"/>
      <c r="S13" s="784"/>
      <c r="T13" s="784"/>
      <c r="U13" s="784"/>
      <c r="V13" s="784"/>
      <c r="W13" s="784"/>
      <c r="X13" s="784"/>
      <c r="Y13" s="784"/>
      <c r="Z13" s="784"/>
      <c r="AA13" s="784"/>
      <c r="AB13" s="784"/>
      <c r="AC13" s="784"/>
      <c r="AD13" s="784"/>
      <c r="AE13" s="784"/>
      <c r="AF13" s="784"/>
      <c r="AG13" s="784"/>
      <c r="AH13" s="784"/>
      <c r="AI13" s="784"/>
      <c r="AJ13" s="784"/>
      <c r="AK13" s="784"/>
      <c r="AL13" s="784"/>
      <c r="AM13" s="784"/>
      <c r="AN13" s="784"/>
      <c r="AO13" s="784"/>
      <c r="AP13" s="784"/>
      <c r="AQ13" s="784"/>
      <c r="AR13" s="784"/>
      <c r="AS13" s="784"/>
      <c r="AT13" s="784"/>
      <c r="AU13" s="784"/>
      <c r="AV13" s="784"/>
      <c r="AW13" s="784"/>
      <c r="AX13" s="784"/>
      <c r="AY13" s="784"/>
      <c r="AZ13" s="784"/>
      <c r="BA13" s="784"/>
      <c r="BB13" s="784"/>
      <c r="BC13" s="784"/>
      <c r="BD13" s="784"/>
      <c r="BE13" s="784"/>
      <c r="BF13" s="784"/>
      <c r="BG13" s="784"/>
      <c r="BH13" s="784"/>
      <c r="BI13" s="784"/>
      <c r="BJ13" s="784"/>
      <c r="BK13" s="784"/>
      <c r="BL13" s="784"/>
      <c r="BM13" s="784"/>
      <c r="BN13" s="784"/>
      <c r="BO13" s="784"/>
      <c r="BP13" s="784"/>
      <c r="BQ13" s="784"/>
      <c r="BR13" s="784"/>
      <c r="BS13" s="784"/>
      <c r="BT13" s="784"/>
      <c r="BU13" s="784"/>
      <c r="BV13" s="784"/>
      <c r="BW13" s="784"/>
      <c r="BX13" s="784"/>
      <c r="BY13" s="784"/>
      <c r="BZ13" s="784"/>
      <c r="CA13" s="784"/>
      <c r="CB13" s="784"/>
      <c r="CC13" s="784"/>
      <c r="CD13" s="784"/>
      <c r="CE13" s="784"/>
      <c r="CF13" s="784"/>
      <c r="CG13" s="784"/>
      <c r="CH13" s="784"/>
      <c r="CI13" s="784"/>
      <c r="CJ13" s="784"/>
      <c r="CK13" s="784"/>
      <c r="CL13" s="784"/>
      <c r="CM13" s="784"/>
      <c r="CN13" s="784"/>
      <c r="CO13" s="784"/>
      <c r="CP13" s="784"/>
      <c r="CQ13" s="784"/>
      <c r="CR13" s="784"/>
      <c r="CS13" s="784"/>
      <c r="CT13" s="784"/>
      <c r="CU13" s="784"/>
      <c r="CV13" s="784"/>
      <c r="CW13" s="784"/>
      <c r="CX13" s="784"/>
      <c r="CY13" s="784"/>
      <c r="CZ13" s="784"/>
      <c r="DA13" s="784"/>
      <c r="DB13" s="784"/>
      <c r="DC13" s="784"/>
      <c r="DD13" s="789"/>
      <c r="DE13" s="789"/>
      <c r="DF13" s="789"/>
      <c r="DG13" s="789"/>
      <c r="DH13" s="789"/>
      <c r="DI13" s="789"/>
      <c r="DJ13" s="789"/>
      <c r="DK13" s="789"/>
      <c r="DL13" s="789"/>
      <c r="DM13" s="789"/>
      <c r="DN13" s="789"/>
      <c r="DO13" s="789"/>
      <c r="DP13" s="789"/>
      <c r="DQ13" s="789"/>
      <c r="DR13" s="789"/>
    </row>
    <row r="14" spans="1:122" s="459" customFormat="1" ht="35.1" customHeight="1" x14ac:dyDescent="0.25">
      <c r="A14" s="784"/>
      <c r="B14" s="458">
        <v>7</v>
      </c>
      <c r="C14" s="460" t="s">
        <v>719</v>
      </c>
      <c r="D14" s="786">
        <v>0</v>
      </c>
      <c r="E14" s="786">
        <v>17557995</v>
      </c>
      <c r="F14" s="786">
        <v>0</v>
      </c>
      <c r="G14" s="786">
        <v>17478468</v>
      </c>
      <c r="H14" s="787">
        <v>17478468</v>
      </c>
      <c r="I14" s="788">
        <v>1</v>
      </c>
      <c r="J14" s="784"/>
      <c r="K14" s="784"/>
      <c r="L14" s="784"/>
      <c r="M14" s="784"/>
      <c r="N14" s="784"/>
      <c r="O14" s="784"/>
      <c r="P14" s="784"/>
      <c r="Q14" s="784"/>
      <c r="R14" s="784"/>
      <c r="S14" s="784"/>
      <c r="T14" s="784"/>
      <c r="U14" s="784"/>
      <c r="V14" s="784"/>
      <c r="W14" s="784"/>
      <c r="X14" s="784"/>
      <c r="Y14" s="784"/>
      <c r="Z14" s="784"/>
      <c r="AA14" s="784"/>
      <c r="AB14" s="784"/>
      <c r="AC14" s="784"/>
      <c r="AD14" s="784"/>
      <c r="AE14" s="784"/>
      <c r="AF14" s="784"/>
      <c r="AG14" s="784"/>
      <c r="AH14" s="784"/>
      <c r="AI14" s="784"/>
      <c r="AJ14" s="784"/>
      <c r="AK14" s="784"/>
      <c r="AL14" s="784"/>
      <c r="AM14" s="784"/>
      <c r="AN14" s="784"/>
      <c r="AO14" s="784"/>
      <c r="AP14" s="784"/>
      <c r="AQ14" s="784"/>
      <c r="AR14" s="784"/>
      <c r="AS14" s="784"/>
      <c r="AT14" s="784"/>
      <c r="AU14" s="784"/>
      <c r="AV14" s="784"/>
      <c r="AW14" s="784"/>
      <c r="AX14" s="784"/>
      <c r="AY14" s="784"/>
      <c r="AZ14" s="784"/>
      <c r="BA14" s="784"/>
      <c r="BB14" s="784"/>
      <c r="BC14" s="784"/>
      <c r="BD14" s="784"/>
      <c r="BE14" s="784"/>
      <c r="BF14" s="784"/>
      <c r="BG14" s="784"/>
      <c r="BH14" s="784"/>
      <c r="BI14" s="784"/>
      <c r="BJ14" s="784"/>
      <c r="BK14" s="784"/>
      <c r="BL14" s="784"/>
      <c r="BM14" s="784"/>
      <c r="BN14" s="784"/>
      <c r="BO14" s="784"/>
      <c r="BP14" s="784"/>
      <c r="BQ14" s="784"/>
      <c r="BR14" s="784"/>
      <c r="BS14" s="784"/>
      <c r="BT14" s="784"/>
      <c r="BU14" s="784"/>
      <c r="BV14" s="784"/>
      <c r="BW14" s="784"/>
      <c r="BX14" s="784"/>
      <c r="BY14" s="784"/>
      <c r="BZ14" s="784"/>
      <c r="CA14" s="784"/>
      <c r="CB14" s="784"/>
      <c r="CC14" s="784"/>
      <c r="CD14" s="784"/>
      <c r="CE14" s="784"/>
      <c r="CF14" s="784"/>
      <c r="CG14" s="784"/>
      <c r="CH14" s="784"/>
      <c r="CI14" s="784"/>
      <c r="CJ14" s="784"/>
      <c r="CK14" s="784"/>
      <c r="CL14" s="784"/>
      <c r="CM14" s="784"/>
      <c r="CN14" s="784"/>
      <c r="CO14" s="784"/>
      <c r="CP14" s="784"/>
      <c r="CQ14" s="784"/>
      <c r="CR14" s="784"/>
      <c r="CS14" s="784"/>
      <c r="CT14" s="784"/>
      <c r="CU14" s="784"/>
      <c r="CV14" s="784"/>
      <c r="CW14" s="784"/>
      <c r="CX14" s="784"/>
      <c r="CY14" s="784"/>
      <c r="CZ14" s="784"/>
      <c r="DA14" s="784"/>
      <c r="DB14" s="784"/>
      <c r="DC14" s="784"/>
      <c r="DD14" s="789"/>
      <c r="DE14" s="789"/>
      <c r="DF14" s="789"/>
      <c r="DG14" s="789"/>
      <c r="DH14" s="789"/>
      <c r="DI14" s="789"/>
      <c r="DJ14" s="789"/>
      <c r="DK14" s="789"/>
      <c r="DL14" s="789"/>
      <c r="DM14" s="789"/>
      <c r="DN14" s="789"/>
      <c r="DO14" s="789"/>
      <c r="DP14" s="789"/>
      <c r="DQ14" s="789"/>
      <c r="DR14" s="789"/>
    </row>
    <row r="15" spans="1:122" s="459" customFormat="1" ht="35.1" customHeight="1" x14ac:dyDescent="0.25">
      <c r="A15" s="784"/>
      <c r="B15" s="458">
        <v>8</v>
      </c>
      <c r="C15" s="460" t="s">
        <v>720</v>
      </c>
      <c r="D15" s="786"/>
      <c r="E15" s="786"/>
      <c r="F15" s="786"/>
      <c r="G15" s="786"/>
      <c r="H15" s="787"/>
      <c r="I15" s="788"/>
      <c r="J15" s="784"/>
      <c r="K15" s="784"/>
      <c r="L15" s="784"/>
      <c r="M15" s="784"/>
      <c r="N15" s="784"/>
      <c r="O15" s="784"/>
      <c r="P15" s="784"/>
      <c r="Q15" s="784"/>
      <c r="R15" s="784"/>
      <c r="S15" s="784"/>
      <c r="T15" s="784"/>
      <c r="U15" s="784"/>
      <c r="V15" s="784"/>
      <c r="W15" s="784"/>
      <c r="X15" s="784"/>
      <c r="Y15" s="784"/>
      <c r="Z15" s="784"/>
      <c r="AA15" s="784"/>
      <c r="AB15" s="784"/>
      <c r="AC15" s="784"/>
      <c r="AD15" s="784"/>
      <c r="AE15" s="784"/>
      <c r="AF15" s="784"/>
      <c r="AG15" s="784"/>
      <c r="AH15" s="784"/>
      <c r="AI15" s="784"/>
      <c r="AJ15" s="784"/>
      <c r="AK15" s="784"/>
      <c r="AL15" s="784"/>
      <c r="AM15" s="784"/>
      <c r="AN15" s="784"/>
      <c r="AO15" s="784"/>
      <c r="AP15" s="784"/>
      <c r="AQ15" s="784"/>
      <c r="AR15" s="784"/>
      <c r="AS15" s="784"/>
      <c r="AT15" s="784"/>
      <c r="AU15" s="784"/>
      <c r="AV15" s="784"/>
      <c r="AW15" s="784"/>
      <c r="AX15" s="784"/>
      <c r="AY15" s="784"/>
      <c r="AZ15" s="784"/>
      <c r="BA15" s="784"/>
      <c r="BB15" s="784"/>
      <c r="BC15" s="784"/>
      <c r="BD15" s="784"/>
      <c r="BE15" s="784"/>
      <c r="BF15" s="784"/>
      <c r="BG15" s="784"/>
      <c r="BH15" s="784"/>
      <c r="BI15" s="784"/>
      <c r="BJ15" s="784"/>
      <c r="BK15" s="784"/>
      <c r="BL15" s="784"/>
      <c r="BM15" s="784"/>
      <c r="BN15" s="784"/>
      <c r="BO15" s="784"/>
      <c r="BP15" s="784"/>
      <c r="BQ15" s="784"/>
      <c r="BR15" s="784"/>
      <c r="BS15" s="784"/>
      <c r="BT15" s="784"/>
      <c r="BU15" s="784"/>
      <c r="BV15" s="784"/>
      <c r="BW15" s="784"/>
      <c r="BX15" s="784"/>
      <c r="BY15" s="784"/>
      <c r="BZ15" s="784"/>
      <c r="CA15" s="784"/>
      <c r="CB15" s="784"/>
      <c r="CC15" s="784"/>
      <c r="CD15" s="784"/>
      <c r="CE15" s="784"/>
      <c r="CF15" s="784"/>
      <c r="CG15" s="784"/>
      <c r="CH15" s="784"/>
      <c r="CI15" s="784"/>
      <c r="CJ15" s="784"/>
      <c r="CK15" s="784"/>
      <c r="CL15" s="784"/>
      <c r="CM15" s="784"/>
      <c r="CN15" s="784"/>
      <c r="CO15" s="784"/>
      <c r="CP15" s="784"/>
      <c r="CQ15" s="784"/>
      <c r="CR15" s="784"/>
      <c r="CS15" s="784"/>
      <c r="CT15" s="784"/>
      <c r="CU15" s="784"/>
      <c r="CV15" s="784"/>
      <c r="CW15" s="784"/>
      <c r="CX15" s="784"/>
      <c r="CY15" s="784"/>
      <c r="CZ15" s="784"/>
      <c r="DA15" s="784"/>
      <c r="DB15" s="784"/>
      <c r="DC15" s="784"/>
      <c r="DD15" s="789"/>
      <c r="DE15" s="789"/>
      <c r="DF15" s="789"/>
      <c r="DG15" s="789"/>
      <c r="DH15" s="789"/>
      <c r="DI15" s="789"/>
      <c r="DJ15" s="789"/>
      <c r="DK15" s="789"/>
      <c r="DL15" s="789"/>
      <c r="DM15" s="789"/>
      <c r="DN15" s="789"/>
      <c r="DO15" s="789"/>
      <c r="DP15" s="789"/>
      <c r="DQ15" s="789"/>
      <c r="DR15" s="789"/>
    </row>
    <row r="16" spans="1:122" s="459" customFormat="1" ht="35.1" customHeight="1" x14ac:dyDescent="0.25">
      <c r="A16" s="784"/>
      <c r="B16" s="458">
        <v>9</v>
      </c>
      <c r="C16" s="460" t="s">
        <v>721</v>
      </c>
      <c r="D16" s="786"/>
      <c r="E16" s="786"/>
      <c r="F16" s="786"/>
      <c r="G16" s="786"/>
      <c r="H16" s="787"/>
      <c r="I16" s="788"/>
      <c r="J16" s="784"/>
      <c r="K16" s="784"/>
      <c r="L16" s="784"/>
      <c r="M16" s="784"/>
      <c r="N16" s="784"/>
      <c r="O16" s="784"/>
      <c r="P16" s="784"/>
      <c r="Q16" s="784"/>
      <c r="R16" s="784"/>
      <c r="S16" s="784"/>
      <c r="T16" s="784"/>
      <c r="U16" s="784"/>
      <c r="V16" s="784"/>
      <c r="W16" s="784"/>
      <c r="X16" s="784"/>
      <c r="Y16" s="784"/>
      <c r="Z16" s="784"/>
      <c r="AA16" s="784"/>
      <c r="AB16" s="784"/>
      <c r="AC16" s="784"/>
      <c r="AD16" s="784"/>
      <c r="AE16" s="784"/>
      <c r="AF16" s="784"/>
      <c r="AG16" s="784"/>
      <c r="AH16" s="784"/>
      <c r="AI16" s="784"/>
      <c r="AJ16" s="784"/>
      <c r="AK16" s="784"/>
      <c r="AL16" s="784"/>
      <c r="AM16" s="784"/>
      <c r="AN16" s="784"/>
      <c r="AO16" s="784"/>
      <c r="AP16" s="784"/>
      <c r="AQ16" s="784"/>
      <c r="AR16" s="784"/>
      <c r="AS16" s="784"/>
      <c r="AT16" s="784"/>
      <c r="AU16" s="784"/>
      <c r="AV16" s="784"/>
      <c r="AW16" s="784"/>
      <c r="AX16" s="784"/>
      <c r="AY16" s="784"/>
      <c r="AZ16" s="784"/>
      <c r="BA16" s="784"/>
      <c r="BB16" s="784"/>
      <c r="BC16" s="784"/>
      <c r="BD16" s="784"/>
      <c r="BE16" s="784"/>
      <c r="BF16" s="784"/>
      <c r="BG16" s="784"/>
      <c r="BH16" s="784"/>
      <c r="BI16" s="784"/>
      <c r="BJ16" s="784"/>
      <c r="BK16" s="784"/>
      <c r="BL16" s="784"/>
      <c r="BM16" s="784"/>
      <c r="BN16" s="784"/>
      <c r="BO16" s="784"/>
      <c r="BP16" s="784"/>
      <c r="BQ16" s="784"/>
      <c r="BR16" s="784"/>
      <c r="BS16" s="784"/>
      <c r="BT16" s="784"/>
      <c r="BU16" s="784"/>
      <c r="BV16" s="784"/>
      <c r="BW16" s="784"/>
      <c r="BX16" s="784"/>
      <c r="BY16" s="784"/>
      <c r="BZ16" s="784"/>
      <c r="CA16" s="784"/>
      <c r="CB16" s="784"/>
      <c r="CC16" s="784"/>
      <c r="CD16" s="784"/>
      <c r="CE16" s="784"/>
      <c r="CF16" s="784"/>
      <c r="CG16" s="784"/>
      <c r="CH16" s="784"/>
      <c r="CI16" s="784"/>
      <c r="CJ16" s="784"/>
      <c r="CK16" s="784"/>
      <c r="CL16" s="784"/>
      <c r="CM16" s="784"/>
      <c r="CN16" s="784"/>
      <c r="CO16" s="784"/>
      <c r="CP16" s="784"/>
      <c r="CQ16" s="784"/>
      <c r="CR16" s="784"/>
      <c r="CS16" s="784"/>
      <c r="CT16" s="784"/>
      <c r="CU16" s="784"/>
      <c r="CV16" s="784"/>
      <c r="CW16" s="784"/>
      <c r="CX16" s="784"/>
      <c r="CY16" s="784"/>
      <c r="CZ16" s="784"/>
      <c r="DA16" s="784"/>
      <c r="DB16" s="784"/>
      <c r="DC16" s="784"/>
      <c r="DD16" s="789"/>
      <c r="DE16" s="789"/>
      <c r="DF16" s="789"/>
      <c r="DG16" s="789"/>
      <c r="DH16" s="789"/>
      <c r="DI16" s="789"/>
      <c r="DJ16" s="789"/>
      <c r="DK16" s="789"/>
      <c r="DL16" s="789"/>
      <c r="DM16" s="789"/>
      <c r="DN16" s="789"/>
      <c r="DO16" s="789"/>
      <c r="DP16" s="789"/>
      <c r="DQ16" s="789"/>
      <c r="DR16" s="789"/>
    </row>
    <row r="17" spans="1:122" s="459" customFormat="1" ht="35.1" customHeight="1" x14ac:dyDescent="0.25">
      <c r="A17" s="784"/>
      <c r="B17" s="458">
        <v>10</v>
      </c>
      <c r="C17" s="460" t="s">
        <v>722</v>
      </c>
      <c r="D17" s="786"/>
      <c r="E17" s="786"/>
      <c r="F17" s="786"/>
      <c r="G17" s="786"/>
      <c r="H17" s="787"/>
      <c r="I17" s="788"/>
      <c r="J17" s="784"/>
      <c r="K17" s="784"/>
      <c r="L17" s="784"/>
      <c r="M17" s="784"/>
      <c r="N17" s="784"/>
      <c r="O17" s="784"/>
      <c r="P17" s="784"/>
      <c r="Q17" s="784"/>
      <c r="R17" s="784"/>
      <c r="S17" s="784"/>
      <c r="T17" s="784"/>
      <c r="U17" s="784"/>
      <c r="V17" s="784"/>
      <c r="W17" s="784"/>
      <c r="X17" s="784"/>
      <c r="Y17" s="784"/>
      <c r="Z17" s="784"/>
      <c r="AA17" s="784"/>
      <c r="AB17" s="784"/>
      <c r="AC17" s="784"/>
      <c r="AD17" s="784"/>
      <c r="AE17" s="784"/>
      <c r="AF17" s="784"/>
      <c r="AG17" s="784"/>
      <c r="AH17" s="784"/>
      <c r="AI17" s="784"/>
      <c r="AJ17" s="784"/>
      <c r="AK17" s="784"/>
      <c r="AL17" s="784"/>
      <c r="AM17" s="784"/>
      <c r="AN17" s="784"/>
      <c r="AO17" s="784"/>
      <c r="AP17" s="784"/>
      <c r="AQ17" s="784"/>
      <c r="AR17" s="784"/>
      <c r="AS17" s="784"/>
      <c r="AT17" s="784"/>
      <c r="AU17" s="784"/>
      <c r="AV17" s="784"/>
      <c r="AW17" s="784"/>
      <c r="AX17" s="784"/>
      <c r="AY17" s="784"/>
      <c r="AZ17" s="784"/>
      <c r="BA17" s="784"/>
      <c r="BB17" s="784"/>
      <c r="BC17" s="784"/>
      <c r="BD17" s="784"/>
      <c r="BE17" s="784"/>
      <c r="BF17" s="784"/>
      <c r="BG17" s="784"/>
      <c r="BH17" s="784"/>
      <c r="BI17" s="784"/>
      <c r="BJ17" s="784"/>
      <c r="BK17" s="784"/>
      <c r="BL17" s="784"/>
      <c r="BM17" s="784"/>
      <c r="BN17" s="784"/>
      <c r="BO17" s="784"/>
      <c r="BP17" s="784"/>
      <c r="BQ17" s="784"/>
      <c r="BR17" s="784"/>
      <c r="BS17" s="784"/>
      <c r="BT17" s="784"/>
      <c r="BU17" s="784"/>
      <c r="BV17" s="784"/>
      <c r="BW17" s="784"/>
      <c r="BX17" s="784"/>
      <c r="BY17" s="784"/>
      <c r="BZ17" s="784"/>
      <c r="CA17" s="784"/>
      <c r="CB17" s="784"/>
      <c r="CC17" s="784"/>
      <c r="CD17" s="784"/>
      <c r="CE17" s="784"/>
      <c r="CF17" s="784"/>
      <c r="CG17" s="784"/>
      <c r="CH17" s="784"/>
      <c r="CI17" s="784"/>
      <c r="CJ17" s="784"/>
      <c r="CK17" s="784"/>
      <c r="CL17" s="784"/>
      <c r="CM17" s="784"/>
      <c r="CN17" s="784"/>
      <c r="CO17" s="784"/>
      <c r="CP17" s="784"/>
      <c r="CQ17" s="784"/>
      <c r="CR17" s="784"/>
      <c r="CS17" s="784"/>
      <c r="CT17" s="784"/>
      <c r="CU17" s="784"/>
      <c r="CV17" s="784"/>
      <c r="CW17" s="784"/>
      <c r="CX17" s="784"/>
      <c r="CY17" s="784"/>
      <c r="CZ17" s="784"/>
      <c r="DA17" s="784"/>
      <c r="DB17" s="784"/>
      <c r="DC17" s="784"/>
      <c r="DD17" s="789"/>
      <c r="DE17" s="789"/>
      <c r="DF17" s="789"/>
      <c r="DG17" s="789"/>
      <c r="DH17" s="789"/>
      <c r="DI17" s="789"/>
      <c r="DJ17" s="789"/>
      <c r="DK17" s="789"/>
      <c r="DL17" s="789"/>
      <c r="DM17" s="789"/>
      <c r="DN17" s="789"/>
      <c r="DO17" s="789"/>
      <c r="DP17" s="789"/>
      <c r="DQ17" s="789"/>
      <c r="DR17" s="789"/>
    </row>
    <row r="18" spans="1:122" s="459" customFormat="1" ht="35.1" customHeight="1" x14ac:dyDescent="0.25">
      <c r="A18" s="784"/>
      <c r="B18" s="458">
        <v>11</v>
      </c>
      <c r="C18" s="460" t="s">
        <v>723</v>
      </c>
      <c r="D18" s="786">
        <v>79814.789999999994</v>
      </c>
      <c r="E18" s="786">
        <v>0</v>
      </c>
      <c r="F18" s="786">
        <v>79814.789999999994</v>
      </c>
      <c r="G18" s="786">
        <v>0</v>
      </c>
      <c r="H18" s="787">
        <v>119722.19</v>
      </c>
      <c r="I18" s="788">
        <v>1.5000000626450312</v>
      </c>
      <c r="J18" s="784"/>
      <c r="K18" s="784"/>
      <c r="L18" s="784"/>
      <c r="M18" s="784"/>
      <c r="N18" s="784"/>
      <c r="O18" s="784"/>
      <c r="P18" s="784"/>
      <c r="Q18" s="784"/>
      <c r="R18" s="784"/>
      <c r="S18" s="784"/>
      <c r="T18" s="784"/>
      <c r="U18" s="784"/>
      <c r="V18" s="784"/>
      <c r="W18" s="784"/>
      <c r="X18" s="784"/>
      <c r="Y18" s="784"/>
      <c r="Z18" s="784"/>
      <c r="AA18" s="784"/>
      <c r="AB18" s="784"/>
      <c r="AC18" s="784"/>
      <c r="AD18" s="784"/>
      <c r="AE18" s="784"/>
      <c r="AF18" s="784"/>
      <c r="AG18" s="784"/>
      <c r="AH18" s="784"/>
      <c r="AI18" s="784"/>
      <c r="AJ18" s="784"/>
      <c r="AK18" s="784"/>
      <c r="AL18" s="784"/>
      <c r="AM18" s="784"/>
      <c r="AN18" s="784"/>
      <c r="AO18" s="784"/>
      <c r="AP18" s="784"/>
      <c r="AQ18" s="784"/>
      <c r="AR18" s="784"/>
      <c r="AS18" s="784"/>
      <c r="AT18" s="784"/>
      <c r="AU18" s="784"/>
      <c r="AV18" s="784"/>
      <c r="AW18" s="784"/>
      <c r="AX18" s="784"/>
      <c r="AY18" s="784"/>
      <c r="AZ18" s="784"/>
      <c r="BA18" s="784"/>
      <c r="BB18" s="784"/>
      <c r="BC18" s="784"/>
      <c r="BD18" s="784"/>
      <c r="BE18" s="784"/>
      <c r="BF18" s="784"/>
      <c r="BG18" s="784"/>
      <c r="BH18" s="784"/>
      <c r="BI18" s="784"/>
      <c r="BJ18" s="784"/>
      <c r="BK18" s="784"/>
      <c r="BL18" s="784"/>
      <c r="BM18" s="784"/>
      <c r="BN18" s="784"/>
      <c r="BO18" s="784"/>
      <c r="BP18" s="784"/>
      <c r="BQ18" s="784"/>
      <c r="BR18" s="784"/>
      <c r="BS18" s="784"/>
      <c r="BT18" s="784"/>
      <c r="BU18" s="784"/>
      <c r="BV18" s="784"/>
      <c r="BW18" s="784"/>
      <c r="BX18" s="784"/>
      <c r="BY18" s="784"/>
      <c r="BZ18" s="784"/>
      <c r="CA18" s="784"/>
      <c r="CB18" s="784"/>
      <c r="CC18" s="784"/>
      <c r="CD18" s="784"/>
      <c r="CE18" s="784"/>
      <c r="CF18" s="784"/>
      <c r="CG18" s="784"/>
      <c r="CH18" s="784"/>
      <c r="CI18" s="784"/>
      <c r="CJ18" s="784"/>
      <c r="CK18" s="784"/>
      <c r="CL18" s="784"/>
      <c r="CM18" s="784"/>
      <c r="CN18" s="784"/>
      <c r="CO18" s="784"/>
      <c r="CP18" s="784"/>
      <c r="CQ18" s="784"/>
      <c r="CR18" s="784"/>
      <c r="CS18" s="784"/>
      <c r="CT18" s="784"/>
      <c r="CU18" s="784"/>
      <c r="CV18" s="784"/>
      <c r="CW18" s="784"/>
      <c r="CX18" s="784"/>
      <c r="CY18" s="784"/>
      <c r="CZ18" s="784"/>
      <c r="DA18" s="784"/>
      <c r="DB18" s="784"/>
      <c r="DC18" s="784"/>
      <c r="DD18" s="789"/>
      <c r="DE18" s="789"/>
      <c r="DF18" s="789"/>
      <c r="DG18" s="789"/>
      <c r="DH18" s="789"/>
      <c r="DI18" s="789"/>
      <c r="DJ18" s="789"/>
      <c r="DK18" s="789"/>
      <c r="DL18" s="789"/>
      <c r="DM18" s="789"/>
      <c r="DN18" s="789"/>
      <c r="DO18" s="789"/>
      <c r="DP18" s="789"/>
      <c r="DQ18" s="789"/>
      <c r="DR18" s="789"/>
    </row>
    <row r="19" spans="1:122" s="459" customFormat="1" ht="35.1" customHeight="1" x14ac:dyDescent="0.25">
      <c r="A19" s="784"/>
      <c r="B19" s="458">
        <v>12</v>
      </c>
      <c r="C19" s="460" t="s">
        <v>724</v>
      </c>
      <c r="D19" s="786">
        <v>12703533289.969999</v>
      </c>
      <c r="E19" s="786">
        <v>0</v>
      </c>
      <c r="F19" s="786">
        <v>12703533289.969999</v>
      </c>
      <c r="G19" s="786">
        <v>0</v>
      </c>
      <c r="H19" s="787">
        <v>1270353329</v>
      </c>
      <c r="I19" s="788">
        <v>0.10000000000023616</v>
      </c>
      <c r="J19" s="784"/>
      <c r="K19" s="784"/>
      <c r="L19" s="784"/>
      <c r="M19" s="784"/>
      <c r="N19" s="784"/>
      <c r="O19" s="784"/>
      <c r="P19" s="784"/>
      <c r="Q19" s="784"/>
      <c r="R19" s="784"/>
      <c r="S19" s="784"/>
      <c r="T19" s="784"/>
      <c r="U19" s="784"/>
      <c r="V19" s="784"/>
      <c r="W19" s="784"/>
      <c r="X19" s="784"/>
      <c r="Y19" s="784"/>
      <c r="Z19" s="784"/>
      <c r="AA19" s="784"/>
      <c r="AB19" s="784"/>
      <c r="AC19" s="784"/>
      <c r="AD19" s="784"/>
      <c r="AE19" s="784"/>
      <c r="AF19" s="784"/>
      <c r="AG19" s="784"/>
      <c r="AH19" s="784"/>
      <c r="AI19" s="784"/>
      <c r="AJ19" s="784"/>
      <c r="AK19" s="784"/>
      <c r="AL19" s="784"/>
      <c r="AM19" s="784"/>
      <c r="AN19" s="784"/>
      <c r="AO19" s="784"/>
      <c r="AP19" s="784"/>
      <c r="AQ19" s="784"/>
      <c r="AR19" s="784"/>
      <c r="AS19" s="784"/>
      <c r="AT19" s="784"/>
      <c r="AU19" s="784"/>
      <c r="AV19" s="784"/>
      <c r="AW19" s="784"/>
      <c r="AX19" s="784"/>
      <c r="AY19" s="784"/>
      <c r="AZ19" s="784"/>
      <c r="BA19" s="784"/>
      <c r="BB19" s="784"/>
      <c r="BC19" s="784"/>
      <c r="BD19" s="784"/>
      <c r="BE19" s="784"/>
      <c r="BF19" s="784"/>
      <c r="BG19" s="784"/>
      <c r="BH19" s="784"/>
      <c r="BI19" s="784"/>
      <c r="BJ19" s="784"/>
      <c r="BK19" s="784"/>
      <c r="BL19" s="784"/>
      <c r="BM19" s="784"/>
      <c r="BN19" s="784"/>
      <c r="BO19" s="784"/>
      <c r="BP19" s="784"/>
      <c r="BQ19" s="784"/>
      <c r="BR19" s="784"/>
      <c r="BS19" s="784"/>
      <c r="BT19" s="784"/>
      <c r="BU19" s="784"/>
      <c r="BV19" s="784"/>
      <c r="BW19" s="784"/>
      <c r="BX19" s="784"/>
      <c r="BY19" s="784"/>
      <c r="BZ19" s="784"/>
      <c r="CA19" s="784"/>
      <c r="CB19" s="784"/>
      <c r="CC19" s="784"/>
      <c r="CD19" s="784"/>
      <c r="CE19" s="784"/>
      <c r="CF19" s="784"/>
      <c r="CG19" s="784"/>
      <c r="CH19" s="784"/>
      <c r="CI19" s="784"/>
      <c r="CJ19" s="784"/>
      <c r="CK19" s="784"/>
      <c r="CL19" s="784"/>
      <c r="CM19" s="784"/>
      <c r="CN19" s="784"/>
      <c r="CO19" s="784"/>
      <c r="CP19" s="784"/>
      <c r="CQ19" s="784"/>
      <c r="CR19" s="784"/>
      <c r="CS19" s="784"/>
      <c r="CT19" s="784"/>
      <c r="CU19" s="784"/>
      <c r="CV19" s="784"/>
      <c r="CW19" s="784"/>
      <c r="CX19" s="784"/>
      <c r="CY19" s="784"/>
      <c r="CZ19" s="784"/>
      <c r="DA19" s="784"/>
      <c r="DB19" s="784"/>
      <c r="DC19" s="784"/>
      <c r="DD19" s="789"/>
      <c r="DE19" s="789"/>
      <c r="DF19" s="789"/>
      <c r="DG19" s="789"/>
      <c r="DH19" s="789"/>
      <c r="DI19" s="789"/>
      <c r="DJ19" s="789"/>
      <c r="DK19" s="789"/>
      <c r="DL19" s="789"/>
      <c r="DM19" s="789"/>
      <c r="DN19" s="789"/>
      <c r="DO19" s="789"/>
      <c r="DP19" s="789"/>
      <c r="DQ19" s="789"/>
      <c r="DR19" s="789"/>
    </row>
    <row r="20" spans="1:122" s="459" customFormat="1" ht="35.1" customHeight="1" x14ac:dyDescent="0.25">
      <c r="A20" s="784"/>
      <c r="B20" s="458">
        <v>13</v>
      </c>
      <c r="C20" s="460" t="s">
        <v>725</v>
      </c>
      <c r="D20" s="786"/>
      <c r="E20" s="786"/>
      <c r="F20" s="786"/>
      <c r="G20" s="786"/>
      <c r="H20" s="787"/>
      <c r="I20" s="788"/>
      <c r="J20" s="784"/>
      <c r="K20" s="784"/>
      <c r="L20" s="784"/>
      <c r="M20" s="784"/>
      <c r="N20" s="784"/>
      <c r="O20" s="784"/>
      <c r="P20" s="784"/>
      <c r="Q20" s="784"/>
      <c r="R20" s="784"/>
      <c r="S20" s="784"/>
      <c r="T20" s="784"/>
      <c r="U20" s="784"/>
      <c r="V20" s="784"/>
      <c r="W20" s="784"/>
      <c r="X20" s="784"/>
      <c r="Y20" s="784"/>
      <c r="Z20" s="784"/>
      <c r="AA20" s="784"/>
      <c r="AB20" s="784"/>
      <c r="AC20" s="784"/>
      <c r="AD20" s="784"/>
      <c r="AE20" s="784"/>
      <c r="AF20" s="784"/>
      <c r="AG20" s="784"/>
      <c r="AH20" s="784"/>
      <c r="AI20" s="784"/>
      <c r="AJ20" s="784"/>
      <c r="AK20" s="784"/>
      <c r="AL20" s="784"/>
      <c r="AM20" s="784"/>
      <c r="AN20" s="784"/>
      <c r="AO20" s="784"/>
      <c r="AP20" s="784"/>
      <c r="AQ20" s="784"/>
      <c r="AR20" s="784"/>
      <c r="AS20" s="784"/>
      <c r="AT20" s="784"/>
      <c r="AU20" s="784"/>
      <c r="AV20" s="784"/>
      <c r="AW20" s="784"/>
      <c r="AX20" s="784"/>
      <c r="AY20" s="784"/>
      <c r="AZ20" s="784"/>
      <c r="BA20" s="784"/>
      <c r="BB20" s="784"/>
      <c r="BC20" s="784"/>
      <c r="BD20" s="784"/>
      <c r="BE20" s="784"/>
      <c r="BF20" s="784"/>
      <c r="BG20" s="784"/>
      <c r="BH20" s="784"/>
      <c r="BI20" s="784"/>
      <c r="BJ20" s="784"/>
      <c r="BK20" s="784"/>
      <c r="BL20" s="784"/>
      <c r="BM20" s="784"/>
      <c r="BN20" s="784"/>
      <c r="BO20" s="784"/>
      <c r="BP20" s="784"/>
      <c r="BQ20" s="784"/>
      <c r="BR20" s="784"/>
      <c r="BS20" s="784"/>
      <c r="BT20" s="784"/>
      <c r="BU20" s="784"/>
      <c r="BV20" s="784"/>
      <c r="BW20" s="784"/>
      <c r="BX20" s="784"/>
      <c r="BY20" s="784"/>
      <c r="BZ20" s="784"/>
      <c r="CA20" s="784"/>
      <c r="CB20" s="784"/>
      <c r="CC20" s="784"/>
      <c r="CD20" s="784"/>
      <c r="CE20" s="784"/>
      <c r="CF20" s="784"/>
      <c r="CG20" s="784"/>
      <c r="CH20" s="784"/>
      <c r="CI20" s="784"/>
      <c r="CJ20" s="784"/>
      <c r="CK20" s="784"/>
      <c r="CL20" s="784"/>
      <c r="CM20" s="784"/>
      <c r="CN20" s="784"/>
      <c r="CO20" s="784"/>
      <c r="CP20" s="784"/>
      <c r="CQ20" s="784"/>
      <c r="CR20" s="784"/>
      <c r="CS20" s="784"/>
      <c r="CT20" s="784"/>
      <c r="CU20" s="784"/>
      <c r="CV20" s="784"/>
      <c r="CW20" s="784"/>
      <c r="CX20" s="784"/>
      <c r="CY20" s="784"/>
      <c r="CZ20" s="784"/>
      <c r="DA20" s="784"/>
      <c r="DB20" s="784"/>
      <c r="DC20" s="784"/>
      <c r="DD20" s="789"/>
      <c r="DE20" s="789"/>
      <c r="DF20" s="789"/>
      <c r="DG20" s="789"/>
      <c r="DH20" s="789"/>
      <c r="DI20" s="789"/>
      <c r="DJ20" s="789"/>
      <c r="DK20" s="789"/>
      <c r="DL20" s="789"/>
      <c r="DM20" s="789"/>
      <c r="DN20" s="789"/>
      <c r="DO20" s="789"/>
      <c r="DP20" s="789"/>
      <c r="DQ20" s="789"/>
      <c r="DR20" s="789"/>
    </row>
    <row r="21" spans="1:122" s="459" customFormat="1" ht="35.1" customHeight="1" x14ac:dyDescent="0.25">
      <c r="A21" s="784"/>
      <c r="B21" s="458">
        <v>14</v>
      </c>
      <c r="C21" s="460" t="s">
        <v>726</v>
      </c>
      <c r="D21" s="786"/>
      <c r="E21" s="786"/>
      <c r="F21" s="786"/>
      <c r="G21" s="786"/>
      <c r="H21" s="787"/>
      <c r="I21" s="788"/>
      <c r="J21" s="784"/>
      <c r="K21" s="784"/>
      <c r="L21" s="784"/>
      <c r="M21" s="784"/>
      <c r="N21" s="784"/>
      <c r="O21" s="784"/>
      <c r="P21" s="784"/>
      <c r="Q21" s="784"/>
      <c r="R21" s="784"/>
      <c r="S21" s="784"/>
      <c r="T21" s="784"/>
      <c r="U21" s="784"/>
      <c r="V21" s="784"/>
      <c r="W21" s="784"/>
      <c r="X21" s="784"/>
      <c r="Y21" s="784"/>
      <c r="Z21" s="784"/>
      <c r="AA21" s="784"/>
      <c r="AB21" s="784"/>
      <c r="AC21" s="784"/>
      <c r="AD21" s="784"/>
      <c r="AE21" s="784"/>
      <c r="AF21" s="784"/>
      <c r="AG21" s="784"/>
      <c r="AH21" s="784"/>
      <c r="AI21" s="784"/>
      <c r="AJ21" s="784"/>
      <c r="AK21" s="784"/>
      <c r="AL21" s="784"/>
      <c r="AM21" s="784"/>
      <c r="AN21" s="784"/>
      <c r="AO21" s="784"/>
      <c r="AP21" s="784"/>
      <c r="AQ21" s="784"/>
      <c r="AR21" s="784"/>
      <c r="AS21" s="784"/>
      <c r="AT21" s="784"/>
      <c r="AU21" s="784"/>
      <c r="AV21" s="784"/>
      <c r="AW21" s="784"/>
      <c r="AX21" s="784"/>
      <c r="AY21" s="784"/>
      <c r="AZ21" s="784"/>
      <c r="BA21" s="784"/>
      <c r="BB21" s="784"/>
      <c r="BC21" s="784"/>
      <c r="BD21" s="784"/>
      <c r="BE21" s="784"/>
      <c r="BF21" s="784"/>
      <c r="BG21" s="784"/>
      <c r="BH21" s="784"/>
      <c r="BI21" s="784"/>
      <c r="BJ21" s="784"/>
      <c r="BK21" s="784"/>
      <c r="BL21" s="784"/>
      <c r="BM21" s="784"/>
      <c r="BN21" s="784"/>
      <c r="BO21" s="784"/>
      <c r="BP21" s="784"/>
      <c r="BQ21" s="784"/>
      <c r="BR21" s="784"/>
      <c r="BS21" s="784"/>
      <c r="BT21" s="784"/>
      <c r="BU21" s="784"/>
      <c r="BV21" s="784"/>
      <c r="BW21" s="784"/>
      <c r="BX21" s="784"/>
      <c r="BY21" s="784"/>
      <c r="BZ21" s="784"/>
      <c r="CA21" s="784"/>
      <c r="CB21" s="784"/>
      <c r="CC21" s="784"/>
      <c r="CD21" s="784"/>
      <c r="CE21" s="784"/>
      <c r="CF21" s="784"/>
      <c r="CG21" s="784"/>
      <c r="CH21" s="784"/>
      <c r="CI21" s="784"/>
      <c r="CJ21" s="784"/>
      <c r="CK21" s="784"/>
      <c r="CL21" s="784"/>
      <c r="CM21" s="784"/>
      <c r="CN21" s="784"/>
      <c r="CO21" s="784"/>
      <c r="CP21" s="784"/>
      <c r="CQ21" s="784"/>
      <c r="CR21" s="784"/>
      <c r="CS21" s="784"/>
      <c r="CT21" s="784"/>
      <c r="CU21" s="784"/>
      <c r="CV21" s="784"/>
      <c r="CW21" s="784"/>
      <c r="CX21" s="784"/>
      <c r="CY21" s="784"/>
      <c r="CZ21" s="784"/>
      <c r="DA21" s="784"/>
      <c r="DB21" s="784"/>
      <c r="DC21" s="784"/>
      <c r="DD21" s="789"/>
      <c r="DE21" s="789"/>
      <c r="DF21" s="789"/>
      <c r="DG21" s="789"/>
      <c r="DH21" s="789"/>
      <c r="DI21" s="789"/>
      <c r="DJ21" s="789"/>
      <c r="DK21" s="789"/>
      <c r="DL21" s="789"/>
      <c r="DM21" s="789"/>
      <c r="DN21" s="789"/>
      <c r="DO21" s="789"/>
      <c r="DP21" s="789"/>
      <c r="DQ21" s="789"/>
      <c r="DR21" s="789"/>
    </row>
    <row r="22" spans="1:122" s="459" customFormat="1" ht="35.1" customHeight="1" x14ac:dyDescent="0.25">
      <c r="A22" s="784"/>
      <c r="B22" s="458">
        <v>15</v>
      </c>
      <c r="C22" s="460" t="s">
        <v>493</v>
      </c>
      <c r="D22" s="786">
        <v>59876748.350000001</v>
      </c>
      <c r="E22" s="786">
        <v>0</v>
      </c>
      <c r="F22" s="786">
        <v>59876748.350000001</v>
      </c>
      <c r="G22" s="786">
        <v>0</v>
      </c>
      <c r="H22" s="787">
        <v>59876748.350000001</v>
      </c>
      <c r="I22" s="788">
        <v>1</v>
      </c>
      <c r="J22" s="784"/>
      <c r="K22" s="784"/>
      <c r="L22" s="784"/>
      <c r="M22" s="784"/>
      <c r="N22" s="784"/>
      <c r="O22" s="784"/>
      <c r="P22" s="784"/>
      <c r="Q22" s="784"/>
      <c r="R22" s="784"/>
      <c r="S22" s="784"/>
      <c r="T22" s="784"/>
      <c r="U22" s="784"/>
      <c r="V22" s="784"/>
      <c r="W22" s="784"/>
      <c r="X22" s="784"/>
      <c r="Y22" s="784"/>
      <c r="Z22" s="784"/>
      <c r="AA22" s="784"/>
      <c r="AB22" s="784"/>
      <c r="AC22" s="784"/>
      <c r="AD22" s="784"/>
      <c r="AE22" s="784"/>
      <c r="AF22" s="784"/>
      <c r="AG22" s="784"/>
      <c r="AH22" s="784"/>
      <c r="AI22" s="784"/>
      <c r="AJ22" s="784"/>
      <c r="AK22" s="784"/>
      <c r="AL22" s="784"/>
      <c r="AM22" s="784"/>
      <c r="AN22" s="784"/>
      <c r="AO22" s="784"/>
      <c r="AP22" s="784"/>
      <c r="AQ22" s="784"/>
      <c r="AR22" s="784"/>
      <c r="AS22" s="784"/>
      <c r="AT22" s="784"/>
      <c r="AU22" s="784"/>
      <c r="AV22" s="784"/>
      <c r="AW22" s="784"/>
      <c r="AX22" s="784"/>
      <c r="AY22" s="784"/>
      <c r="AZ22" s="784"/>
      <c r="BA22" s="784"/>
      <c r="BB22" s="784"/>
      <c r="BC22" s="784"/>
      <c r="BD22" s="784"/>
      <c r="BE22" s="784"/>
      <c r="BF22" s="784"/>
      <c r="BG22" s="784"/>
      <c r="BH22" s="784"/>
      <c r="BI22" s="784"/>
      <c r="BJ22" s="784"/>
      <c r="BK22" s="784"/>
      <c r="BL22" s="784"/>
      <c r="BM22" s="784"/>
      <c r="BN22" s="784"/>
      <c r="BO22" s="784"/>
      <c r="BP22" s="784"/>
      <c r="BQ22" s="784"/>
      <c r="BR22" s="784"/>
      <c r="BS22" s="784"/>
      <c r="BT22" s="784"/>
      <c r="BU22" s="784"/>
      <c r="BV22" s="784"/>
      <c r="BW22" s="784"/>
      <c r="BX22" s="784"/>
      <c r="BY22" s="784"/>
      <c r="BZ22" s="784"/>
      <c r="CA22" s="784"/>
      <c r="CB22" s="784"/>
      <c r="CC22" s="784"/>
      <c r="CD22" s="784"/>
      <c r="CE22" s="784"/>
      <c r="CF22" s="784"/>
      <c r="CG22" s="784"/>
      <c r="CH22" s="784"/>
      <c r="CI22" s="784"/>
      <c r="CJ22" s="784"/>
      <c r="CK22" s="784"/>
      <c r="CL22" s="784"/>
      <c r="CM22" s="784"/>
      <c r="CN22" s="784"/>
      <c r="CO22" s="784"/>
      <c r="CP22" s="784"/>
      <c r="CQ22" s="784"/>
      <c r="CR22" s="784"/>
      <c r="CS22" s="784"/>
      <c r="CT22" s="784"/>
      <c r="CU22" s="784"/>
      <c r="CV22" s="784"/>
      <c r="CW22" s="784"/>
      <c r="CX22" s="784"/>
      <c r="CY22" s="784"/>
      <c r="CZ22" s="784"/>
      <c r="DA22" s="784"/>
      <c r="DB22" s="784"/>
      <c r="DC22" s="784"/>
      <c r="DD22" s="789"/>
      <c r="DE22" s="789"/>
      <c r="DF22" s="789"/>
      <c r="DG22" s="789"/>
      <c r="DH22" s="789"/>
      <c r="DI22" s="789"/>
      <c r="DJ22" s="789"/>
      <c r="DK22" s="789"/>
      <c r="DL22" s="789"/>
      <c r="DM22" s="789"/>
      <c r="DN22" s="789"/>
      <c r="DO22" s="789"/>
      <c r="DP22" s="789"/>
      <c r="DQ22" s="789"/>
      <c r="DR22" s="789"/>
    </row>
    <row r="23" spans="1:122" s="459" customFormat="1" ht="35.1" customHeight="1" x14ac:dyDescent="0.25">
      <c r="A23" s="784"/>
      <c r="B23" s="458">
        <v>16</v>
      </c>
      <c r="C23" s="460" t="s">
        <v>727</v>
      </c>
      <c r="D23" s="786"/>
      <c r="E23" s="786"/>
      <c r="F23" s="786"/>
      <c r="G23" s="786"/>
      <c r="H23" s="787"/>
      <c r="I23" s="788"/>
      <c r="J23" s="784"/>
      <c r="K23" s="784"/>
      <c r="L23" s="784"/>
      <c r="M23" s="784"/>
      <c r="N23" s="784"/>
      <c r="O23" s="784"/>
      <c r="P23" s="784"/>
      <c r="Q23" s="784"/>
      <c r="R23" s="784"/>
      <c r="S23" s="784"/>
      <c r="T23" s="784"/>
      <c r="U23" s="784"/>
      <c r="V23" s="784"/>
      <c r="W23" s="784"/>
      <c r="X23" s="784"/>
      <c r="Y23" s="784"/>
      <c r="Z23" s="784"/>
      <c r="AA23" s="784"/>
      <c r="AB23" s="784"/>
      <c r="AC23" s="784"/>
      <c r="AD23" s="784"/>
      <c r="AE23" s="784"/>
      <c r="AF23" s="784"/>
      <c r="AG23" s="784"/>
      <c r="AH23" s="784"/>
      <c r="AI23" s="784"/>
      <c r="AJ23" s="784"/>
      <c r="AK23" s="784"/>
      <c r="AL23" s="784"/>
      <c r="AM23" s="784"/>
      <c r="AN23" s="784"/>
      <c r="AO23" s="784"/>
      <c r="AP23" s="784"/>
      <c r="AQ23" s="784"/>
      <c r="AR23" s="784"/>
      <c r="AS23" s="784"/>
      <c r="AT23" s="784"/>
      <c r="AU23" s="784"/>
      <c r="AV23" s="784"/>
      <c r="AW23" s="784"/>
      <c r="AX23" s="784"/>
      <c r="AY23" s="784"/>
      <c r="AZ23" s="784"/>
      <c r="BA23" s="784"/>
      <c r="BB23" s="784"/>
      <c r="BC23" s="784"/>
      <c r="BD23" s="784"/>
      <c r="BE23" s="784"/>
      <c r="BF23" s="784"/>
      <c r="BG23" s="784"/>
      <c r="BH23" s="784"/>
      <c r="BI23" s="784"/>
      <c r="BJ23" s="784"/>
      <c r="BK23" s="784"/>
      <c r="BL23" s="784"/>
      <c r="BM23" s="784"/>
      <c r="BN23" s="784"/>
      <c r="BO23" s="784"/>
      <c r="BP23" s="784"/>
      <c r="BQ23" s="784"/>
      <c r="BR23" s="784"/>
      <c r="BS23" s="784"/>
      <c r="BT23" s="784"/>
      <c r="BU23" s="784"/>
      <c r="BV23" s="784"/>
      <c r="BW23" s="784"/>
      <c r="BX23" s="784"/>
      <c r="BY23" s="784"/>
      <c r="BZ23" s="784"/>
      <c r="CA23" s="784"/>
      <c r="CB23" s="784"/>
      <c r="CC23" s="784"/>
      <c r="CD23" s="784"/>
      <c r="CE23" s="784"/>
      <c r="CF23" s="784"/>
      <c r="CG23" s="784"/>
      <c r="CH23" s="784"/>
      <c r="CI23" s="784"/>
      <c r="CJ23" s="784"/>
      <c r="CK23" s="784"/>
      <c r="CL23" s="784"/>
      <c r="CM23" s="784"/>
      <c r="CN23" s="784"/>
      <c r="CO23" s="784"/>
      <c r="CP23" s="784"/>
      <c r="CQ23" s="784"/>
      <c r="CR23" s="784"/>
      <c r="CS23" s="784"/>
      <c r="CT23" s="784"/>
      <c r="CU23" s="784"/>
      <c r="CV23" s="784"/>
      <c r="CW23" s="784"/>
      <c r="CX23" s="784"/>
      <c r="CY23" s="784"/>
      <c r="CZ23" s="784"/>
      <c r="DA23" s="784"/>
      <c r="DB23" s="784"/>
      <c r="DC23" s="784"/>
      <c r="DD23" s="789"/>
      <c r="DE23" s="789"/>
      <c r="DF23" s="789"/>
      <c r="DG23" s="789"/>
      <c r="DH23" s="789"/>
      <c r="DI23" s="789"/>
      <c r="DJ23" s="789"/>
      <c r="DK23" s="789"/>
      <c r="DL23" s="789"/>
      <c r="DM23" s="789"/>
      <c r="DN23" s="789"/>
      <c r="DO23" s="789"/>
      <c r="DP23" s="789"/>
      <c r="DQ23" s="789"/>
      <c r="DR23" s="789"/>
    </row>
    <row r="24" spans="1:122" s="459" customFormat="1" ht="35.1" customHeight="1" x14ac:dyDescent="0.25">
      <c r="A24" s="784"/>
      <c r="B24" s="461">
        <v>17</v>
      </c>
      <c r="C24" s="461" t="s">
        <v>728</v>
      </c>
      <c r="D24" s="786">
        <v>24944743122.599998</v>
      </c>
      <c r="E24" s="786">
        <v>17557995</v>
      </c>
      <c r="F24" s="786">
        <v>24944743122.599998</v>
      </c>
      <c r="G24" s="786">
        <v>17478468</v>
      </c>
      <c r="H24" s="787">
        <v>1487747404.3599999</v>
      </c>
      <c r="I24" s="788">
        <v>5.9599959841724968E-2</v>
      </c>
      <c r="J24" s="784"/>
      <c r="K24" s="784"/>
      <c r="L24" s="784"/>
      <c r="M24" s="784"/>
      <c r="N24" s="784"/>
      <c r="O24" s="784"/>
      <c r="P24" s="784"/>
      <c r="Q24" s="784"/>
      <c r="R24" s="784"/>
      <c r="S24" s="784"/>
      <c r="T24" s="784"/>
      <c r="U24" s="784"/>
      <c r="V24" s="784"/>
      <c r="W24" s="784"/>
      <c r="X24" s="784"/>
      <c r="Y24" s="784"/>
      <c r="Z24" s="784"/>
      <c r="AA24" s="784"/>
      <c r="AB24" s="784"/>
      <c r="AC24" s="784"/>
      <c r="AD24" s="784"/>
      <c r="AE24" s="784"/>
      <c r="AF24" s="784"/>
      <c r="AG24" s="784"/>
      <c r="AH24" s="784"/>
      <c r="AI24" s="784"/>
      <c r="AJ24" s="784"/>
      <c r="AK24" s="784"/>
      <c r="AL24" s="784"/>
      <c r="AM24" s="784"/>
      <c r="AN24" s="784"/>
      <c r="AO24" s="784"/>
      <c r="AP24" s="784"/>
      <c r="AQ24" s="784"/>
      <c r="AR24" s="784"/>
      <c r="AS24" s="784"/>
      <c r="AT24" s="784"/>
      <c r="AU24" s="784"/>
      <c r="AV24" s="784"/>
      <c r="AW24" s="784"/>
      <c r="AX24" s="784"/>
      <c r="AY24" s="784"/>
      <c r="AZ24" s="784"/>
      <c r="BA24" s="784"/>
      <c r="BB24" s="784"/>
      <c r="BC24" s="784"/>
      <c r="BD24" s="784"/>
      <c r="BE24" s="784"/>
      <c r="BF24" s="784"/>
      <c r="BG24" s="784"/>
      <c r="BH24" s="784"/>
      <c r="BI24" s="784"/>
      <c r="BJ24" s="784"/>
      <c r="BK24" s="784"/>
      <c r="BL24" s="784"/>
      <c r="BM24" s="784"/>
      <c r="BN24" s="784"/>
      <c r="BO24" s="784"/>
      <c r="BP24" s="784"/>
      <c r="BQ24" s="784"/>
      <c r="BR24" s="784"/>
      <c r="BS24" s="784"/>
      <c r="BT24" s="784"/>
      <c r="BU24" s="784"/>
      <c r="BV24" s="784"/>
      <c r="BW24" s="784"/>
      <c r="BX24" s="784"/>
      <c r="BY24" s="784"/>
      <c r="BZ24" s="784"/>
      <c r="CA24" s="784"/>
      <c r="CB24" s="784"/>
      <c r="CC24" s="784"/>
      <c r="CD24" s="784"/>
      <c r="CE24" s="784"/>
      <c r="CF24" s="784"/>
      <c r="CG24" s="784"/>
      <c r="CH24" s="784"/>
      <c r="CI24" s="784"/>
      <c r="CJ24" s="784"/>
      <c r="CK24" s="784"/>
      <c r="CL24" s="784"/>
      <c r="CM24" s="784"/>
      <c r="CN24" s="784"/>
      <c r="CO24" s="784"/>
      <c r="CP24" s="784"/>
      <c r="CQ24" s="784"/>
      <c r="CR24" s="784"/>
      <c r="CS24" s="784"/>
      <c r="CT24" s="784"/>
      <c r="CU24" s="784"/>
      <c r="CV24" s="784"/>
      <c r="CW24" s="784"/>
      <c r="CX24" s="784"/>
      <c r="CY24" s="784"/>
      <c r="CZ24" s="784"/>
      <c r="DA24" s="784"/>
      <c r="DB24" s="784"/>
      <c r="DC24" s="784"/>
      <c r="DD24" s="789"/>
      <c r="DE24" s="789"/>
      <c r="DF24" s="789"/>
      <c r="DG24" s="789"/>
      <c r="DH24" s="789"/>
      <c r="DI24" s="789"/>
      <c r="DJ24" s="789"/>
      <c r="DK24" s="789"/>
      <c r="DL24" s="789"/>
      <c r="DM24" s="789"/>
      <c r="DN24" s="789"/>
      <c r="DO24" s="789"/>
      <c r="DP24" s="789"/>
      <c r="DQ24" s="789"/>
      <c r="DR24" s="789"/>
    </row>
    <row r="25" spans="1:122" s="459" customFormat="1" x14ac:dyDescent="0.25">
      <c r="A25" s="784"/>
      <c r="B25" s="784"/>
      <c r="C25" s="784"/>
      <c r="D25" s="784"/>
      <c r="E25" s="784"/>
      <c r="F25" s="784"/>
      <c r="G25" s="784"/>
      <c r="H25" s="789"/>
      <c r="I25" s="784"/>
      <c r="J25" s="784"/>
      <c r="K25" s="784"/>
      <c r="L25" s="784"/>
      <c r="M25" s="784"/>
      <c r="N25" s="784"/>
      <c r="O25" s="784"/>
      <c r="P25" s="784"/>
      <c r="Q25" s="784"/>
      <c r="R25" s="784"/>
      <c r="S25" s="784"/>
      <c r="T25" s="784"/>
      <c r="U25" s="784"/>
      <c r="V25" s="784"/>
      <c r="W25" s="784"/>
      <c r="X25" s="784"/>
      <c r="Y25" s="784"/>
      <c r="Z25" s="784"/>
      <c r="AA25" s="784"/>
      <c r="AB25" s="784"/>
      <c r="AC25" s="784"/>
      <c r="AD25" s="784"/>
      <c r="AE25" s="784"/>
      <c r="AF25" s="784"/>
      <c r="AG25" s="784"/>
      <c r="AH25" s="784"/>
      <c r="AI25" s="784"/>
      <c r="AJ25" s="784"/>
      <c r="AK25" s="784"/>
      <c r="AL25" s="784"/>
      <c r="AM25" s="784"/>
      <c r="AN25" s="784"/>
      <c r="AO25" s="784"/>
      <c r="AP25" s="784"/>
      <c r="AQ25" s="784"/>
      <c r="AR25" s="784"/>
      <c r="AS25" s="784"/>
      <c r="AT25" s="784"/>
      <c r="AU25" s="784"/>
      <c r="AV25" s="784"/>
      <c r="AW25" s="784"/>
      <c r="AX25" s="784"/>
      <c r="AY25" s="784"/>
      <c r="AZ25" s="784"/>
      <c r="BA25" s="784"/>
      <c r="BB25" s="784"/>
      <c r="BC25" s="784"/>
      <c r="BD25" s="784"/>
      <c r="BE25" s="784"/>
      <c r="BF25" s="784"/>
      <c r="BG25" s="784"/>
      <c r="BH25" s="784"/>
      <c r="BI25" s="784"/>
      <c r="BJ25" s="784"/>
      <c r="BK25" s="784"/>
      <c r="BL25" s="784"/>
      <c r="BM25" s="784"/>
      <c r="BN25" s="784"/>
      <c r="BO25" s="784"/>
      <c r="BP25" s="784"/>
      <c r="BQ25" s="784"/>
      <c r="BR25" s="784"/>
      <c r="BS25" s="784"/>
      <c r="BT25" s="784"/>
      <c r="BU25" s="784"/>
      <c r="BV25" s="784"/>
      <c r="BW25" s="784"/>
      <c r="BX25" s="784"/>
      <c r="BY25" s="784"/>
      <c r="BZ25" s="784"/>
      <c r="CA25" s="784"/>
      <c r="CB25" s="784"/>
      <c r="CC25" s="784"/>
      <c r="CD25" s="784"/>
      <c r="CE25" s="784"/>
      <c r="CF25" s="784"/>
      <c r="CG25" s="784"/>
      <c r="CH25" s="784"/>
      <c r="CI25" s="784"/>
      <c r="CJ25" s="784"/>
      <c r="CK25" s="784"/>
      <c r="CL25" s="784"/>
      <c r="CM25" s="784"/>
      <c r="CN25" s="784"/>
      <c r="CO25" s="784"/>
      <c r="CP25" s="784"/>
      <c r="CQ25" s="784"/>
      <c r="CR25" s="784"/>
      <c r="CS25" s="784"/>
      <c r="CT25" s="784"/>
      <c r="CU25" s="784"/>
      <c r="CV25" s="784"/>
      <c r="CW25" s="784"/>
      <c r="CX25" s="784"/>
      <c r="CY25" s="784"/>
      <c r="CZ25" s="784"/>
      <c r="DA25" s="784"/>
      <c r="DB25" s="784"/>
      <c r="DC25" s="784"/>
      <c r="DD25" s="789"/>
      <c r="DE25" s="789"/>
      <c r="DF25" s="789"/>
      <c r="DG25" s="789"/>
      <c r="DH25" s="789"/>
      <c r="DI25" s="789"/>
      <c r="DJ25" s="789"/>
      <c r="DK25" s="789"/>
      <c r="DL25" s="789"/>
      <c r="DM25" s="789"/>
      <c r="DN25" s="789"/>
      <c r="DO25" s="789"/>
      <c r="DP25" s="789"/>
      <c r="DQ25" s="789"/>
      <c r="DR25" s="789"/>
    </row>
    <row r="26" spans="1:122" s="459" customFormat="1" x14ac:dyDescent="0.25">
      <c r="A26" s="784"/>
      <c r="B26" s="784"/>
      <c r="C26" s="784"/>
      <c r="D26" s="784"/>
      <c r="E26" s="784"/>
      <c r="F26" s="784"/>
      <c r="G26" s="784"/>
      <c r="H26" s="784"/>
      <c r="I26" s="784"/>
      <c r="J26" s="784"/>
      <c r="K26" s="784"/>
      <c r="L26" s="784"/>
      <c r="M26" s="784"/>
      <c r="N26" s="784"/>
      <c r="O26" s="784"/>
      <c r="P26" s="784"/>
      <c r="Q26" s="784"/>
      <c r="R26" s="784"/>
      <c r="S26" s="784"/>
      <c r="T26" s="784"/>
      <c r="U26" s="784"/>
      <c r="V26" s="784"/>
      <c r="W26" s="784"/>
      <c r="X26" s="784"/>
      <c r="Y26" s="784"/>
      <c r="Z26" s="784"/>
      <c r="AA26" s="784"/>
      <c r="AB26" s="784"/>
      <c r="AC26" s="784"/>
      <c r="AD26" s="784"/>
      <c r="AE26" s="784"/>
      <c r="AF26" s="784"/>
      <c r="AG26" s="784"/>
      <c r="AH26" s="784"/>
      <c r="AI26" s="784"/>
      <c r="AJ26" s="784"/>
      <c r="AK26" s="784"/>
      <c r="AL26" s="784"/>
      <c r="AM26" s="784"/>
      <c r="AN26" s="784"/>
      <c r="AO26" s="784"/>
      <c r="AP26" s="784"/>
      <c r="AQ26" s="784"/>
      <c r="AR26" s="784"/>
      <c r="AS26" s="784"/>
      <c r="AT26" s="784"/>
      <c r="AU26" s="784"/>
      <c r="AV26" s="784"/>
      <c r="AW26" s="784"/>
      <c r="AX26" s="784"/>
      <c r="AY26" s="784"/>
      <c r="AZ26" s="784"/>
      <c r="BA26" s="784"/>
      <c r="BB26" s="784"/>
      <c r="BC26" s="784"/>
      <c r="BD26" s="784"/>
      <c r="BE26" s="784"/>
      <c r="BF26" s="784"/>
      <c r="BG26" s="784"/>
      <c r="BH26" s="784"/>
      <c r="BI26" s="784"/>
      <c r="BJ26" s="784"/>
      <c r="BK26" s="784"/>
      <c r="BL26" s="784"/>
      <c r="BM26" s="784"/>
      <c r="BN26" s="784"/>
      <c r="BO26" s="784"/>
      <c r="BP26" s="784"/>
      <c r="BQ26" s="784"/>
      <c r="BR26" s="784"/>
      <c r="BS26" s="784"/>
      <c r="BT26" s="784"/>
      <c r="BU26" s="784"/>
      <c r="BV26" s="784"/>
      <c r="BW26" s="784"/>
      <c r="BX26" s="784"/>
      <c r="BY26" s="784"/>
      <c r="BZ26" s="784"/>
      <c r="CA26" s="784"/>
      <c r="CB26" s="784"/>
      <c r="CC26" s="784"/>
      <c r="CD26" s="784"/>
      <c r="CE26" s="784"/>
      <c r="CF26" s="784"/>
      <c r="CG26" s="784"/>
      <c r="CH26" s="784"/>
      <c r="CI26" s="784"/>
      <c r="CJ26" s="784"/>
      <c r="CK26" s="784"/>
      <c r="CL26" s="784"/>
      <c r="CM26" s="784"/>
      <c r="CN26" s="784"/>
      <c r="CO26" s="784"/>
      <c r="CP26" s="784"/>
      <c r="CQ26" s="784"/>
      <c r="CR26" s="784"/>
      <c r="CS26" s="784"/>
      <c r="CT26" s="784"/>
      <c r="CU26" s="784"/>
      <c r="CV26" s="784"/>
      <c r="CW26" s="784"/>
      <c r="CX26" s="784"/>
      <c r="CY26" s="784"/>
      <c r="CZ26" s="784"/>
      <c r="DA26" s="784"/>
      <c r="DB26" s="784"/>
      <c r="DC26" s="784"/>
      <c r="DD26" s="789"/>
      <c r="DE26" s="789"/>
      <c r="DF26" s="789"/>
      <c r="DG26" s="789"/>
      <c r="DH26" s="789"/>
      <c r="DI26" s="789"/>
      <c r="DJ26" s="789"/>
      <c r="DK26" s="789"/>
      <c r="DL26" s="789"/>
      <c r="DM26" s="789"/>
      <c r="DN26" s="789"/>
      <c r="DO26" s="789"/>
      <c r="DP26" s="789"/>
      <c r="DQ26" s="789"/>
      <c r="DR26" s="789"/>
    </row>
    <row r="27" spans="1:122" s="459" customFormat="1" x14ac:dyDescent="0.25">
      <c r="A27" s="784"/>
      <c r="B27" s="784"/>
      <c r="C27" s="784"/>
      <c r="D27" s="784"/>
      <c r="E27" s="784"/>
      <c r="F27" s="784"/>
      <c r="G27" s="784"/>
      <c r="H27" s="784"/>
      <c r="I27" s="784"/>
      <c r="J27" s="781"/>
      <c r="K27" s="784"/>
      <c r="L27" s="784"/>
      <c r="M27" s="784"/>
      <c r="N27" s="784"/>
      <c r="O27" s="784"/>
      <c r="P27" s="784"/>
      <c r="Q27" s="784"/>
      <c r="R27" s="784"/>
      <c r="S27" s="784"/>
      <c r="T27" s="784"/>
      <c r="U27" s="784"/>
      <c r="V27" s="784"/>
      <c r="W27" s="784"/>
      <c r="X27" s="784"/>
      <c r="Y27" s="784"/>
      <c r="Z27" s="784"/>
      <c r="AA27" s="784"/>
      <c r="AB27" s="784"/>
      <c r="AC27" s="784"/>
      <c r="AD27" s="784"/>
      <c r="AE27" s="784"/>
      <c r="AF27" s="784"/>
      <c r="AG27" s="784"/>
      <c r="AH27" s="784"/>
      <c r="AI27" s="784"/>
      <c r="AJ27" s="784"/>
      <c r="AK27" s="784"/>
      <c r="AL27" s="784"/>
      <c r="AM27" s="784"/>
      <c r="AN27" s="784"/>
      <c r="AO27" s="784"/>
      <c r="AP27" s="784"/>
      <c r="AQ27" s="784"/>
      <c r="AR27" s="784"/>
      <c r="AS27" s="784"/>
      <c r="AT27" s="784"/>
      <c r="AU27" s="784"/>
      <c r="AV27" s="784"/>
      <c r="AW27" s="784"/>
      <c r="AX27" s="784"/>
      <c r="AY27" s="784"/>
      <c r="AZ27" s="784"/>
      <c r="BA27" s="784"/>
      <c r="BB27" s="784"/>
      <c r="BC27" s="784"/>
      <c r="BD27" s="784"/>
      <c r="BE27" s="784"/>
      <c r="BF27" s="784"/>
      <c r="BG27" s="784"/>
      <c r="BH27" s="784"/>
      <c r="BI27" s="784"/>
      <c r="BJ27" s="784"/>
      <c r="BK27" s="784"/>
      <c r="BL27" s="784"/>
      <c r="BM27" s="784"/>
      <c r="BN27" s="784"/>
      <c r="BO27" s="784"/>
      <c r="BP27" s="784"/>
      <c r="BQ27" s="784"/>
      <c r="BR27" s="784"/>
      <c r="BS27" s="784"/>
      <c r="BT27" s="784"/>
      <c r="BU27" s="784"/>
      <c r="BV27" s="784"/>
      <c r="BW27" s="784"/>
      <c r="BX27" s="784"/>
      <c r="BY27" s="784"/>
      <c r="BZ27" s="784"/>
      <c r="CA27" s="784"/>
      <c r="CB27" s="784"/>
      <c r="CC27" s="784"/>
      <c r="CD27" s="784"/>
      <c r="CE27" s="784"/>
      <c r="CF27" s="784"/>
      <c r="CG27" s="784"/>
      <c r="CH27" s="784"/>
      <c r="CI27" s="784"/>
      <c r="CJ27" s="784"/>
      <c r="CK27" s="784"/>
      <c r="CL27" s="784"/>
      <c r="CM27" s="784"/>
      <c r="CN27" s="784"/>
      <c r="CO27" s="784"/>
      <c r="CP27" s="784"/>
      <c r="CQ27" s="784"/>
      <c r="CR27" s="784"/>
      <c r="CS27" s="784"/>
      <c r="CT27" s="784"/>
      <c r="CU27" s="784"/>
      <c r="CV27" s="784"/>
      <c r="CW27" s="784"/>
      <c r="CX27" s="784"/>
      <c r="CY27" s="784"/>
      <c r="CZ27" s="784"/>
      <c r="DA27" s="784"/>
      <c r="DB27" s="784"/>
      <c r="DC27" s="784"/>
      <c r="DD27" s="789"/>
      <c r="DE27" s="789"/>
      <c r="DF27" s="789"/>
      <c r="DG27" s="789"/>
      <c r="DH27" s="789"/>
      <c r="DI27" s="789"/>
      <c r="DJ27" s="789"/>
      <c r="DK27" s="789"/>
      <c r="DL27" s="789"/>
      <c r="DM27" s="789"/>
      <c r="DN27" s="789"/>
      <c r="DO27" s="789"/>
      <c r="DP27" s="789"/>
      <c r="DQ27" s="789"/>
      <c r="DR27" s="789"/>
    </row>
    <row r="28" spans="1:122" x14ac:dyDescent="0.25">
      <c r="A28" s="714"/>
      <c r="B28" s="714"/>
      <c r="C28" s="714"/>
      <c r="D28" s="714"/>
      <c r="E28" s="714"/>
      <c r="F28" s="714"/>
      <c r="G28" s="714"/>
      <c r="H28" s="714"/>
      <c r="I28" s="714"/>
      <c r="J28" s="714"/>
      <c r="K28" s="714"/>
      <c r="L28" s="714"/>
      <c r="M28" s="714"/>
      <c r="N28" s="714"/>
      <c r="O28" s="714"/>
      <c r="P28" s="714"/>
      <c r="Q28" s="714"/>
      <c r="R28" s="714"/>
      <c r="S28" s="714"/>
      <c r="T28" s="714"/>
      <c r="U28" s="714"/>
      <c r="V28" s="714"/>
      <c r="W28" s="714"/>
      <c r="X28" s="714"/>
      <c r="Y28" s="714"/>
      <c r="Z28" s="714"/>
      <c r="AA28" s="714"/>
      <c r="AB28" s="714"/>
      <c r="AC28" s="714"/>
      <c r="AD28" s="714"/>
      <c r="AE28" s="714"/>
      <c r="AF28" s="714"/>
      <c r="AG28" s="714"/>
      <c r="AH28" s="714"/>
      <c r="AI28" s="714"/>
      <c r="AJ28" s="714"/>
      <c r="AK28" s="714"/>
      <c r="AL28" s="714"/>
      <c r="AM28" s="714"/>
      <c r="AN28" s="714"/>
      <c r="AO28" s="714"/>
      <c r="AP28" s="714"/>
      <c r="AQ28" s="714"/>
      <c r="AR28" s="714"/>
      <c r="AS28" s="714"/>
      <c r="AT28" s="714"/>
      <c r="AU28" s="714"/>
      <c r="AV28" s="714"/>
      <c r="AW28" s="714"/>
      <c r="AX28" s="714"/>
      <c r="AY28" s="714"/>
      <c r="AZ28" s="714"/>
      <c r="BA28" s="714"/>
      <c r="BB28" s="714"/>
      <c r="BC28" s="714"/>
      <c r="BD28" s="714"/>
      <c r="BE28" s="714"/>
      <c r="BF28" s="714"/>
      <c r="BG28" s="714"/>
      <c r="BH28" s="714"/>
      <c r="BI28" s="714"/>
      <c r="BJ28" s="714"/>
      <c r="BK28" s="714"/>
      <c r="BL28" s="714"/>
      <c r="BM28" s="714"/>
      <c r="BN28" s="714"/>
      <c r="BO28" s="714"/>
      <c r="BP28" s="714"/>
      <c r="BQ28" s="714"/>
      <c r="BR28" s="714"/>
      <c r="BS28" s="714"/>
      <c r="BT28" s="714"/>
      <c r="BU28" s="714"/>
      <c r="BV28" s="714"/>
      <c r="BW28" s="714"/>
      <c r="BX28" s="714"/>
      <c r="BY28" s="714"/>
      <c r="BZ28" s="714"/>
      <c r="CA28" s="714"/>
      <c r="CB28" s="714"/>
      <c r="CC28" s="714"/>
      <c r="CD28" s="714"/>
      <c r="CE28" s="714"/>
      <c r="CF28" s="714"/>
      <c r="CG28" s="714"/>
      <c r="CH28" s="714"/>
      <c r="CI28" s="714"/>
      <c r="CJ28" s="714"/>
      <c r="CK28" s="714"/>
      <c r="CL28" s="714"/>
      <c r="CM28" s="714"/>
      <c r="CN28" s="714"/>
      <c r="CO28" s="714"/>
      <c r="CP28" s="714"/>
      <c r="CQ28" s="714"/>
      <c r="CR28" s="714"/>
      <c r="CS28" s="714"/>
      <c r="CT28" s="714"/>
      <c r="CU28" s="714"/>
      <c r="CV28" s="714"/>
      <c r="CW28" s="714"/>
      <c r="CX28" s="714"/>
      <c r="CY28" s="714"/>
      <c r="CZ28" s="714"/>
      <c r="DA28" s="714"/>
      <c r="DB28" s="714"/>
      <c r="DC28" s="714"/>
      <c r="DD28" s="718"/>
      <c r="DE28" s="718"/>
      <c r="DF28" s="718"/>
      <c r="DG28" s="718"/>
      <c r="DH28" s="718"/>
      <c r="DI28" s="718"/>
      <c r="DJ28" s="718"/>
      <c r="DK28" s="718"/>
      <c r="DL28" s="718"/>
      <c r="DM28" s="718"/>
      <c r="DN28" s="718"/>
      <c r="DO28" s="718"/>
      <c r="DP28" s="718"/>
      <c r="DQ28" s="718"/>
      <c r="DR28" s="718"/>
    </row>
    <row r="29" spans="1:122" x14ac:dyDescent="0.25">
      <c r="A29" s="714"/>
      <c r="B29" s="714"/>
      <c r="C29" s="714"/>
      <c r="D29" s="714"/>
      <c r="E29" s="714"/>
      <c r="F29" s="714"/>
      <c r="G29" s="714"/>
      <c r="H29" s="714"/>
      <c r="I29" s="714"/>
      <c r="J29" s="714"/>
      <c r="K29" s="714"/>
      <c r="L29" s="714"/>
      <c r="M29" s="714"/>
      <c r="N29" s="714"/>
      <c r="O29" s="714"/>
      <c r="P29" s="714"/>
      <c r="Q29" s="714"/>
      <c r="R29" s="714"/>
      <c r="S29" s="714"/>
      <c r="T29" s="714"/>
      <c r="U29" s="714"/>
      <c r="V29" s="714"/>
      <c r="W29" s="714"/>
      <c r="X29" s="714"/>
      <c r="Y29" s="714"/>
      <c r="Z29" s="714"/>
      <c r="AA29" s="714"/>
      <c r="AB29" s="714"/>
      <c r="AC29" s="714"/>
      <c r="AD29" s="714"/>
      <c r="AE29" s="714"/>
      <c r="AF29" s="714"/>
      <c r="AG29" s="714"/>
      <c r="AH29" s="714"/>
      <c r="AI29" s="714"/>
      <c r="AJ29" s="714"/>
      <c r="AK29" s="714"/>
      <c r="AL29" s="714"/>
      <c r="AM29" s="714"/>
      <c r="AN29" s="714"/>
      <c r="AO29" s="714"/>
      <c r="AP29" s="714"/>
      <c r="AQ29" s="714"/>
      <c r="AR29" s="714"/>
      <c r="AS29" s="714"/>
      <c r="AT29" s="714"/>
      <c r="AU29" s="714"/>
      <c r="AV29" s="714"/>
      <c r="AW29" s="714"/>
      <c r="AX29" s="714"/>
      <c r="AY29" s="714"/>
      <c r="AZ29" s="714"/>
      <c r="BA29" s="714"/>
      <c r="BB29" s="714"/>
      <c r="BC29" s="714"/>
      <c r="BD29" s="714"/>
      <c r="BE29" s="714"/>
      <c r="BF29" s="714"/>
      <c r="BG29" s="714"/>
      <c r="BH29" s="714"/>
      <c r="BI29" s="714"/>
      <c r="BJ29" s="714"/>
      <c r="BK29" s="714"/>
      <c r="BL29" s="714"/>
      <c r="BM29" s="714"/>
      <c r="BN29" s="714"/>
      <c r="BO29" s="714"/>
      <c r="BP29" s="714"/>
      <c r="BQ29" s="714"/>
      <c r="BR29" s="714"/>
      <c r="BS29" s="714"/>
      <c r="BT29" s="714"/>
      <c r="BU29" s="714"/>
      <c r="BV29" s="714"/>
      <c r="BW29" s="714"/>
      <c r="BX29" s="714"/>
      <c r="BY29" s="714"/>
      <c r="BZ29" s="714"/>
      <c r="CA29" s="714"/>
      <c r="CB29" s="714"/>
      <c r="CC29" s="714"/>
      <c r="CD29" s="714"/>
      <c r="CE29" s="714"/>
      <c r="CF29" s="714"/>
      <c r="CG29" s="714"/>
      <c r="CH29" s="714"/>
      <c r="CI29" s="714"/>
      <c r="CJ29" s="714"/>
      <c r="CK29" s="714"/>
      <c r="CL29" s="714"/>
      <c r="CM29" s="714"/>
      <c r="CN29" s="714"/>
      <c r="CO29" s="714"/>
      <c r="CP29" s="714"/>
      <c r="CQ29" s="714"/>
      <c r="CR29" s="714"/>
      <c r="CS29" s="714"/>
      <c r="CT29" s="714"/>
      <c r="CU29" s="714"/>
      <c r="CV29" s="714"/>
      <c r="CW29" s="714"/>
      <c r="CX29" s="714"/>
      <c r="CY29" s="714"/>
      <c r="CZ29" s="714"/>
      <c r="DA29" s="714"/>
      <c r="DB29" s="714"/>
      <c r="DC29" s="714"/>
      <c r="DD29" s="718"/>
      <c r="DE29" s="718"/>
      <c r="DF29" s="718"/>
      <c r="DG29" s="718"/>
      <c r="DH29" s="718"/>
      <c r="DI29" s="718"/>
      <c r="DJ29" s="718"/>
      <c r="DK29" s="718"/>
      <c r="DL29" s="718"/>
      <c r="DM29" s="718"/>
      <c r="DN29" s="718"/>
      <c r="DO29" s="718"/>
      <c r="DP29" s="718"/>
      <c r="DQ29" s="718"/>
      <c r="DR29" s="718"/>
    </row>
  </sheetData>
  <mergeCells count="4">
    <mergeCell ref="C5:C7"/>
    <mergeCell ref="D5:E5"/>
    <mergeCell ref="F5:G5"/>
    <mergeCell ref="H5:I5"/>
  </mergeCells>
  <hyperlinks>
    <hyperlink ref="K2" location="Index!A1" display="Return to index" xr:uid="{026E459D-02CB-4BC2-9724-ABD9B70E72E1}"/>
  </hyperlinks>
  <pageMargins left="0.7" right="0.7" top="0.78740157499999996" bottom="0.78740157499999996" header="0.3" footer="0.3"/>
  <pageSetup paperSize="9" scale="10" orientation="landscape" r:id="rId1"/>
  <colBreaks count="1" manualBreakCount="1">
    <brk id="12"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AE199-F436-4242-BB51-03C91D555DAB}">
  <sheetPr codeName="Ark60"/>
  <dimension ref="A1:DX29"/>
  <sheetViews>
    <sheetView zoomScale="70" zoomScaleNormal="70" zoomScaleSheetLayoutView="90" workbookViewId="0">
      <selection activeCell="C20" sqref="C20"/>
    </sheetView>
  </sheetViews>
  <sheetFormatPr defaultColWidth="22.7109375" defaultRowHeight="15" x14ac:dyDescent="0.25"/>
  <cols>
    <col min="1" max="1" width="2.7109375" style="422" customWidth="1"/>
    <col min="2" max="2" width="3.85546875" style="422" customWidth="1"/>
    <col min="3" max="3" width="40.140625" style="422" customWidth="1"/>
    <col min="4" max="4" width="30.85546875" style="422" customWidth="1"/>
    <col min="5" max="19" width="28.42578125" style="422" customWidth="1"/>
    <col min="20" max="20" width="51.140625" style="422" customWidth="1"/>
    <col min="21" max="21" width="5.7109375" style="422" customWidth="1"/>
    <col min="22" max="22" width="16.85546875" style="422" bestFit="1" customWidth="1"/>
    <col min="23" max="128" width="22.7109375" style="422"/>
    <col min="129" max="16384" width="22.7109375" style="421"/>
  </cols>
  <sheetData>
    <row r="1" spans="1:128" ht="12.95" customHeight="1" x14ac:dyDescent="0.25">
      <c r="A1" s="714"/>
      <c r="B1" s="714"/>
      <c r="C1" s="714"/>
      <c r="D1" s="714"/>
      <c r="E1" s="714"/>
      <c r="F1" s="714"/>
      <c r="G1" s="714"/>
      <c r="H1" s="714"/>
      <c r="I1" s="714"/>
      <c r="J1" s="714"/>
      <c r="K1" s="714"/>
      <c r="L1" s="714"/>
      <c r="M1" s="714"/>
      <c r="N1" s="714"/>
      <c r="O1" s="714"/>
      <c r="P1" s="714"/>
      <c r="Q1" s="714"/>
      <c r="R1" s="714"/>
      <c r="S1" s="714"/>
      <c r="T1" s="714"/>
      <c r="U1" s="714"/>
      <c r="V1" s="714"/>
      <c r="W1" s="714"/>
      <c r="X1" s="714"/>
      <c r="Y1" s="714"/>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c r="AY1" s="714"/>
      <c r="AZ1" s="714"/>
      <c r="BA1" s="714"/>
      <c r="BB1" s="714"/>
      <c r="BC1" s="714"/>
      <c r="BD1" s="714"/>
      <c r="BE1" s="714"/>
      <c r="BF1" s="714"/>
      <c r="BG1" s="714"/>
      <c r="BH1" s="714"/>
      <c r="BI1" s="714"/>
      <c r="BJ1" s="714"/>
      <c r="BK1" s="714"/>
      <c r="BL1" s="714"/>
      <c r="BM1" s="714"/>
      <c r="BN1" s="714"/>
      <c r="BO1" s="714"/>
      <c r="BP1" s="714"/>
      <c r="BQ1" s="714"/>
      <c r="BR1" s="714"/>
      <c r="BS1" s="714"/>
      <c r="BT1" s="714"/>
      <c r="BU1" s="714"/>
      <c r="BV1" s="714"/>
      <c r="BW1" s="714"/>
      <c r="BX1" s="714"/>
      <c r="BY1" s="714"/>
      <c r="BZ1" s="714"/>
      <c r="CA1" s="714"/>
      <c r="CB1" s="714"/>
      <c r="CC1" s="714"/>
      <c r="CD1" s="714"/>
      <c r="CE1" s="714"/>
      <c r="CF1" s="714"/>
      <c r="CG1" s="714"/>
      <c r="CH1" s="714"/>
      <c r="CI1" s="714"/>
      <c r="CJ1" s="714"/>
      <c r="CK1" s="714"/>
      <c r="CL1" s="714"/>
      <c r="CM1" s="714"/>
      <c r="CN1" s="714"/>
      <c r="CO1" s="714"/>
      <c r="CP1" s="714"/>
      <c r="CQ1" s="714"/>
      <c r="CR1" s="714"/>
      <c r="CS1" s="714"/>
      <c r="CT1" s="714"/>
      <c r="CU1" s="714"/>
      <c r="CV1" s="714"/>
      <c r="CW1" s="714"/>
      <c r="CX1" s="714"/>
      <c r="CY1" s="714"/>
      <c r="CZ1" s="714"/>
      <c r="DA1" s="714"/>
      <c r="DB1" s="714"/>
      <c r="DC1" s="714"/>
      <c r="DD1" s="714"/>
      <c r="DE1" s="714"/>
      <c r="DF1" s="714"/>
      <c r="DG1" s="714"/>
      <c r="DH1" s="714"/>
      <c r="DI1" s="714"/>
      <c r="DJ1" s="714"/>
      <c r="DK1" s="714"/>
      <c r="DL1" s="714"/>
      <c r="DM1" s="714"/>
      <c r="DN1" s="714"/>
      <c r="DO1" s="714"/>
      <c r="DP1" s="714"/>
      <c r="DQ1" s="714"/>
      <c r="DR1" s="714"/>
      <c r="DS1" s="714"/>
      <c r="DT1" s="714"/>
      <c r="DU1" s="714"/>
      <c r="DV1" s="714"/>
      <c r="DW1" s="714"/>
      <c r="DX1" s="714"/>
    </row>
    <row r="2" spans="1:128" ht="20.25" x14ac:dyDescent="0.3">
      <c r="A2" s="57"/>
      <c r="B2" s="634" t="s">
        <v>729</v>
      </c>
      <c r="C2" s="56"/>
      <c r="D2" s="56"/>
      <c r="E2" s="56"/>
      <c r="F2" s="56"/>
      <c r="G2" s="56"/>
      <c r="H2" s="56"/>
      <c r="I2" s="56"/>
      <c r="J2" s="56"/>
      <c r="K2" s="56"/>
      <c r="L2" s="56"/>
      <c r="M2" s="56"/>
      <c r="N2" s="56"/>
      <c r="O2" s="56"/>
      <c r="P2" s="56"/>
      <c r="Q2" s="56"/>
      <c r="R2" s="56"/>
      <c r="S2" s="56"/>
      <c r="T2" s="56"/>
      <c r="U2" s="714"/>
      <c r="V2" s="315" t="s">
        <v>66</v>
      </c>
      <c r="W2" s="714"/>
      <c r="X2" s="714"/>
      <c r="Y2" s="714"/>
      <c r="Z2" s="714"/>
      <c r="AA2" s="714"/>
      <c r="AB2" s="714"/>
      <c r="AC2" s="714"/>
      <c r="AD2" s="714"/>
      <c r="AE2" s="714"/>
      <c r="AF2" s="714"/>
      <c r="AG2" s="714"/>
      <c r="AH2" s="714"/>
      <c r="AI2" s="714"/>
      <c r="AJ2" s="714"/>
      <c r="AK2" s="714"/>
      <c r="AL2" s="714"/>
      <c r="AM2" s="714"/>
      <c r="AN2" s="714"/>
      <c r="AO2" s="714"/>
      <c r="AP2" s="714"/>
      <c r="AQ2" s="714"/>
      <c r="AR2" s="714"/>
      <c r="AS2" s="714"/>
      <c r="AT2" s="714"/>
      <c r="AU2" s="714"/>
      <c r="AV2" s="714"/>
      <c r="AW2" s="714"/>
      <c r="AX2" s="714"/>
      <c r="AY2" s="714"/>
      <c r="AZ2" s="714"/>
      <c r="BA2" s="714"/>
      <c r="BB2" s="714"/>
      <c r="BC2" s="714"/>
      <c r="BD2" s="714"/>
      <c r="BE2" s="714"/>
      <c r="BF2" s="714"/>
      <c r="BG2" s="714"/>
      <c r="BH2" s="714"/>
      <c r="BI2" s="714"/>
      <c r="BJ2" s="714"/>
      <c r="BK2" s="714"/>
      <c r="BL2" s="714"/>
      <c r="BM2" s="714"/>
      <c r="BN2" s="714"/>
      <c r="BO2" s="714"/>
      <c r="BP2" s="714"/>
      <c r="BQ2" s="714"/>
      <c r="BR2" s="714"/>
      <c r="BS2" s="714"/>
      <c r="BT2" s="714"/>
      <c r="BU2" s="714"/>
      <c r="BV2" s="714"/>
      <c r="BW2" s="714"/>
      <c r="BX2" s="714"/>
      <c r="BY2" s="714"/>
      <c r="BZ2" s="714"/>
      <c r="CA2" s="714"/>
      <c r="CB2" s="714"/>
      <c r="CC2" s="714"/>
      <c r="CD2" s="714"/>
      <c r="CE2" s="714"/>
      <c r="CF2" s="714"/>
      <c r="CG2" s="714"/>
      <c r="CH2" s="714"/>
      <c r="CI2" s="714"/>
      <c r="CJ2" s="714"/>
      <c r="CK2" s="714"/>
      <c r="CL2" s="714"/>
      <c r="CM2" s="714"/>
      <c r="CN2" s="714"/>
      <c r="CO2" s="714"/>
      <c r="CP2" s="714"/>
      <c r="CQ2" s="714"/>
      <c r="CR2" s="714"/>
      <c r="CS2" s="714"/>
      <c r="CT2" s="714"/>
      <c r="CU2" s="714"/>
      <c r="CV2" s="714"/>
      <c r="CW2" s="714"/>
      <c r="CX2" s="714"/>
      <c r="CY2" s="714"/>
      <c r="CZ2" s="714"/>
      <c r="DA2" s="714"/>
      <c r="DB2" s="714"/>
      <c r="DC2" s="714"/>
      <c r="DD2" s="714"/>
      <c r="DE2" s="714"/>
      <c r="DF2" s="714"/>
      <c r="DG2" s="714"/>
      <c r="DH2" s="714"/>
      <c r="DI2" s="714"/>
      <c r="DJ2" s="714"/>
      <c r="DK2" s="714"/>
      <c r="DL2" s="714"/>
      <c r="DM2" s="714"/>
      <c r="DN2" s="714"/>
      <c r="DO2" s="714"/>
      <c r="DP2" s="714"/>
      <c r="DQ2" s="714"/>
      <c r="DR2" s="714"/>
      <c r="DS2" s="714"/>
      <c r="DT2" s="714"/>
      <c r="DU2" s="714"/>
      <c r="DV2" s="714"/>
      <c r="DW2" s="714"/>
      <c r="DX2" s="714"/>
    </row>
    <row r="3" spans="1:128" x14ac:dyDescent="0.25">
      <c r="A3" s="714"/>
      <c r="B3" s="714"/>
      <c r="C3" s="714"/>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4"/>
      <c r="AG3" s="714"/>
      <c r="AH3" s="714"/>
      <c r="AI3" s="714"/>
      <c r="AJ3" s="714"/>
      <c r="AK3" s="714"/>
      <c r="AL3" s="714"/>
      <c r="AM3" s="714"/>
      <c r="AN3" s="714"/>
      <c r="AO3" s="714"/>
      <c r="AP3" s="714"/>
      <c r="AQ3" s="714"/>
      <c r="AR3" s="714"/>
      <c r="AS3" s="714"/>
      <c r="AT3" s="714"/>
      <c r="AU3" s="714"/>
      <c r="AV3" s="714"/>
      <c r="AW3" s="714"/>
      <c r="AX3" s="714"/>
      <c r="AY3" s="714"/>
      <c r="AZ3" s="714"/>
      <c r="BA3" s="714"/>
      <c r="BB3" s="714"/>
      <c r="BC3" s="714"/>
      <c r="BD3" s="714"/>
      <c r="BE3" s="714"/>
      <c r="BF3" s="714"/>
      <c r="BG3" s="714"/>
      <c r="BH3" s="714"/>
      <c r="BI3" s="714"/>
      <c r="BJ3" s="714"/>
      <c r="BK3" s="714"/>
      <c r="BL3" s="714"/>
      <c r="BM3" s="714"/>
      <c r="BN3" s="714"/>
      <c r="BO3" s="714"/>
      <c r="BP3" s="714"/>
      <c r="BQ3" s="714"/>
      <c r="BR3" s="714"/>
      <c r="BS3" s="714"/>
      <c r="BT3" s="714"/>
      <c r="BU3" s="714"/>
      <c r="BV3" s="714"/>
      <c r="BW3" s="714"/>
      <c r="BX3" s="714"/>
      <c r="BY3" s="714"/>
      <c r="BZ3" s="714"/>
      <c r="CA3" s="714"/>
      <c r="CB3" s="714"/>
      <c r="CC3" s="714"/>
      <c r="CD3" s="714"/>
      <c r="CE3" s="714"/>
      <c r="CF3" s="714"/>
      <c r="CG3" s="714"/>
      <c r="CH3" s="714"/>
      <c r="CI3" s="714"/>
      <c r="CJ3" s="714"/>
      <c r="CK3" s="714"/>
      <c r="CL3" s="714"/>
      <c r="CM3" s="714"/>
      <c r="CN3" s="714"/>
      <c r="CO3" s="714"/>
      <c r="CP3" s="714"/>
      <c r="CQ3" s="714"/>
      <c r="CR3" s="714"/>
      <c r="CS3" s="714"/>
      <c r="CT3" s="714"/>
      <c r="CU3" s="714"/>
      <c r="CV3" s="714"/>
      <c r="CW3" s="714"/>
      <c r="CX3" s="714"/>
      <c r="CY3" s="714"/>
      <c r="CZ3" s="714"/>
      <c r="DA3" s="714"/>
      <c r="DB3" s="714"/>
      <c r="DC3" s="714"/>
      <c r="DD3" s="714"/>
      <c r="DE3" s="714"/>
      <c r="DF3" s="714"/>
      <c r="DG3" s="714"/>
      <c r="DH3" s="714"/>
      <c r="DI3" s="714"/>
      <c r="DJ3" s="718"/>
      <c r="DK3" s="718"/>
      <c r="DL3" s="718"/>
      <c r="DM3" s="718"/>
      <c r="DN3" s="718"/>
      <c r="DO3" s="718"/>
      <c r="DP3" s="718"/>
      <c r="DQ3" s="718"/>
      <c r="DR3" s="718"/>
      <c r="DS3" s="718"/>
      <c r="DT3" s="718"/>
      <c r="DU3" s="718"/>
      <c r="DV3" s="718"/>
      <c r="DW3" s="718"/>
      <c r="DX3" s="718"/>
    </row>
    <row r="4" spans="1:128" x14ac:dyDescent="0.25">
      <c r="A4" s="714"/>
      <c r="B4" s="714"/>
      <c r="C4" s="714"/>
      <c r="D4" s="714"/>
      <c r="E4" s="714"/>
      <c r="F4" s="714"/>
      <c r="G4" s="714"/>
      <c r="H4" s="714"/>
      <c r="I4" s="714"/>
      <c r="J4" s="714"/>
      <c r="K4" s="714"/>
      <c r="L4" s="714"/>
      <c r="M4" s="714"/>
      <c r="N4" s="714"/>
      <c r="O4" s="714"/>
      <c r="P4" s="714"/>
      <c r="Q4" s="714"/>
      <c r="R4" s="714"/>
      <c r="S4" s="714"/>
      <c r="T4" s="714"/>
      <c r="U4" s="714"/>
      <c r="V4" s="714"/>
      <c r="W4" s="714"/>
      <c r="X4" s="714"/>
      <c r="Y4" s="714"/>
      <c r="Z4" s="714"/>
      <c r="AA4" s="714"/>
      <c r="AB4" s="714"/>
      <c r="AC4" s="714"/>
      <c r="AD4" s="714"/>
      <c r="AE4" s="714"/>
      <c r="AF4" s="714"/>
      <c r="AG4" s="714"/>
      <c r="AH4" s="714"/>
      <c r="AI4" s="714"/>
      <c r="AJ4" s="714"/>
      <c r="AK4" s="714"/>
      <c r="AL4" s="714"/>
      <c r="AM4" s="714"/>
      <c r="AN4" s="714"/>
      <c r="AO4" s="714"/>
      <c r="AP4" s="714"/>
      <c r="AQ4" s="714"/>
      <c r="AR4" s="714"/>
      <c r="AS4" s="714"/>
      <c r="AT4" s="714"/>
      <c r="AU4" s="714"/>
      <c r="AV4" s="714"/>
      <c r="AW4" s="714"/>
      <c r="AX4" s="714"/>
      <c r="AY4" s="714"/>
      <c r="AZ4" s="714"/>
      <c r="BA4" s="714"/>
      <c r="BB4" s="714"/>
      <c r="BC4" s="714"/>
      <c r="BD4" s="714"/>
      <c r="BE4" s="714"/>
      <c r="BF4" s="714"/>
      <c r="BG4" s="714"/>
      <c r="BH4" s="714"/>
      <c r="BI4" s="714"/>
      <c r="BJ4" s="714"/>
      <c r="BK4" s="714"/>
      <c r="BL4" s="714"/>
      <c r="BM4" s="714"/>
      <c r="BN4" s="714"/>
      <c r="BO4" s="714"/>
      <c r="BP4" s="714"/>
      <c r="BQ4" s="714"/>
      <c r="BR4" s="714"/>
      <c r="BS4" s="714"/>
      <c r="BT4" s="714"/>
      <c r="BU4" s="714"/>
      <c r="BV4" s="714"/>
      <c r="BW4" s="714"/>
      <c r="BX4" s="714"/>
      <c r="BY4" s="714"/>
      <c r="BZ4" s="714"/>
      <c r="CA4" s="714"/>
      <c r="CB4" s="714"/>
      <c r="CC4" s="714"/>
      <c r="CD4" s="714"/>
      <c r="CE4" s="714"/>
      <c r="CF4" s="714"/>
      <c r="CG4" s="714"/>
      <c r="CH4" s="714"/>
      <c r="CI4" s="714"/>
      <c r="CJ4" s="714"/>
      <c r="CK4" s="714"/>
      <c r="CL4" s="714"/>
      <c r="CM4" s="714"/>
      <c r="CN4" s="714"/>
      <c r="CO4" s="714"/>
      <c r="CP4" s="714"/>
      <c r="CQ4" s="714"/>
      <c r="CR4" s="714"/>
      <c r="CS4" s="714"/>
      <c r="CT4" s="714"/>
      <c r="CU4" s="714"/>
      <c r="CV4" s="714"/>
      <c r="CW4" s="714"/>
      <c r="CX4" s="714"/>
      <c r="CY4" s="714"/>
      <c r="CZ4" s="714"/>
      <c r="DA4" s="714"/>
      <c r="DB4" s="714"/>
      <c r="DC4" s="714"/>
      <c r="DD4" s="714"/>
      <c r="DE4" s="714"/>
      <c r="DF4" s="714"/>
      <c r="DG4" s="714"/>
      <c r="DH4" s="714"/>
      <c r="DI4" s="714"/>
      <c r="DJ4" s="718"/>
      <c r="DK4" s="718"/>
      <c r="DL4" s="718"/>
      <c r="DM4" s="718"/>
      <c r="DN4" s="718"/>
      <c r="DO4" s="718"/>
      <c r="DP4" s="718"/>
      <c r="DQ4" s="718"/>
      <c r="DR4" s="718"/>
      <c r="DS4" s="718"/>
      <c r="DT4" s="718"/>
      <c r="DU4" s="718"/>
      <c r="DV4" s="718"/>
      <c r="DW4" s="718"/>
      <c r="DX4" s="718"/>
    </row>
    <row r="5" spans="1:128" s="441" customFormat="1" x14ac:dyDescent="0.25">
      <c r="A5" s="781"/>
      <c r="B5" s="781"/>
      <c r="C5" s="934" t="s">
        <v>706</v>
      </c>
      <c r="D5" s="936" t="s">
        <v>730</v>
      </c>
      <c r="E5" s="936"/>
      <c r="F5" s="936"/>
      <c r="G5" s="936"/>
      <c r="H5" s="936"/>
      <c r="I5" s="936"/>
      <c r="J5" s="936"/>
      <c r="K5" s="936"/>
      <c r="L5" s="936"/>
      <c r="M5" s="936"/>
      <c r="N5" s="936"/>
      <c r="O5" s="936"/>
      <c r="P5" s="936"/>
      <c r="Q5" s="936"/>
      <c r="R5" s="936"/>
      <c r="S5" s="940" t="s">
        <v>495</v>
      </c>
      <c r="T5" s="940" t="s">
        <v>731</v>
      </c>
      <c r="U5" s="781"/>
      <c r="V5" s="781"/>
      <c r="W5" s="781"/>
      <c r="X5" s="781"/>
      <c r="Y5" s="781"/>
      <c r="Z5" s="781"/>
      <c r="AA5" s="781"/>
      <c r="AB5" s="781"/>
      <c r="AC5" s="781"/>
      <c r="AD5" s="781"/>
      <c r="AE5" s="781"/>
      <c r="AF5" s="781"/>
      <c r="AG5" s="781"/>
      <c r="AH5" s="781"/>
      <c r="AI5" s="781"/>
      <c r="AJ5" s="781"/>
      <c r="AK5" s="781"/>
      <c r="AL5" s="781"/>
      <c r="AM5" s="781"/>
      <c r="AN5" s="781"/>
      <c r="AO5" s="781"/>
      <c r="AP5" s="781"/>
      <c r="AQ5" s="781"/>
      <c r="AR5" s="781"/>
      <c r="AS5" s="781"/>
      <c r="AT5" s="781"/>
      <c r="AU5" s="781"/>
      <c r="AV5" s="781"/>
      <c r="AW5" s="781"/>
      <c r="AX5" s="781"/>
      <c r="AY5" s="781"/>
      <c r="AZ5" s="781"/>
      <c r="BA5" s="781"/>
      <c r="BB5" s="781"/>
      <c r="BC5" s="781"/>
      <c r="BD5" s="781"/>
      <c r="BE5" s="781"/>
      <c r="BF5" s="781"/>
      <c r="BG5" s="781"/>
      <c r="BH5" s="781"/>
      <c r="BI5" s="781"/>
      <c r="BJ5" s="781"/>
      <c r="BK5" s="781"/>
      <c r="BL5" s="781"/>
      <c r="BM5" s="781"/>
      <c r="BN5" s="781"/>
      <c r="BO5" s="781"/>
      <c r="BP5" s="781"/>
      <c r="BQ5" s="781"/>
      <c r="BR5" s="781"/>
      <c r="BS5" s="781"/>
      <c r="BT5" s="781"/>
      <c r="BU5" s="781"/>
      <c r="BV5" s="781"/>
      <c r="BW5" s="781"/>
      <c r="BX5" s="781"/>
      <c r="BY5" s="781"/>
      <c r="BZ5" s="781"/>
      <c r="CA5" s="781"/>
      <c r="CB5" s="781"/>
      <c r="CC5" s="781"/>
      <c r="CD5" s="781"/>
      <c r="CE5" s="781"/>
      <c r="CF5" s="781"/>
      <c r="CG5" s="781"/>
      <c r="CH5" s="781"/>
      <c r="CI5" s="781"/>
      <c r="CJ5" s="781"/>
      <c r="CK5" s="781"/>
      <c r="CL5" s="781"/>
      <c r="CM5" s="781"/>
      <c r="CN5" s="781"/>
      <c r="CO5" s="781"/>
      <c r="CP5" s="781"/>
      <c r="CQ5" s="781"/>
      <c r="CR5" s="781"/>
      <c r="CS5" s="781"/>
      <c r="CT5" s="781"/>
      <c r="CU5" s="781"/>
      <c r="CV5" s="781"/>
      <c r="CW5" s="781"/>
      <c r="CX5" s="781"/>
      <c r="CY5" s="781"/>
      <c r="CZ5" s="781"/>
      <c r="DA5" s="781"/>
      <c r="DB5" s="781"/>
      <c r="DC5" s="781"/>
      <c r="DD5" s="781"/>
      <c r="DE5" s="781"/>
      <c r="DF5" s="781"/>
      <c r="DG5" s="781"/>
      <c r="DH5" s="781"/>
      <c r="DI5" s="781"/>
      <c r="DJ5" s="773"/>
      <c r="DK5" s="773"/>
      <c r="DL5" s="773"/>
      <c r="DM5" s="773"/>
      <c r="DN5" s="773"/>
      <c r="DO5" s="773"/>
      <c r="DP5" s="773"/>
      <c r="DQ5" s="773"/>
      <c r="DR5" s="773"/>
      <c r="DS5" s="773"/>
      <c r="DT5" s="773"/>
      <c r="DU5" s="773"/>
      <c r="DV5" s="773"/>
      <c r="DW5" s="773"/>
      <c r="DX5" s="773"/>
    </row>
    <row r="6" spans="1:128" s="441" customFormat="1" x14ac:dyDescent="0.25">
      <c r="A6" s="781"/>
      <c r="B6" s="454"/>
      <c r="C6" s="934"/>
      <c r="D6" s="462">
        <v>0</v>
      </c>
      <c r="E6" s="463">
        <v>0.02</v>
      </c>
      <c r="F6" s="462">
        <v>0.04</v>
      </c>
      <c r="G6" s="463">
        <v>0.1</v>
      </c>
      <c r="H6" s="463">
        <v>0.2</v>
      </c>
      <c r="I6" s="463">
        <v>0.35</v>
      </c>
      <c r="J6" s="463">
        <v>0.5</v>
      </c>
      <c r="K6" s="463">
        <v>0.7</v>
      </c>
      <c r="L6" s="463">
        <v>0.75</v>
      </c>
      <c r="M6" s="464">
        <v>1</v>
      </c>
      <c r="N6" s="464">
        <v>1.5</v>
      </c>
      <c r="O6" s="464">
        <v>2.5</v>
      </c>
      <c r="P6" s="464">
        <v>3.7</v>
      </c>
      <c r="Q6" s="464">
        <v>12.5</v>
      </c>
      <c r="R6" s="464" t="s">
        <v>732</v>
      </c>
      <c r="S6" s="940"/>
      <c r="T6" s="940"/>
      <c r="U6" s="781"/>
      <c r="V6" s="781"/>
      <c r="W6" s="781"/>
      <c r="X6" s="781"/>
      <c r="Y6" s="781"/>
      <c r="Z6" s="781"/>
      <c r="AA6" s="781"/>
      <c r="AB6" s="781"/>
      <c r="AC6" s="781"/>
      <c r="AD6" s="781"/>
      <c r="AE6" s="781"/>
      <c r="AF6" s="781"/>
      <c r="AG6" s="781"/>
      <c r="AH6" s="781"/>
      <c r="AI6" s="781"/>
      <c r="AJ6" s="781"/>
      <c r="AK6" s="781"/>
      <c r="AL6" s="781"/>
      <c r="AM6" s="781"/>
      <c r="AN6" s="781"/>
      <c r="AO6" s="781"/>
      <c r="AP6" s="781"/>
      <c r="AQ6" s="781"/>
      <c r="AR6" s="781"/>
      <c r="AS6" s="781"/>
      <c r="AT6" s="781"/>
      <c r="AU6" s="781"/>
      <c r="AV6" s="781"/>
      <c r="AW6" s="781"/>
      <c r="AX6" s="781"/>
      <c r="AY6" s="781"/>
      <c r="AZ6" s="781"/>
      <c r="BA6" s="781"/>
      <c r="BB6" s="781"/>
      <c r="BC6" s="781"/>
      <c r="BD6" s="781"/>
      <c r="BE6" s="781"/>
      <c r="BF6" s="781"/>
      <c r="BG6" s="781"/>
      <c r="BH6" s="781"/>
      <c r="BI6" s="781"/>
      <c r="BJ6" s="781"/>
      <c r="BK6" s="781"/>
      <c r="BL6" s="781"/>
      <c r="BM6" s="781"/>
      <c r="BN6" s="781"/>
      <c r="BO6" s="781"/>
      <c r="BP6" s="781"/>
      <c r="BQ6" s="781"/>
      <c r="BR6" s="781"/>
      <c r="BS6" s="781"/>
      <c r="BT6" s="781"/>
      <c r="BU6" s="781"/>
      <c r="BV6" s="781"/>
      <c r="BW6" s="781"/>
      <c r="BX6" s="781"/>
      <c r="BY6" s="781"/>
      <c r="BZ6" s="781"/>
      <c r="CA6" s="781"/>
      <c r="CB6" s="781"/>
      <c r="CC6" s="781"/>
      <c r="CD6" s="781"/>
      <c r="CE6" s="781"/>
      <c r="CF6" s="781"/>
      <c r="CG6" s="781"/>
      <c r="CH6" s="781"/>
      <c r="CI6" s="781"/>
      <c r="CJ6" s="781"/>
      <c r="CK6" s="781"/>
      <c r="CL6" s="781"/>
      <c r="CM6" s="781"/>
      <c r="CN6" s="781"/>
      <c r="CO6" s="781"/>
      <c r="CP6" s="781"/>
      <c r="CQ6" s="781"/>
      <c r="CR6" s="781"/>
      <c r="CS6" s="781"/>
      <c r="CT6" s="781"/>
      <c r="CU6" s="781"/>
      <c r="CV6" s="781"/>
      <c r="CW6" s="781"/>
      <c r="CX6" s="781"/>
      <c r="CY6" s="781"/>
      <c r="CZ6" s="781"/>
      <c r="DA6" s="781"/>
      <c r="DB6" s="781"/>
      <c r="DC6" s="781"/>
      <c r="DD6" s="781"/>
      <c r="DE6" s="781"/>
      <c r="DF6" s="781"/>
      <c r="DG6" s="781"/>
      <c r="DH6" s="781"/>
      <c r="DI6" s="781"/>
      <c r="DJ6" s="773"/>
      <c r="DK6" s="773"/>
      <c r="DL6" s="773"/>
      <c r="DM6" s="773"/>
      <c r="DN6" s="773"/>
      <c r="DO6" s="773"/>
      <c r="DP6" s="773"/>
      <c r="DQ6" s="773"/>
      <c r="DR6" s="773"/>
      <c r="DS6" s="773"/>
      <c r="DT6" s="773"/>
      <c r="DU6" s="773"/>
      <c r="DV6" s="773"/>
      <c r="DW6" s="773"/>
      <c r="DX6" s="773"/>
    </row>
    <row r="7" spans="1:128" s="425" customFormat="1" x14ac:dyDescent="0.25">
      <c r="A7" s="747"/>
      <c r="B7" s="454"/>
      <c r="C7" s="934"/>
      <c r="D7" s="782" t="s">
        <v>67</v>
      </c>
      <c r="E7" s="782" t="s">
        <v>68</v>
      </c>
      <c r="F7" s="782" t="s">
        <v>69</v>
      </c>
      <c r="G7" s="782" t="s">
        <v>70</v>
      </c>
      <c r="H7" s="782" t="s">
        <v>71</v>
      </c>
      <c r="I7" s="782" t="s">
        <v>466</v>
      </c>
      <c r="J7" s="782" t="s">
        <v>467</v>
      </c>
      <c r="K7" s="782" t="s">
        <v>510</v>
      </c>
      <c r="L7" s="782" t="s">
        <v>618</v>
      </c>
      <c r="M7" s="782" t="s">
        <v>619</v>
      </c>
      <c r="N7" s="782" t="s">
        <v>620</v>
      </c>
      <c r="O7" s="782" t="s">
        <v>621</v>
      </c>
      <c r="P7" s="782" t="s">
        <v>672</v>
      </c>
      <c r="Q7" s="782" t="s">
        <v>673</v>
      </c>
      <c r="R7" s="782" t="s">
        <v>674</v>
      </c>
      <c r="S7" s="782" t="s">
        <v>733</v>
      </c>
      <c r="T7" s="782" t="s">
        <v>734</v>
      </c>
      <c r="U7" s="747"/>
      <c r="V7" s="747"/>
      <c r="W7" s="747"/>
      <c r="X7" s="747"/>
      <c r="Y7" s="747"/>
      <c r="Z7" s="747"/>
      <c r="AA7" s="747"/>
      <c r="AB7" s="747"/>
      <c r="AC7" s="747"/>
      <c r="AD7" s="747"/>
      <c r="AE7" s="747"/>
      <c r="AF7" s="747"/>
      <c r="AG7" s="747"/>
      <c r="AH7" s="747"/>
      <c r="AI7" s="747"/>
      <c r="AJ7" s="747"/>
      <c r="AK7" s="747"/>
      <c r="AL7" s="747"/>
      <c r="AM7" s="747"/>
      <c r="AN7" s="747"/>
      <c r="AO7" s="747"/>
      <c r="AP7" s="747"/>
      <c r="AQ7" s="747"/>
      <c r="AR7" s="747"/>
      <c r="AS7" s="747"/>
      <c r="AT7" s="747"/>
      <c r="AU7" s="747"/>
      <c r="AV7" s="747"/>
      <c r="AW7" s="747"/>
      <c r="AX7" s="747"/>
      <c r="AY7" s="747"/>
      <c r="AZ7" s="747"/>
      <c r="BA7" s="747"/>
      <c r="BB7" s="747"/>
      <c r="BC7" s="747"/>
      <c r="BD7" s="747"/>
      <c r="BE7" s="747"/>
      <c r="BF7" s="747"/>
      <c r="BG7" s="747"/>
      <c r="BH7" s="747"/>
      <c r="BI7" s="747"/>
      <c r="BJ7" s="747"/>
      <c r="BK7" s="747"/>
      <c r="BL7" s="747"/>
      <c r="BM7" s="747"/>
      <c r="BN7" s="747"/>
      <c r="BO7" s="747"/>
      <c r="BP7" s="747"/>
      <c r="BQ7" s="747"/>
      <c r="BR7" s="747"/>
      <c r="BS7" s="747"/>
      <c r="BT7" s="747"/>
      <c r="BU7" s="747"/>
      <c r="BV7" s="747"/>
      <c r="BW7" s="747"/>
      <c r="BX7" s="747"/>
      <c r="BY7" s="747"/>
      <c r="BZ7" s="747"/>
      <c r="CA7" s="747"/>
      <c r="CB7" s="747"/>
      <c r="CC7" s="747"/>
      <c r="CD7" s="747"/>
      <c r="CE7" s="747"/>
      <c r="CF7" s="747"/>
      <c r="CG7" s="747"/>
      <c r="CH7" s="747"/>
      <c r="CI7" s="747"/>
      <c r="CJ7" s="747"/>
      <c r="CK7" s="747"/>
      <c r="CL7" s="747"/>
      <c r="CM7" s="747"/>
      <c r="CN7" s="747"/>
      <c r="CO7" s="747"/>
      <c r="CP7" s="747"/>
      <c r="CQ7" s="747"/>
      <c r="CR7" s="747"/>
      <c r="CS7" s="747"/>
      <c r="CT7" s="747"/>
      <c r="CU7" s="747"/>
      <c r="CV7" s="747"/>
      <c r="CW7" s="747"/>
      <c r="CX7" s="747"/>
      <c r="CY7" s="747"/>
      <c r="CZ7" s="747"/>
      <c r="DA7" s="747"/>
      <c r="DB7" s="747"/>
      <c r="DC7" s="747"/>
      <c r="DD7" s="747"/>
      <c r="DE7" s="747"/>
      <c r="DF7" s="747"/>
      <c r="DG7" s="747"/>
      <c r="DH7" s="747"/>
      <c r="DI7" s="747"/>
      <c r="DJ7" s="746"/>
      <c r="DK7" s="746"/>
      <c r="DL7" s="746"/>
      <c r="DM7" s="746"/>
      <c r="DN7" s="746"/>
      <c r="DO7" s="746"/>
      <c r="DP7" s="746"/>
      <c r="DQ7" s="746"/>
      <c r="DR7" s="746"/>
      <c r="DS7" s="746"/>
      <c r="DT7" s="746"/>
      <c r="DU7" s="746"/>
      <c r="DV7" s="746"/>
      <c r="DW7" s="746"/>
      <c r="DX7" s="746"/>
    </row>
    <row r="8" spans="1:128" s="459" customFormat="1" x14ac:dyDescent="0.25">
      <c r="A8" s="784"/>
      <c r="B8" s="458">
        <v>1</v>
      </c>
      <c r="C8" s="785" t="s">
        <v>713</v>
      </c>
      <c r="D8" s="787">
        <v>11334596476.610001</v>
      </c>
      <c r="E8" s="787">
        <v>0</v>
      </c>
      <c r="F8" s="787">
        <v>0</v>
      </c>
      <c r="G8" s="787">
        <v>0</v>
      </c>
      <c r="H8" s="787">
        <v>0</v>
      </c>
      <c r="I8" s="787">
        <v>0</v>
      </c>
      <c r="J8" s="787">
        <v>0</v>
      </c>
      <c r="K8" s="787">
        <v>0</v>
      </c>
      <c r="L8" s="787">
        <v>0</v>
      </c>
      <c r="M8" s="787">
        <v>0</v>
      </c>
      <c r="N8" s="787">
        <v>0</v>
      </c>
      <c r="O8" s="787">
        <v>0</v>
      </c>
      <c r="P8" s="787">
        <v>0</v>
      </c>
      <c r="Q8" s="787">
        <v>0</v>
      </c>
      <c r="R8" s="787">
        <v>0</v>
      </c>
      <c r="S8" s="787">
        <v>11334596476.610001</v>
      </c>
      <c r="T8" s="787">
        <v>0</v>
      </c>
      <c r="U8" s="784"/>
      <c r="V8" s="784"/>
      <c r="W8" s="784"/>
      <c r="X8" s="784"/>
      <c r="Y8" s="784"/>
      <c r="Z8" s="784"/>
      <c r="AA8" s="784"/>
      <c r="AB8" s="784"/>
      <c r="AC8" s="784"/>
      <c r="AD8" s="784"/>
      <c r="AE8" s="784"/>
      <c r="AF8" s="784"/>
      <c r="AG8" s="784"/>
      <c r="AH8" s="784"/>
      <c r="AI8" s="784"/>
      <c r="AJ8" s="784"/>
      <c r="AK8" s="784"/>
      <c r="AL8" s="784"/>
      <c r="AM8" s="784"/>
      <c r="AN8" s="784"/>
      <c r="AO8" s="784"/>
      <c r="AP8" s="784"/>
      <c r="AQ8" s="784"/>
      <c r="AR8" s="784"/>
      <c r="AS8" s="784"/>
      <c r="AT8" s="784"/>
      <c r="AU8" s="784"/>
      <c r="AV8" s="784"/>
      <c r="AW8" s="784"/>
      <c r="AX8" s="784"/>
      <c r="AY8" s="784"/>
      <c r="AZ8" s="784"/>
      <c r="BA8" s="784"/>
      <c r="BB8" s="784"/>
      <c r="BC8" s="784"/>
      <c r="BD8" s="784"/>
      <c r="BE8" s="784"/>
      <c r="BF8" s="784"/>
      <c r="BG8" s="784"/>
      <c r="BH8" s="784"/>
      <c r="BI8" s="784"/>
      <c r="BJ8" s="784"/>
      <c r="BK8" s="784"/>
      <c r="BL8" s="784"/>
      <c r="BM8" s="784"/>
      <c r="BN8" s="784"/>
      <c r="BO8" s="784"/>
      <c r="BP8" s="784"/>
      <c r="BQ8" s="784"/>
      <c r="BR8" s="784"/>
      <c r="BS8" s="784"/>
      <c r="BT8" s="784"/>
      <c r="BU8" s="784"/>
      <c r="BV8" s="784"/>
      <c r="BW8" s="784"/>
      <c r="BX8" s="784"/>
      <c r="BY8" s="784"/>
      <c r="BZ8" s="784"/>
      <c r="CA8" s="784"/>
      <c r="CB8" s="784"/>
      <c r="CC8" s="784"/>
      <c r="CD8" s="784"/>
      <c r="CE8" s="784"/>
      <c r="CF8" s="784"/>
      <c r="CG8" s="784"/>
      <c r="CH8" s="784"/>
      <c r="CI8" s="784"/>
      <c r="CJ8" s="784"/>
      <c r="CK8" s="784"/>
      <c r="CL8" s="784"/>
      <c r="CM8" s="784"/>
      <c r="CN8" s="784"/>
      <c r="CO8" s="784"/>
      <c r="CP8" s="784"/>
      <c r="CQ8" s="784"/>
      <c r="CR8" s="784"/>
      <c r="CS8" s="784"/>
      <c r="CT8" s="784"/>
      <c r="CU8" s="784"/>
      <c r="CV8" s="784"/>
      <c r="CW8" s="784"/>
      <c r="CX8" s="784"/>
      <c r="CY8" s="784"/>
      <c r="CZ8" s="784"/>
      <c r="DA8" s="784"/>
      <c r="DB8" s="784"/>
      <c r="DC8" s="784"/>
      <c r="DD8" s="784"/>
      <c r="DE8" s="784"/>
      <c r="DF8" s="784"/>
      <c r="DG8" s="784"/>
      <c r="DH8" s="784"/>
      <c r="DI8" s="784"/>
      <c r="DJ8" s="789"/>
      <c r="DK8" s="789"/>
      <c r="DL8" s="789"/>
      <c r="DM8" s="789"/>
      <c r="DN8" s="789"/>
      <c r="DO8" s="789"/>
      <c r="DP8" s="789"/>
      <c r="DQ8" s="789"/>
      <c r="DR8" s="789"/>
      <c r="DS8" s="789"/>
      <c r="DT8" s="789"/>
      <c r="DU8" s="789"/>
      <c r="DV8" s="789"/>
      <c r="DW8" s="789"/>
      <c r="DX8" s="789"/>
    </row>
    <row r="9" spans="1:128" s="459" customFormat="1" x14ac:dyDescent="0.25">
      <c r="A9" s="784"/>
      <c r="B9" s="458">
        <v>2</v>
      </c>
      <c r="C9" s="460" t="s">
        <v>714</v>
      </c>
      <c r="D9" s="787">
        <v>149488296.33000001</v>
      </c>
      <c r="E9" s="787">
        <v>0</v>
      </c>
      <c r="F9" s="787">
        <v>0</v>
      </c>
      <c r="G9" s="787">
        <v>0</v>
      </c>
      <c r="H9" s="787">
        <v>0</v>
      </c>
      <c r="I9" s="787">
        <v>0</v>
      </c>
      <c r="J9" s="787">
        <v>0</v>
      </c>
      <c r="K9" s="787">
        <v>0</v>
      </c>
      <c r="L9" s="787">
        <v>0</v>
      </c>
      <c r="M9" s="787">
        <v>0</v>
      </c>
      <c r="N9" s="787">
        <v>0</v>
      </c>
      <c r="O9" s="787">
        <v>0</v>
      </c>
      <c r="P9" s="787">
        <v>0</v>
      </c>
      <c r="Q9" s="787">
        <v>0</v>
      </c>
      <c r="R9" s="787">
        <v>0</v>
      </c>
      <c r="S9" s="787">
        <v>149488296.33000001</v>
      </c>
      <c r="T9" s="787">
        <v>0</v>
      </c>
      <c r="U9" s="784"/>
      <c r="V9" s="784"/>
      <c r="W9" s="784"/>
      <c r="X9" s="784"/>
      <c r="Y9" s="784"/>
      <c r="Z9" s="784"/>
      <c r="AA9" s="784"/>
      <c r="AB9" s="784"/>
      <c r="AC9" s="784"/>
      <c r="AD9" s="784"/>
      <c r="AE9" s="784"/>
      <c r="AF9" s="784"/>
      <c r="AG9" s="784"/>
      <c r="AH9" s="784"/>
      <c r="AI9" s="784"/>
      <c r="AJ9" s="784"/>
      <c r="AK9" s="784"/>
      <c r="AL9" s="784"/>
      <c r="AM9" s="784"/>
      <c r="AN9" s="784"/>
      <c r="AO9" s="784"/>
      <c r="AP9" s="784"/>
      <c r="AQ9" s="784"/>
      <c r="AR9" s="784"/>
      <c r="AS9" s="784"/>
      <c r="AT9" s="784"/>
      <c r="AU9" s="784"/>
      <c r="AV9" s="784"/>
      <c r="AW9" s="784"/>
      <c r="AX9" s="784"/>
      <c r="AY9" s="784"/>
      <c r="AZ9" s="784"/>
      <c r="BA9" s="784"/>
      <c r="BB9" s="784"/>
      <c r="BC9" s="784"/>
      <c r="BD9" s="784"/>
      <c r="BE9" s="784"/>
      <c r="BF9" s="784"/>
      <c r="BG9" s="784"/>
      <c r="BH9" s="784"/>
      <c r="BI9" s="784"/>
      <c r="BJ9" s="784"/>
      <c r="BK9" s="784"/>
      <c r="BL9" s="784"/>
      <c r="BM9" s="784"/>
      <c r="BN9" s="784"/>
      <c r="BO9" s="784"/>
      <c r="BP9" s="784"/>
      <c r="BQ9" s="784"/>
      <c r="BR9" s="784"/>
      <c r="BS9" s="784"/>
      <c r="BT9" s="784"/>
      <c r="BU9" s="784"/>
      <c r="BV9" s="784"/>
      <c r="BW9" s="784"/>
      <c r="BX9" s="784"/>
      <c r="BY9" s="784"/>
      <c r="BZ9" s="784"/>
      <c r="CA9" s="784"/>
      <c r="CB9" s="784"/>
      <c r="CC9" s="784"/>
      <c r="CD9" s="784"/>
      <c r="CE9" s="784"/>
      <c r="CF9" s="784"/>
      <c r="CG9" s="784"/>
      <c r="CH9" s="784"/>
      <c r="CI9" s="784"/>
      <c r="CJ9" s="784"/>
      <c r="CK9" s="784"/>
      <c r="CL9" s="784"/>
      <c r="CM9" s="784"/>
      <c r="CN9" s="784"/>
      <c r="CO9" s="784"/>
      <c r="CP9" s="784"/>
      <c r="CQ9" s="784"/>
      <c r="CR9" s="784"/>
      <c r="CS9" s="784"/>
      <c r="CT9" s="784"/>
      <c r="CU9" s="784"/>
      <c r="CV9" s="784"/>
      <c r="CW9" s="784"/>
      <c r="CX9" s="784"/>
      <c r="CY9" s="784"/>
      <c r="CZ9" s="784"/>
      <c r="DA9" s="784"/>
      <c r="DB9" s="784"/>
      <c r="DC9" s="784"/>
      <c r="DD9" s="784"/>
      <c r="DE9" s="784"/>
      <c r="DF9" s="784"/>
      <c r="DG9" s="784"/>
      <c r="DH9" s="784"/>
      <c r="DI9" s="784"/>
      <c r="DJ9" s="789"/>
      <c r="DK9" s="789"/>
      <c r="DL9" s="789"/>
      <c r="DM9" s="789"/>
      <c r="DN9" s="789"/>
      <c r="DO9" s="789"/>
      <c r="DP9" s="789"/>
      <c r="DQ9" s="789"/>
      <c r="DR9" s="789"/>
      <c r="DS9" s="789"/>
      <c r="DT9" s="789"/>
      <c r="DU9" s="789"/>
      <c r="DV9" s="789"/>
      <c r="DW9" s="789"/>
      <c r="DX9" s="789"/>
    </row>
    <row r="10" spans="1:128" s="459" customFormat="1" x14ac:dyDescent="0.25">
      <c r="A10" s="784"/>
      <c r="B10" s="458">
        <v>3</v>
      </c>
      <c r="C10" s="460" t="s">
        <v>715</v>
      </c>
      <c r="D10" s="787"/>
      <c r="E10" s="787"/>
      <c r="F10" s="787"/>
      <c r="G10" s="787"/>
      <c r="H10" s="787"/>
      <c r="I10" s="787"/>
      <c r="J10" s="787"/>
      <c r="K10" s="787"/>
      <c r="L10" s="787"/>
      <c r="M10" s="787"/>
      <c r="N10" s="787"/>
      <c r="O10" s="787"/>
      <c r="P10" s="787"/>
      <c r="Q10" s="787"/>
      <c r="R10" s="787"/>
      <c r="S10" s="787"/>
      <c r="T10" s="787"/>
      <c r="U10" s="784"/>
      <c r="V10" s="784"/>
      <c r="W10" s="784"/>
      <c r="X10" s="784"/>
      <c r="Y10" s="784"/>
      <c r="Z10" s="784"/>
      <c r="AA10" s="784"/>
      <c r="AB10" s="784"/>
      <c r="AC10" s="784"/>
      <c r="AD10" s="784"/>
      <c r="AE10" s="784"/>
      <c r="AF10" s="784"/>
      <c r="AG10" s="784"/>
      <c r="AH10" s="784"/>
      <c r="AI10" s="784"/>
      <c r="AJ10" s="784"/>
      <c r="AK10" s="784"/>
      <c r="AL10" s="784"/>
      <c r="AM10" s="784"/>
      <c r="AN10" s="784"/>
      <c r="AO10" s="784"/>
      <c r="AP10" s="784"/>
      <c r="AQ10" s="784"/>
      <c r="AR10" s="784"/>
      <c r="AS10" s="784"/>
      <c r="AT10" s="784"/>
      <c r="AU10" s="784"/>
      <c r="AV10" s="784"/>
      <c r="AW10" s="784"/>
      <c r="AX10" s="784"/>
      <c r="AY10" s="784"/>
      <c r="AZ10" s="784"/>
      <c r="BA10" s="784"/>
      <c r="BB10" s="784"/>
      <c r="BC10" s="784"/>
      <c r="BD10" s="784"/>
      <c r="BE10" s="784"/>
      <c r="BF10" s="784"/>
      <c r="BG10" s="784"/>
      <c r="BH10" s="784"/>
      <c r="BI10" s="784"/>
      <c r="BJ10" s="784"/>
      <c r="BK10" s="784"/>
      <c r="BL10" s="784"/>
      <c r="BM10" s="784"/>
      <c r="BN10" s="784"/>
      <c r="BO10" s="784"/>
      <c r="BP10" s="784"/>
      <c r="BQ10" s="784"/>
      <c r="BR10" s="784"/>
      <c r="BS10" s="784"/>
      <c r="BT10" s="784"/>
      <c r="BU10" s="784"/>
      <c r="BV10" s="784"/>
      <c r="BW10" s="784"/>
      <c r="BX10" s="784"/>
      <c r="BY10" s="784"/>
      <c r="BZ10" s="784"/>
      <c r="CA10" s="784"/>
      <c r="CB10" s="784"/>
      <c r="CC10" s="784"/>
      <c r="CD10" s="784"/>
      <c r="CE10" s="784"/>
      <c r="CF10" s="784"/>
      <c r="CG10" s="784"/>
      <c r="CH10" s="784"/>
      <c r="CI10" s="784"/>
      <c r="CJ10" s="784"/>
      <c r="CK10" s="784"/>
      <c r="CL10" s="784"/>
      <c r="CM10" s="784"/>
      <c r="CN10" s="784"/>
      <c r="CO10" s="784"/>
      <c r="CP10" s="784"/>
      <c r="CQ10" s="784"/>
      <c r="CR10" s="784"/>
      <c r="CS10" s="784"/>
      <c r="CT10" s="784"/>
      <c r="CU10" s="784"/>
      <c r="CV10" s="784"/>
      <c r="CW10" s="784"/>
      <c r="CX10" s="784"/>
      <c r="CY10" s="784"/>
      <c r="CZ10" s="784"/>
      <c r="DA10" s="784"/>
      <c r="DB10" s="784"/>
      <c r="DC10" s="784"/>
      <c r="DD10" s="784"/>
      <c r="DE10" s="784"/>
      <c r="DF10" s="784"/>
      <c r="DG10" s="784"/>
      <c r="DH10" s="784"/>
      <c r="DI10" s="784"/>
      <c r="DJ10" s="789"/>
      <c r="DK10" s="789"/>
      <c r="DL10" s="789"/>
      <c r="DM10" s="789"/>
      <c r="DN10" s="789"/>
      <c r="DO10" s="789"/>
      <c r="DP10" s="789"/>
      <c r="DQ10" s="789"/>
      <c r="DR10" s="789"/>
      <c r="DS10" s="789"/>
      <c r="DT10" s="789"/>
      <c r="DU10" s="789"/>
      <c r="DV10" s="789"/>
      <c r="DW10" s="789"/>
      <c r="DX10" s="789"/>
    </row>
    <row r="11" spans="1:128" s="459" customFormat="1" x14ac:dyDescent="0.25">
      <c r="A11" s="784"/>
      <c r="B11" s="458">
        <v>4</v>
      </c>
      <c r="C11" s="460" t="s">
        <v>716</v>
      </c>
      <c r="D11" s="787"/>
      <c r="E11" s="787"/>
      <c r="F11" s="787"/>
      <c r="G11" s="787"/>
      <c r="H11" s="787"/>
      <c r="I11" s="787"/>
      <c r="J11" s="787"/>
      <c r="K11" s="787"/>
      <c r="L11" s="787"/>
      <c r="M11" s="787"/>
      <c r="N11" s="787"/>
      <c r="O11" s="787"/>
      <c r="P11" s="787"/>
      <c r="Q11" s="787"/>
      <c r="R11" s="787"/>
      <c r="S11" s="787"/>
      <c r="T11" s="787"/>
      <c r="U11" s="784"/>
      <c r="V11" s="784"/>
      <c r="W11" s="784"/>
      <c r="X11" s="784"/>
      <c r="Y11" s="784"/>
      <c r="Z11" s="784"/>
      <c r="AA11" s="784"/>
      <c r="AB11" s="784"/>
      <c r="AC11" s="784"/>
      <c r="AD11" s="784"/>
      <c r="AE11" s="784"/>
      <c r="AF11" s="784"/>
      <c r="AG11" s="784"/>
      <c r="AH11" s="784"/>
      <c r="AI11" s="784"/>
      <c r="AJ11" s="784"/>
      <c r="AK11" s="784"/>
      <c r="AL11" s="784"/>
      <c r="AM11" s="784"/>
      <c r="AN11" s="784"/>
      <c r="AO11" s="784"/>
      <c r="AP11" s="784"/>
      <c r="AQ11" s="784"/>
      <c r="AR11" s="784"/>
      <c r="AS11" s="784"/>
      <c r="AT11" s="784"/>
      <c r="AU11" s="784"/>
      <c r="AV11" s="784"/>
      <c r="AW11" s="784"/>
      <c r="AX11" s="784"/>
      <c r="AY11" s="784"/>
      <c r="AZ11" s="784"/>
      <c r="BA11" s="784"/>
      <c r="BB11" s="784"/>
      <c r="BC11" s="784"/>
      <c r="BD11" s="784"/>
      <c r="BE11" s="784"/>
      <c r="BF11" s="784"/>
      <c r="BG11" s="784"/>
      <c r="BH11" s="784"/>
      <c r="BI11" s="784"/>
      <c r="BJ11" s="784"/>
      <c r="BK11" s="784"/>
      <c r="BL11" s="784"/>
      <c r="BM11" s="784"/>
      <c r="BN11" s="784"/>
      <c r="BO11" s="784"/>
      <c r="BP11" s="784"/>
      <c r="BQ11" s="784"/>
      <c r="BR11" s="784"/>
      <c r="BS11" s="784"/>
      <c r="BT11" s="784"/>
      <c r="BU11" s="784"/>
      <c r="BV11" s="784"/>
      <c r="BW11" s="784"/>
      <c r="BX11" s="784"/>
      <c r="BY11" s="784"/>
      <c r="BZ11" s="784"/>
      <c r="CA11" s="784"/>
      <c r="CB11" s="784"/>
      <c r="CC11" s="784"/>
      <c r="CD11" s="784"/>
      <c r="CE11" s="784"/>
      <c r="CF11" s="784"/>
      <c r="CG11" s="784"/>
      <c r="CH11" s="784"/>
      <c r="CI11" s="784"/>
      <c r="CJ11" s="784"/>
      <c r="CK11" s="784"/>
      <c r="CL11" s="784"/>
      <c r="CM11" s="784"/>
      <c r="CN11" s="784"/>
      <c r="CO11" s="784"/>
      <c r="CP11" s="784"/>
      <c r="CQ11" s="784"/>
      <c r="CR11" s="784"/>
      <c r="CS11" s="784"/>
      <c r="CT11" s="784"/>
      <c r="CU11" s="784"/>
      <c r="CV11" s="784"/>
      <c r="CW11" s="784"/>
      <c r="CX11" s="784"/>
      <c r="CY11" s="784"/>
      <c r="CZ11" s="784"/>
      <c r="DA11" s="784"/>
      <c r="DB11" s="784"/>
      <c r="DC11" s="784"/>
      <c r="DD11" s="784"/>
      <c r="DE11" s="784"/>
      <c r="DF11" s="784"/>
      <c r="DG11" s="784"/>
      <c r="DH11" s="784"/>
      <c r="DI11" s="784"/>
      <c r="DJ11" s="789"/>
      <c r="DK11" s="789"/>
      <c r="DL11" s="789"/>
      <c r="DM11" s="789"/>
      <c r="DN11" s="789"/>
      <c r="DO11" s="789"/>
      <c r="DP11" s="789"/>
      <c r="DQ11" s="789"/>
      <c r="DR11" s="789"/>
      <c r="DS11" s="789"/>
      <c r="DT11" s="789"/>
      <c r="DU11" s="789"/>
      <c r="DV11" s="789"/>
      <c r="DW11" s="789"/>
      <c r="DX11" s="789"/>
    </row>
    <row r="12" spans="1:128" s="459" customFormat="1" x14ac:dyDescent="0.25">
      <c r="A12" s="784"/>
      <c r="B12" s="458">
        <v>5</v>
      </c>
      <c r="C12" s="460" t="s">
        <v>717</v>
      </c>
      <c r="D12" s="787"/>
      <c r="E12" s="787"/>
      <c r="F12" s="787"/>
      <c r="G12" s="787"/>
      <c r="H12" s="787"/>
      <c r="I12" s="787"/>
      <c r="J12" s="787"/>
      <c r="K12" s="787"/>
      <c r="L12" s="787"/>
      <c r="M12" s="787"/>
      <c r="N12" s="787"/>
      <c r="O12" s="787"/>
      <c r="P12" s="787"/>
      <c r="Q12" s="787"/>
      <c r="R12" s="787"/>
      <c r="S12" s="787"/>
      <c r="T12" s="787"/>
      <c r="U12" s="784"/>
      <c r="V12" s="784"/>
      <c r="W12" s="784"/>
      <c r="X12" s="784"/>
      <c r="Y12" s="784"/>
      <c r="Z12" s="784"/>
      <c r="AA12" s="784"/>
      <c r="AB12" s="784"/>
      <c r="AC12" s="784"/>
      <c r="AD12" s="784"/>
      <c r="AE12" s="784"/>
      <c r="AF12" s="784"/>
      <c r="AG12" s="784"/>
      <c r="AH12" s="784"/>
      <c r="AI12" s="784"/>
      <c r="AJ12" s="784"/>
      <c r="AK12" s="784"/>
      <c r="AL12" s="784"/>
      <c r="AM12" s="784"/>
      <c r="AN12" s="784"/>
      <c r="AO12" s="784"/>
      <c r="AP12" s="784"/>
      <c r="AQ12" s="784"/>
      <c r="AR12" s="784"/>
      <c r="AS12" s="784"/>
      <c r="AT12" s="784"/>
      <c r="AU12" s="784"/>
      <c r="AV12" s="784"/>
      <c r="AW12" s="784"/>
      <c r="AX12" s="784"/>
      <c r="AY12" s="784"/>
      <c r="AZ12" s="784"/>
      <c r="BA12" s="784"/>
      <c r="BB12" s="784"/>
      <c r="BC12" s="784"/>
      <c r="BD12" s="784"/>
      <c r="BE12" s="784"/>
      <c r="BF12" s="784"/>
      <c r="BG12" s="784"/>
      <c r="BH12" s="784"/>
      <c r="BI12" s="784"/>
      <c r="BJ12" s="784"/>
      <c r="BK12" s="784"/>
      <c r="BL12" s="784"/>
      <c r="BM12" s="784"/>
      <c r="BN12" s="784"/>
      <c r="BO12" s="784"/>
      <c r="BP12" s="784"/>
      <c r="BQ12" s="784"/>
      <c r="BR12" s="784"/>
      <c r="BS12" s="784"/>
      <c r="BT12" s="784"/>
      <c r="BU12" s="784"/>
      <c r="BV12" s="784"/>
      <c r="BW12" s="784"/>
      <c r="BX12" s="784"/>
      <c r="BY12" s="784"/>
      <c r="BZ12" s="784"/>
      <c r="CA12" s="784"/>
      <c r="CB12" s="784"/>
      <c r="CC12" s="784"/>
      <c r="CD12" s="784"/>
      <c r="CE12" s="784"/>
      <c r="CF12" s="784"/>
      <c r="CG12" s="784"/>
      <c r="CH12" s="784"/>
      <c r="CI12" s="784"/>
      <c r="CJ12" s="784"/>
      <c r="CK12" s="784"/>
      <c r="CL12" s="784"/>
      <c r="CM12" s="784"/>
      <c r="CN12" s="784"/>
      <c r="CO12" s="784"/>
      <c r="CP12" s="784"/>
      <c r="CQ12" s="784"/>
      <c r="CR12" s="784"/>
      <c r="CS12" s="784"/>
      <c r="CT12" s="784"/>
      <c r="CU12" s="784"/>
      <c r="CV12" s="784"/>
      <c r="CW12" s="784"/>
      <c r="CX12" s="784"/>
      <c r="CY12" s="784"/>
      <c r="CZ12" s="784"/>
      <c r="DA12" s="784"/>
      <c r="DB12" s="784"/>
      <c r="DC12" s="784"/>
      <c r="DD12" s="784"/>
      <c r="DE12" s="784"/>
      <c r="DF12" s="784"/>
      <c r="DG12" s="784"/>
      <c r="DH12" s="784"/>
      <c r="DI12" s="784"/>
      <c r="DJ12" s="789"/>
      <c r="DK12" s="789"/>
      <c r="DL12" s="789"/>
      <c r="DM12" s="789"/>
      <c r="DN12" s="789"/>
      <c r="DO12" s="789"/>
      <c r="DP12" s="789"/>
      <c r="DQ12" s="789"/>
      <c r="DR12" s="789"/>
      <c r="DS12" s="789"/>
      <c r="DT12" s="789"/>
      <c r="DU12" s="789"/>
      <c r="DV12" s="789"/>
      <c r="DW12" s="789"/>
      <c r="DX12" s="789"/>
    </row>
    <row r="13" spans="1:128" s="459" customFormat="1" x14ac:dyDescent="0.25">
      <c r="A13" s="784"/>
      <c r="B13" s="458">
        <v>6</v>
      </c>
      <c r="C13" s="460" t="s">
        <v>718</v>
      </c>
      <c r="D13" s="787">
        <v>0</v>
      </c>
      <c r="E13" s="787">
        <v>0</v>
      </c>
      <c r="F13" s="787">
        <v>0</v>
      </c>
      <c r="G13" s="787">
        <v>0</v>
      </c>
      <c r="H13" s="787">
        <v>695550371.5</v>
      </c>
      <c r="I13" s="787">
        <v>0</v>
      </c>
      <c r="J13" s="787">
        <v>1618125.0499999821</v>
      </c>
      <c r="K13" s="787">
        <v>0</v>
      </c>
      <c r="L13" s="787">
        <v>0</v>
      </c>
      <c r="M13" s="787">
        <v>0</v>
      </c>
      <c r="N13" s="787">
        <v>0</v>
      </c>
      <c r="O13" s="787">
        <v>0</v>
      </c>
      <c r="P13" s="787">
        <v>0</v>
      </c>
      <c r="Q13" s="787">
        <v>0</v>
      </c>
      <c r="R13" s="787">
        <v>0</v>
      </c>
      <c r="S13" s="787">
        <v>697168496.54999995</v>
      </c>
      <c r="T13" s="787">
        <v>0</v>
      </c>
      <c r="U13" s="784"/>
      <c r="V13" s="784"/>
      <c r="W13" s="784"/>
      <c r="X13" s="784"/>
      <c r="Y13" s="784"/>
      <c r="Z13" s="784"/>
      <c r="AA13" s="784"/>
      <c r="AB13" s="784"/>
      <c r="AC13" s="784"/>
      <c r="AD13" s="784"/>
      <c r="AE13" s="784"/>
      <c r="AF13" s="784"/>
      <c r="AG13" s="784"/>
      <c r="AH13" s="784"/>
      <c r="AI13" s="784"/>
      <c r="AJ13" s="784"/>
      <c r="AK13" s="784"/>
      <c r="AL13" s="784"/>
      <c r="AM13" s="784"/>
      <c r="AN13" s="784"/>
      <c r="AO13" s="784"/>
      <c r="AP13" s="784"/>
      <c r="AQ13" s="784"/>
      <c r="AR13" s="784"/>
      <c r="AS13" s="784"/>
      <c r="AT13" s="784"/>
      <c r="AU13" s="784"/>
      <c r="AV13" s="784"/>
      <c r="AW13" s="784"/>
      <c r="AX13" s="784"/>
      <c r="AY13" s="784"/>
      <c r="AZ13" s="784"/>
      <c r="BA13" s="784"/>
      <c r="BB13" s="784"/>
      <c r="BC13" s="784"/>
      <c r="BD13" s="784"/>
      <c r="BE13" s="784"/>
      <c r="BF13" s="784"/>
      <c r="BG13" s="784"/>
      <c r="BH13" s="784"/>
      <c r="BI13" s="784"/>
      <c r="BJ13" s="784"/>
      <c r="BK13" s="784"/>
      <c r="BL13" s="784"/>
      <c r="BM13" s="784"/>
      <c r="BN13" s="784"/>
      <c r="BO13" s="784"/>
      <c r="BP13" s="784"/>
      <c r="BQ13" s="784"/>
      <c r="BR13" s="784"/>
      <c r="BS13" s="784"/>
      <c r="BT13" s="784"/>
      <c r="BU13" s="784"/>
      <c r="BV13" s="784"/>
      <c r="BW13" s="784"/>
      <c r="BX13" s="784"/>
      <c r="BY13" s="784"/>
      <c r="BZ13" s="784"/>
      <c r="CA13" s="784"/>
      <c r="CB13" s="784"/>
      <c r="CC13" s="784"/>
      <c r="CD13" s="784"/>
      <c r="CE13" s="784"/>
      <c r="CF13" s="784"/>
      <c r="CG13" s="784"/>
      <c r="CH13" s="784"/>
      <c r="CI13" s="784"/>
      <c r="CJ13" s="784"/>
      <c r="CK13" s="784"/>
      <c r="CL13" s="784"/>
      <c r="CM13" s="784"/>
      <c r="CN13" s="784"/>
      <c r="CO13" s="784"/>
      <c r="CP13" s="784"/>
      <c r="CQ13" s="784"/>
      <c r="CR13" s="784"/>
      <c r="CS13" s="784"/>
      <c r="CT13" s="784"/>
      <c r="CU13" s="784"/>
      <c r="CV13" s="784"/>
      <c r="CW13" s="784"/>
      <c r="CX13" s="784"/>
      <c r="CY13" s="784"/>
      <c r="CZ13" s="784"/>
      <c r="DA13" s="784"/>
      <c r="DB13" s="784"/>
      <c r="DC13" s="784"/>
      <c r="DD13" s="784"/>
      <c r="DE13" s="784"/>
      <c r="DF13" s="784"/>
      <c r="DG13" s="784"/>
      <c r="DH13" s="784"/>
      <c r="DI13" s="784"/>
      <c r="DJ13" s="789"/>
      <c r="DK13" s="789"/>
      <c r="DL13" s="789"/>
      <c r="DM13" s="789"/>
      <c r="DN13" s="789"/>
      <c r="DO13" s="789"/>
      <c r="DP13" s="789"/>
      <c r="DQ13" s="789"/>
      <c r="DR13" s="789"/>
      <c r="DS13" s="789"/>
      <c r="DT13" s="789"/>
      <c r="DU13" s="789"/>
      <c r="DV13" s="789"/>
      <c r="DW13" s="789"/>
      <c r="DX13" s="789"/>
    </row>
    <row r="14" spans="1:128" s="459" customFormat="1" x14ac:dyDescent="0.25">
      <c r="A14" s="784"/>
      <c r="B14" s="458">
        <v>7</v>
      </c>
      <c r="C14" s="460" t="s">
        <v>719</v>
      </c>
      <c r="D14" s="787">
        <v>0</v>
      </c>
      <c r="E14" s="787">
        <v>0</v>
      </c>
      <c r="F14" s="787">
        <v>0</v>
      </c>
      <c r="G14" s="787">
        <v>0</v>
      </c>
      <c r="H14" s="787">
        <v>0</v>
      </c>
      <c r="I14" s="787">
        <v>0</v>
      </c>
      <c r="J14" s="787">
        <v>0</v>
      </c>
      <c r="K14" s="787">
        <v>0</v>
      </c>
      <c r="L14" s="787">
        <v>0</v>
      </c>
      <c r="M14" s="787">
        <v>17478468</v>
      </c>
      <c r="N14" s="787">
        <v>0</v>
      </c>
      <c r="O14" s="787">
        <v>0</v>
      </c>
      <c r="P14" s="787">
        <v>0</v>
      </c>
      <c r="Q14" s="787">
        <v>0</v>
      </c>
      <c r="R14" s="787">
        <v>0</v>
      </c>
      <c r="S14" s="787">
        <v>17478468</v>
      </c>
      <c r="T14" s="787">
        <v>20842392</v>
      </c>
      <c r="U14" s="784"/>
      <c r="V14" s="784"/>
      <c r="W14" s="784"/>
      <c r="X14" s="784"/>
      <c r="Y14" s="784"/>
      <c r="Z14" s="784"/>
      <c r="AA14" s="784"/>
      <c r="AB14" s="784"/>
      <c r="AC14" s="784"/>
      <c r="AD14" s="784"/>
      <c r="AE14" s="784"/>
      <c r="AF14" s="784"/>
      <c r="AG14" s="784"/>
      <c r="AH14" s="784"/>
      <c r="AI14" s="784"/>
      <c r="AJ14" s="784"/>
      <c r="AK14" s="784"/>
      <c r="AL14" s="784"/>
      <c r="AM14" s="784"/>
      <c r="AN14" s="784"/>
      <c r="AO14" s="784"/>
      <c r="AP14" s="784"/>
      <c r="AQ14" s="784"/>
      <c r="AR14" s="784"/>
      <c r="AS14" s="784"/>
      <c r="AT14" s="784"/>
      <c r="AU14" s="784"/>
      <c r="AV14" s="784"/>
      <c r="AW14" s="784"/>
      <c r="AX14" s="784"/>
      <c r="AY14" s="784"/>
      <c r="AZ14" s="784"/>
      <c r="BA14" s="784"/>
      <c r="BB14" s="784"/>
      <c r="BC14" s="784"/>
      <c r="BD14" s="784"/>
      <c r="BE14" s="784"/>
      <c r="BF14" s="784"/>
      <c r="BG14" s="784"/>
      <c r="BH14" s="784"/>
      <c r="BI14" s="784"/>
      <c r="BJ14" s="784"/>
      <c r="BK14" s="784"/>
      <c r="BL14" s="784"/>
      <c r="BM14" s="784"/>
      <c r="BN14" s="784"/>
      <c r="BO14" s="784"/>
      <c r="BP14" s="784"/>
      <c r="BQ14" s="784"/>
      <c r="BR14" s="784"/>
      <c r="BS14" s="784"/>
      <c r="BT14" s="784"/>
      <c r="BU14" s="784"/>
      <c r="BV14" s="784"/>
      <c r="BW14" s="784"/>
      <c r="BX14" s="784"/>
      <c r="BY14" s="784"/>
      <c r="BZ14" s="784"/>
      <c r="CA14" s="784"/>
      <c r="CB14" s="784"/>
      <c r="CC14" s="784"/>
      <c r="CD14" s="784"/>
      <c r="CE14" s="784"/>
      <c r="CF14" s="784"/>
      <c r="CG14" s="784"/>
      <c r="CH14" s="784"/>
      <c r="CI14" s="784"/>
      <c r="CJ14" s="784"/>
      <c r="CK14" s="784"/>
      <c r="CL14" s="784"/>
      <c r="CM14" s="784"/>
      <c r="CN14" s="784"/>
      <c r="CO14" s="784"/>
      <c r="CP14" s="784"/>
      <c r="CQ14" s="784"/>
      <c r="CR14" s="784"/>
      <c r="CS14" s="784"/>
      <c r="CT14" s="784"/>
      <c r="CU14" s="784"/>
      <c r="CV14" s="784"/>
      <c r="CW14" s="784"/>
      <c r="CX14" s="784"/>
      <c r="CY14" s="784"/>
      <c r="CZ14" s="784"/>
      <c r="DA14" s="784"/>
      <c r="DB14" s="784"/>
      <c r="DC14" s="784"/>
      <c r="DD14" s="784"/>
      <c r="DE14" s="784"/>
      <c r="DF14" s="784"/>
      <c r="DG14" s="784"/>
      <c r="DH14" s="784"/>
      <c r="DI14" s="784"/>
      <c r="DJ14" s="789"/>
      <c r="DK14" s="789"/>
      <c r="DL14" s="789"/>
      <c r="DM14" s="789"/>
      <c r="DN14" s="789"/>
      <c r="DO14" s="789"/>
      <c r="DP14" s="789"/>
      <c r="DQ14" s="789"/>
      <c r="DR14" s="789"/>
      <c r="DS14" s="789"/>
      <c r="DT14" s="789"/>
      <c r="DU14" s="789"/>
      <c r="DV14" s="789"/>
      <c r="DW14" s="789"/>
      <c r="DX14" s="789"/>
    </row>
    <row r="15" spans="1:128" s="459" customFormat="1" x14ac:dyDescent="0.25">
      <c r="A15" s="784"/>
      <c r="B15" s="458">
        <v>8</v>
      </c>
      <c r="C15" s="460" t="s">
        <v>720</v>
      </c>
      <c r="D15" s="787"/>
      <c r="E15" s="787"/>
      <c r="F15" s="787"/>
      <c r="G15" s="787"/>
      <c r="H15" s="787"/>
      <c r="I15" s="787"/>
      <c r="J15" s="787"/>
      <c r="K15" s="787"/>
      <c r="L15" s="787"/>
      <c r="M15" s="787"/>
      <c r="N15" s="787"/>
      <c r="O15" s="787"/>
      <c r="P15" s="787"/>
      <c r="Q15" s="787"/>
      <c r="R15" s="787"/>
      <c r="S15" s="787"/>
      <c r="T15" s="787"/>
      <c r="U15" s="784"/>
      <c r="V15" s="784"/>
      <c r="W15" s="784"/>
      <c r="X15" s="784"/>
      <c r="Y15" s="784"/>
      <c r="Z15" s="784"/>
      <c r="AA15" s="784"/>
      <c r="AB15" s="784"/>
      <c r="AC15" s="784"/>
      <c r="AD15" s="784"/>
      <c r="AE15" s="784"/>
      <c r="AF15" s="784"/>
      <c r="AG15" s="784"/>
      <c r="AH15" s="784"/>
      <c r="AI15" s="784"/>
      <c r="AJ15" s="784"/>
      <c r="AK15" s="784"/>
      <c r="AL15" s="784"/>
      <c r="AM15" s="784"/>
      <c r="AN15" s="784"/>
      <c r="AO15" s="784"/>
      <c r="AP15" s="784"/>
      <c r="AQ15" s="784"/>
      <c r="AR15" s="784"/>
      <c r="AS15" s="784"/>
      <c r="AT15" s="784"/>
      <c r="AU15" s="784"/>
      <c r="AV15" s="784"/>
      <c r="AW15" s="784"/>
      <c r="AX15" s="784"/>
      <c r="AY15" s="784"/>
      <c r="AZ15" s="784"/>
      <c r="BA15" s="784"/>
      <c r="BB15" s="784"/>
      <c r="BC15" s="784"/>
      <c r="BD15" s="784"/>
      <c r="BE15" s="784"/>
      <c r="BF15" s="784"/>
      <c r="BG15" s="784"/>
      <c r="BH15" s="784"/>
      <c r="BI15" s="784"/>
      <c r="BJ15" s="784"/>
      <c r="BK15" s="784"/>
      <c r="BL15" s="784"/>
      <c r="BM15" s="784"/>
      <c r="BN15" s="784"/>
      <c r="BO15" s="784"/>
      <c r="BP15" s="784"/>
      <c r="BQ15" s="784"/>
      <c r="BR15" s="784"/>
      <c r="BS15" s="784"/>
      <c r="BT15" s="784"/>
      <c r="BU15" s="784"/>
      <c r="BV15" s="784"/>
      <c r="BW15" s="784"/>
      <c r="BX15" s="784"/>
      <c r="BY15" s="784"/>
      <c r="BZ15" s="784"/>
      <c r="CA15" s="784"/>
      <c r="CB15" s="784"/>
      <c r="CC15" s="784"/>
      <c r="CD15" s="784"/>
      <c r="CE15" s="784"/>
      <c r="CF15" s="784"/>
      <c r="CG15" s="784"/>
      <c r="CH15" s="784"/>
      <c r="CI15" s="784"/>
      <c r="CJ15" s="784"/>
      <c r="CK15" s="784"/>
      <c r="CL15" s="784"/>
      <c r="CM15" s="784"/>
      <c r="CN15" s="784"/>
      <c r="CO15" s="784"/>
      <c r="CP15" s="784"/>
      <c r="CQ15" s="784"/>
      <c r="CR15" s="784"/>
      <c r="CS15" s="784"/>
      <c r="CT15" s="784"/>
      <c r="CU15" s="784"/>
      <c r="CV15" s="784"/>
      <c r="CW15" s="784"/>
      <c r="CX15" s="784"/>
      <c r="CY15" s="784"/>
      <c r="CZ15" s="784"/>
      <c r="DA15" s="784"/>
      <c r="DB15" s="784"/>
      <c r="DC15" s="784"/>
      <c r="DD15" s="784"/>
      <c r="DE15" s="784"/>
      <c r="DF15" s="784"/>
      <c r="DG15" s="784"/>
      <c r="DH15" s="784"/>
      <c r="DI15" s="784"/>
      <c r="DJ15" s="789"/>
      <c r="DK15" s="789"/>
      <c r="DL15" s="789"/>
      <c r="DM15" s="789"/>
      <c r="DN15" s="789"/>
      <c r="DO15" s="789"/>
      <c r="DP15" s="789"/>
      <c r="DQ15" s="789"/>
      <c r="DR15" s="789"/>
      <c r="DS15" s="789"/>
      <c r="DT15" s="789"/>
      <c r="DU15" s="789"/>
      <c r="DV15" s="789"/>
      <c r="DW15" s="789"/>
      <c r="DX15" s="789"/>
    </row>
    <row r="16" spans="1:128" s="459" customFormat="1" ht="30" x14ac:dyDescent="0.25">
      <c r="A16" s="784"/>
      <c r="B16" s="458">
        <v>9</v>
      </c>
      <c r="C16" s="460" t="s">
        <v>721</v>
      </c>
      <c r="D16" s="787"/>
      <c r="E16" s="787"/>
      <c r="F16" s="787"/>
      <c r="G16" s="787"/>
      <c r="H16" s="787"/>
      <c r="I16" s="787"/>
      <c r="J16" s="787"/>
      <c r="K16" s="787"/>
      <c r="L16" s="787"/>
      <c r="M16" s="787"/>
      <c r="N16" s="787"/>
      <c r="O16" s="787"/>
      <c r="P16" s="787"/>
      <c r="Q16" s="787"/>
      <c r="R16" s="787"/>
      <c r="S16" s="787"/>
      <c r="T16" s="787"/>
      <c r="U16" s="784"/>
      <c r="V16" s="784"/>
      <c r="W16" s="784"/>
      <c r="X16" s="784"/>
      <c r="Y16" s="784"/>
      <c r="Z16" s="784"/>
      <c r="AA16" s="784"/>
      <c r="AB16" s="784"/>
      <c r="AC16" s="784"/>
      <c r="AD16" s="784"/>
      <c r="AE16" s="784"/>
      <c r="AF16" s="784"/>
      <c r="AG16" s="784"/>
      <c r="AH16" s="784"/>
      <c r="AI16" s="784"/>
      <c r="AJ16" s="784"/>
      <c r="AK16" s="784"/>
      <c r="AL16" s="784"/>
      <c r="AM16" s="784"/>
      <c r="AN16" s="784"/>
      <c r="AO16" s="784"/>
      <c r="AP16" s="784"/>
      <c r="AQ16" s="784"/>
      <c r="AR16" s="784"/>
      <c r="AS16" s="784"/>
      <c r="AT16" s="784"/>
      <c r="AU16" s="784"/>
      <c r="AV16" s="784"/>
      <c r="AW16" s="784"/>
      <c r="AX16" s="784"/>
      <c r="AY16" s="784"/>
      <c r="AZ16" s="784"/>
      <c r="BA16" s="784"/>
      <c r="BB16" s="784"/>
      <c r="BC16" s="784"/>
      <c r="BD16" s="784"/>
      <c r="BE16" s="784"/>
      <c r="BF16" s="784"/>
      <c r="BG16" s="784"/>
      <c r="BH16" s="784"/>
      <c r="BI16" s="784"/>
      <c r="BJ16" s="784"/>
      <c r="BK16" s="784"/>
      <c r="BL16" s="784"/>
      <c r="BM16" s="784"/>
      <c r="BN16" s="784"/>
      <c r="BO16" s="784"/>
      <c r="BP16" s="784"/>
      <c r="BQ16" s="784"/>
      <c r="BR16" s="784"/>
      <c r="BS16" s="784"/>
      <c r="BT16" s="784"/>
      <c r="BU16" s="784"/>
      <c r="BV16" s="784"/>
      <c r="BW16" s="784"/>
      <c r="BX16" s="784"/>
      <c r="BY16" s="784"/>
      <c r="BZ16" s="784"/>
      <c r="CA16" s="784"/>
      <c r="CB16" s="784"/>
      <c r="CC16" s="784"/>
      <c r="CD16" s="784"/>
      <c r="CE16" s="784"/>
      <c r="CF16" s="784"/>
      <c r="CG16" s="784"/>
      <c r="CH16" s="784"/>
      <c r="CI16" s="784"/>
      <c r="CJ16" s="784"/>
      <c r="CK16" s="784"/>
      <c r="CL16" s="784"/>
      <c r="CM16" s="784"/>
      <c r="CN16" s="784"/>
      <c r="CO16" s="784"/>
      <c r="CP16" s="784"/>
      <c r="CQ16" s="784"/>
      <c r="CR16" s="784"/>
      <c r="CS16" s="784"/>
      <c r="CT16" s="784"/>
      <c r="CU16" s="784"/>
      <c r="CV16" s="784"/>
      <c r="CW16" s="784"/>
      <c r="CX16" s="784"/>
      <c r="CY16" s="784"/>
      <c r="CZ16" s="784"/>
      <c r="DA16" s="784"/>
      <c r="DB16" s="784"/>
      <c r="DC16" s="784"/>
      <c r="DD16" s="784"/>
      <c r="DE16" s="784"/>
      <c r="DF16" s="784"/>
      <c r="DG16" s="784"/>
      <c r="DH16" s="784"/>
      <c r="DI16" s="784"/>
      <c r="DJ16" s="789"/>
      <c r="DK16" s="789"/>
      <c r="DL16" s="789"/>
      <c r="DM16" s="789"/>
      <c r="DN16" s="789"/>
      <c r="DO16" s="789"/>
      <c r="DP16" s="789"/>
      <c r="DQ16" s="789"/>
      <c r="DR16" s="789"/>
      <c r="DS16" s="789"/>
      <c r="DT16" s="789"/>
      <c r="DU16" s="789"/>
      <c r="DV16" s="789"/>
      <c r="DW16" s="789"/>
      <c r="DX16" s="789"/>
    </row>
    <row r="17" spans="1:128" s="459" customFormat="1" x14ac:dyDescent="0.25">
      <c r="A17" s="784"/>
      <c r="B17" s="458">
        <v>10</v>
      </c>
      <c r="C17" s="460" t="s">
        <v>722</v>
      </c>
      <c r="D17" s="787"/>
      <c r="E17" s="787"/>
      <c r="F17" s="787"/>
      <c r="G17" s="787"/>
      <c r="H17" s="787"/>
      <c r="I17" s="787"/>
      <c r="J17" s="787"/>
      <c r="K17" s="787"/>
      <c r="L17" s="787"/>
      <c r="M17" s="787"/>
      <c r="N17" s="787"/>
      <c r="O17" s="787"/>
      <c r="P17" s="787"/>
      <c r="Q17" s="787"/>
      <c r="R17" s="787"/>
      <c r="S17" s="787"/>
      <c r="T17" s="787"/>
      <c r="U17" s="784"/>
      <c r="V17" s="784"/>
      <c r="W17" s="784"/>
      <c r="X17" s="784"/>
      <c r="Y17" s="784"/>
      <c r="Z17" s="784"/>
      <c r="AA17" s="784"/>
      <c r="AB17" s="784"/>
      <c r="AC17" s="784"/>
      <c r="AD17" s="784"/>
      <c r="AE17" s="784"/>
      <c r="AF17" s="784"/>
      <c r="AG17" s="784"/>
      <c r="AH17" s="784"/>
      <c r="AI17" s="784"/>
      <c r="AJ17" s="784"/>
      <c r="AK17" s="784"/>
      <c r="AL17" s="784"/>
      <c r="AM17" s="784"/>
      <c r="AN17" s="784"/>
      <c r="AO17" s="784"/>
      <c r="AP17" s="784"/>
      <c r="AQ17" s="784"/>
      <c r="AR17" s="784"/>
      <c r="AS17" s="784"/>
      <c r="AT17" s="784"/>
      <c r="AU17" s="784"/>
      <c r="AV17" s="784"/>
      <c r="AW17" s="784"/>
      <c r="AX17" s="784"/>
      <c r="AY17" s="784"/>
      <c r="AZ17" s="784"/>
      <c r="BA17" s="784"/>
      <c r="BB17" s="784"/>
      <c r="BC17" s="784"/>
      <c r="BD17" s="784"/>
      <c r="BE17" s="784"/>
      <c r="BF17" s="784"/>
      <c r="BG17" s="784"/>
      <c r="BH17" s="784"/>
      <c r="BI17" s="784"/>
      <c r="BJ17" s="784"/>
      <c r="BK17" s="784"/>
      <c r="BL17" s="784"/>
      <c r="BM17" s="784"/>
      <c r="BN17" s="784"/>
      <c r="BO17" s="784"/>
      <c r="BP17" s="784"/>
      <c r="BQ17" s="784"/>
      <c r="BR17" s="784"/>
      <c r="BS17" s="784"/>
      <c r="BT17" s="784"/>
      <c r="BU17" s="784"/>
      <c r="BV17" s="784"/>
      <c r="BW17" s="784"/>
      <c r="BX17" s="784"/>
      <c r="BY17" s="784"/>
      <c r="BZ17" s="784"/>
      <c r="CA17" s="784"/>
      <c r="CB17" s="784"/>
      <c r="CC17" s="784"/>
      <c r="CD17" s="784"/>
      <c r="CE17" s="784"/>
      <c r="CF17" s="784"/>
      <c r="CG17" s="784"/>
      <c r="CH17" s="784"/>
      <c r="CI17" s="784"/>
      <c r="CJ17" s="784"/>
      <c r="CK17" s="784"/>
      <c r="CL17" s="784"/>
      <c r="CM17" s="784"/>
      <c r="CN17" s="784"/>
      <c r="CO17" s="784"/>
      <c r="CP17" s="784"/>
      <c r="CQ17" s="784"/>
      <c r="CR17" s="784"/>
      <c r="CS17" s="784"/>
      <c r="CT17" s="784"/>
      <c r="CU17" s="784"/>
      <c r="CV17" s="784"/>
      <c r="CW17" s="784"/>
      <c r="CX17" s="784"/>
      <c r="CY17" s="784"/>
      <c r="CZ17" s="784"/>
      <c r="DA17" s="784"/>
      <c r="DB17" s="784"/>
      <c r="DC17" s="784"/>
      <c r="DD17" s="784"/>
      <c r="DE17" s="784"/>
      <c r="DF17" s="784"/>
      <c r="DG17" s="784"/>
      <c r="DH17" s="784"/>
      <c r="DI17" s="784"/>
      <c r="DJ17" s="789"/>
      <c r="DK17" s="789"/>
      <c r="DL17" s="789"/>
      <c r="DM17" s="789"/>
      <c r="DN17" s="789"/>
      <c r="DO17" s="789"/>
      <c r="DP17" s="789"/>
      <c r="DQ17" s="789"/>
      <c r="DR17" s="789"/>
      <c r="DS17" s="789"/>
      <c r="DT17" s="789"/>
      <c r="DU17" s="789"/>
      <c r="DV17" s="789"/>
      <c r="DW17" s="789"/>
      <c r="DX17" s="789"/>
    </row>
    <row r="18" spans="1:128" s="459" customFormat="1" ht="30" x14ac:dyDescent="0.25">
      <c r="A18" s="784"/>
      <c r="B18" s="458">
        <v>11</v>
      </c>
      <c r="C18" s="460" t="s">
        <v>723</v>
      </c>
      <c r="D18" s="787">
        <v>0</v>
      </c>
      <c r="E18" s="787">
        <v>0</v>
      </c>
      <c r="F18" s="787">
        <v>0</v>
      </c>
      <c r="G18" s="787">
        <v>0</v>
      </c>
      <c r="H18" s="787">
        <v>0</v>
      </c>
      <c r="I18" s="787">
        <v>0</v>
      </c>
      <c r="J18" s="787">
        <v>0</v>
      </c>
      <c r="K18" s="787">
        <v>0</v>
      </c>
      <c r="L18" s="787">
        <v>0</v>
      </c>
      <c r="M18" s="787">
        <v>0</v>
      </c>
      <c r="N18" s="787">
        <v>79814.789999999994</v>
      </c>
      <c r="O18" s="787">
        <v>0</v>
      </c>
      <c r="P18" s="787">
        <v>0</v>
      </c>
      <c r="Q18" s="787">
        <v>0</v>
      </c>
      <c r="R18" s="787">
        <v>0</v>
      </c>
      <c r="S18" s="787">
        <v>79814.789999999994</v>
      </c>
      <c r="T18" s="787">
        <v>79814.789999999994</v>
      </c>
      <c r="U18" s="784"/>
      <c r="V18" s="784"/>
      <c r="W18" s="784"/>
      <c r="X18" s="784"/>
      <c r="Y18" s="784"/>
      <c r="Z18" s="784"/>
      <c r="AA18" s="784"/>
      <c r="AB18" s="784"/>
      <c r="AC18" s="784"/>
      <c r="AD18" s="784"/>
      <c r="AE18" s="784"/>
      <c r="AF18" s="784"/>
      <c r="AG18" s="784"/>
      <c r="AH18" s="784"/>
      <c r="AI18" s="784"/>
      <c r="AJ18" s="784"/>
      <c r="AK18" s="784"/>
      <c r="AL18" s="784"/>
      <c r="AM18" s="784"/>
      <c r="AN18" s="784"/>
      <c r="AO18" s="784"/>
      <c r="AP18" s="784"/>
      <c r="AQ18" s="784"/>
      <c r="AR18" s="784"/>
      <c r="AS18" s="784"/>
      <c r="AT18" s="784"/>
      <c r="AU18" s="784"/>
      <c r="AV18" s="784"/>
      <c r="AW18" s="784"/>
      <c r="AX18" s="784"/>
      <c r="AY18" s="784"/>
      <c r="AZ18" s="784"/>
      <c r="BA18" s="784"/>
      <c r="BB18" s="784"/>
      <c r="BC18" s="784"/>
      <c r="BD18" s="784"/>
      <c r="BE18" s="784"/>
      <c r="BF18" s="784"/>
      <c r="BG18" s="784"/>
      <c r="BH18" s="784"/>
      <c r="BI18" s="784"/>
      <c r="BJ18" s="784"/>
      <c r="BK18" s="784"/>
      <c r="BL18" s="784"/>
      <c r="BM18" s="784"/>
      <c r="BN18" s="784"/>
      <c r="BO18" s="784"/>
      <c r="BP18" s="784"/>
      <c r="BQ18" s="784"/>
      <c r="BR18" s="784"/>
      <c r="BS18" s="784"/>
      <c r="BT18" s="784"/>
      <c r="BU18" s="784"/>
      <c r="BV18" s="784"/>
      <c r="BW18" s="784"/>
      <c r="BX18" s="784"/>
      <c r="BY18" s="784"/>
      <c r="BZ18" s="784"/>
      <c r="CA18" s="784"/>
      <c r="CB18" s="784"/>
      <c r="CC18" s="784"/>
      <c r="CD18" s="784"/>
      <c r="CE18" s="784"/>
      <c r="CF18" s="784"/>
      <c r="CG18" s="784"/>
      <c r="CH18" s="784"/>
      <c r="CI18" s="784"/>
      <c r="CJ18" s="784"/>
      <c r="CK18" s="784"/>
      <c r="CL18" s="784"/>
      <c r="CM18" s="784"/>
      <c r="CN18" s="784"/>
      <c r="CO18" s="784"/>
      <c r="CP18" s="784"/>
      <c r="CQ18" s="784"/>
      <c r="CR18" s="784"/>
      <c r="CS18" s="784"/>
      <c r="CT18" s="784"/>
      <c r="CU18" s="784"/>
      <c r="CV18" s="784"/>
      <c r="CW18" s="784"/>
      <c r="CX18" s="784"/>
      <c r="CY18" s="784"/>
      <c r="CZ18" s="784"/>
      <c r="DA18" s="784"/>
      <c r="DB18" s="784"/>
      <c r="DC18" s="784"/>
      <c r="DD18" s="784"/>
      <c r="DE18" s="784"/>
      <c r="DF18" s="784"/>
      <c r="DG18" s="784"/>
      <c r="DH18" s="784"/>
      <c r="DI18" s="784"/>
      <c r="DJ18" s="789"/>
      <c r="DK18" s="789"/>
      <c r="DL18" s="789"/>
      <c r="DM18" s="789"/>
      <c r="DN18" s="789"/>
      <c r="DO18" s="789"/>
      <c r="DP18" s="789"/>
      <c r="DQ18" s="789"/>
      <c r="DR18" s="789"/>
      <c r="DS18" s="789"/>
      <c r="DT18" s="789"/>
      <c r="DU18" s="789"/>
      <c r="DV18" s="789"/>
      <c r="DW18" s="789"/>
      <c r="DX18" s="789"/>
    </row>
    <row r="19" spans="1:128" s="459" customFormat="1" x14ac:dyDescent="0.25">
      <c r="A19" s="784"/>
      <c r="B19" s="458">
        <v>12</v>
      </c>
      <c r="C19" s="460" t="s">
        <v>724</v>
      </c>
      <c r="D19" s="787">
        <v>0</v>
      </c>
      <c r="E19" s="787">
        <v>0</v>
      </c>
      <c r="F19" s="787">
        <v>0</v>
      </c>
      <c r="G19" s="787">
        <v>12703533289.969999</v>
      </c>
      <c r="H19" s="787">
        <v>0</v>
      </c>
      <c r="I19" s="787">
        <v>0</v>
      </c>
      <c r="J19" s="787">
        <v>0</v>
      </c>
      <c r="K19" s="787">
        <v>0</v>
      </c>
      <c r="L19" s="787">
        <v>0</v>
      </c>
      <c r="M19" s="787">
        <v>0</v>
      </c>
      <c r="N19" s="787">
        <v>0</v>
      </c>
      <c r="O19" s="787">
        <v>0</v>
      </c>
      <c r="P19" s="787">
        <v>0</v>
      </c>
      <c r="Q19" s="787">
        <v>0</v>
      </c>
      <c r="R19" s="787">
        <v>0</v>
      </c>
      <c r="S19" s="787">
        <v>12703533289.969999</v>
      </c>
      <c r="T19" s="787">
        <v>0</v>
      </c>
      <c r="U19" s="784"/>
      <c r="V19" s="784"/>
      <c r="W19" s="784"/>
      <c r="X19" s="784"/>
      <c r="Y19" s="784"/>
      <c r="Z19" s="784"/>
      <c r="AA19" s="784"/>
      <c r="AB19" s="784"/>
      <c r="AC19" s="784"/>
      <c r="AD19" s="784"/>
      <c r="AE19" s="784"/>
      <c r="AF19" s="784"/>
      <c r="AG19" s="784"/>
      <c r="AH19" s="784"/>
      <c r="AI19" s="784"/>
      <c r="AJ19" s="784"/>
      <c r="AK19" s="784"/>
      <c r="AL19" s="784"/>
      <c r="AM19" s="784"/>
      <c r="AN19" s="784"/>
      <c r="AO19" s="784"/>
      <c r="AP19" s="784"/>
      <c r="AQ19" s="784"/>
      <c r="AR19" s="784"/>
      <c r="AS19" s="784"/>
      <c r="AT19" s="784"/>
      <c r="AU19" s="784"/>
      <c r="AV19" s="784"/>
      <c r="AW19" s="784"/>
      <c r="AX19" s="784"/>
      <c r="AY19" s="784"/>
      <c r="AZ19" s="784"/>
      <c r="BA19" s="784"/>
      <c r="BB19" s="784"/>
      <c r="BC19" s="784"/>
      <c r="BD19" s="784"/>
      <c r="BE19" s="784"/>
      <c r="BF19" s="784"/>
      <c r="BG19" s="784"/>
      <c r="BH19" s="784"/>
      <c r="BI19" s="784"/>
      <c r="BJ19" s="784"/>
      <c r="BK19" s="784"/>
      <c r="BL19" s="784"/>
      <c r="BM19" s="784"/>
      <c r="BN19" s="784"/>
      <c r="BO19" s="784"/>
      <c r="BP19" s="784"/>
      <c r="BQ19" s="784"/>
      <c r="BR19" s="784"/>
      <c r="BS19" s="784"/>
      <c r="BT19" s="784"/>
      <c r="BU19" s="784"/>
      <c r="BV19" s="784"/>
      <c r="BW19" s="784"/>
      <c r="BX19" s="784"/>
      <c r="BY19" s="784"/>
      <c r="BZ19" s="784"/>
      <c r="CA19" s="784"/>
      <c r="CB19" s="784"/>
      <c r="CC19" s="784"/>
      <c r="CD19" s="784"/>
      <c r="CE19" s="784"/>
      <c r="CF19" s="784"/>
      <c r="CG19" s="784"/>
      <c r="CH19" s="784"/>
      <c r="CI19" s="784"/>
      <c r="CJ19" s="784"/>
      <c r="CK19" s="784"/>
      <c r="CL19" s="784"/>
      <c r="CM19" s="784"/>
      <c r="CN19" s="784"/>
      <c r="CO19" s="784"/>
      <c r="CP19" s="784"/>
      <c r="CQ19" s="784"/>
      <c r="CR19" s="784"/>
      <c r="CS19" s="784"/>
      <c r="CT19" s="784"/>
      <c r="CU19" s="784"/>
      <c r="CV19" s="784"/>
      <c r="CW19" s="784"/>
      <c r="CX19" s="784"/>
      <c r="CY19" s="784"/>
      <c r="CZ19" s="784"/>
      <c r="DA19" s="784"/>
      <c r="DB19" s="784"/>
      <c r="DC19" s="784"/>
      <c r="DD19" s="784"/>
      <c r="DE19" s="784"/>
      <c r="DF19" s="784"/>
      <c r="DG19" s="784"/>
      <c r="DH19" s="784"/>
      <c r="DI19" s="784"/>
      <c r="DJ19" s="789"/>
      <c r="DK19" s="789"/>
      <c r="DL19" s="789"/>
      <c r="DM19" s="789"/>
      <c r="DN19" s="789"/>
      <c r="DO19" s="789"/>
      <c r="DP19" s="789"/>
      <c r="DQ19" s="789"/>
      <c r="DR19" s="789"/>
      <c r="DS19" s="789"/>
      <c r="DT19" s="789"/>
      <c r="DU19" s="789"/>
      <c r="DV19" s="789"/>
      <c r="DW19" s="789"/>
      <c r="DX19" s="789"/>
    </row>
    <row r="20" spans="1:128" s="459" customFormat="1" ht="30" x14ac:dyDescent="0.25">
      <c r="A20" s="784"/>
      <c r="B20" s="458">
        <v>13</v>
      </c>
      <c r="C20" s="460" t="s">
        <v>725</v>
      </c>
      <c r="D20" s="787"/>
      <c r="E20" s="787"/>
      <c r="F20" s="787"/>
      <c r="G20" s="787"/>
      <c r="H20" s="787"/>
      <c r="I20" s="787"/>
      <c r="J20" s="787"/>
      <c r="K20" s="787"/>
      <c r="L20" s="787"/>
      <c r="M20" s="787"/>
      <c r="N20" s="787"/>
      <c r="O20" s="787"/>
      <c r="P20" s="787"/>
      <c r="Q20" s="787"/>
      <c r="R20" s="787"/>
      <c r="S20" s="787"/>
      <c r="T20" s="787"/>
      <c r="U20" s="784"/>
      <c r="V20" s="784"/>
      <c r="W20" s="784"/>
      <c r="X20" s="784"/>
      <c r="Y20" s="784"/>
      <c r="Z20" s="784"/>
      <c r="AA20" s="784"/>
      <c r="AB20" s="784"/>
      <c r="AC20" s="784"/>
      <c r="AD20" s="784"/>
      <c r="AE20" s="784"/>
      <c r="AF20" s="784"/>
      <c r="AG20" s="784"/>
      <c r="AH20" s="784"/>
      <c r="AI20" s="784"/>
      <c r="AJ20" s="784"/>
      <c r="AK20" s="784"/>
      <c r="AL20" s="784"/>
      <c r="AM20" s="784"/>
      <c r="AN20" s="784"/>
      <c r="AO20" s="784"/>
      <c r="AP20" s="784"/>
      <c r="AQ20" s="784"/>
      <c r="AR20" s="784"/>
      <c r="AS20" s="784"/>
      <c r="AT20" s="784"/>
      <c r="AU20" s="784"/>
      <c r="AV20" s="784"/>
      <c r="AW20" s="784"/>
      <c r="AX20" s="784"/>
      <c r="AY20" s="784"/>
      <c r="AZ20" s="784"/>
      <c r="BA20" s="784"/>
      <c r="BB20" s="784"/>
      <c r="BC20" s="784"/>
      <c r="BD20" s="784"/>
      <c r="BE20" s="784"/>
      <c r="BF20" s="784"/>
      <c r="BG20" s="784"/>
      <c r="BH20" s="784"/>
      <c r="BI20" s="784"/>
      <c r="BJ20" s="784"/>
      <c r="BK20" s="784"/>
      <c r="BL20" s="784"/>
      <c r="BM20" s="784"/>
      <c r="BN20" s="784"/>
      <c r="BO20" s="784"/>
      <c r="BP20" s="784"/>
      <c r="BQ20" s="784"/>
      <c r="BR20" s="784"/>
      <c r="BS20" s="784"/>
      <c r="BT20" s="784"/>
      <c r="BU20" s="784"/>
      <c r="BV20" s="784"/>
      <c r="BW20" s="784"/>
      <c r="BX20" s="784"/>
      <c r="BY20" s="784"/>
      <c r="BZ20" s="784"/>
      <c r="CA20" s="784"/>
      <c r="CB20" s="784"/>
      <c r="CC20" s="784"/>
      <c r="CD20" s="784"/>
      <c r="CE20" s="784"/>
      <c r="CF20" s="784"/>
      <c r="CG20" s="784"/>
      <c r="CH20" s="784"/>
      <c r="CI20" s="784"/>
      <c r="CJ20" s="784"/>
      <c r="CK20" s="784"/>
      <c r="CL20" s="784"/>
      <c r="CM20" s="784"/>
      <c r="CN20" s="784"/>
      <c r="CO20" s="784"/>
      <c r="CP20" s="784"/>
      <c r="CQ20" s="784"/>
      <c r="CR20" s="784"/>
      <c r="CS20" s="784"/>
      <c r="CT20" s="784"/>
      <c r="CU20" s="784"/>
      <c r="CV20" s="784"/>
      <c r="CW20" s="784"/>
      <c r="CX20" s="784"/>
      <c r="CY20" s="784"/>
      <c r="CZ20" s="784"/>
      <c r="DA20" s="784"/>
      <c r="DB20" s="784"/>
      <c r="DC20" s="784"/>
      <c r="DD20" s="784"/>
      <c r="DE20" s="784"/>
      <c r="DF20" s="784"/>
      <c r="DG20" s="784"/>
      <c r="DH20" s="784"/>
      <c r="DI20" s="784"/>
      <c r="DJ20" s="789"/>
      <c r="DK20" s="789"/>
      <c r="DL20" s="789"/>
      <c r="DM20" s="789"/>
      <c r="DN20" s="789"/>
      <c r="DO20" s="789"/>
      <c r="DP20" s="789"/>
      <c r="DQ20" s="789"/>
      <c r="DR20" s="789"/>
      <c r="DS20" s="789"/>
      <c r="DT20" s="789"/>
      <c r="DU20" s="789"/>
      <c r="DV20" s="789"/>
      <c r="DW20" s="789"/>
      <c r="DX20" s="789"/>
    </row>
    <row r="21" spans="1:128" s="459" customFormat="1" ht="30" x14ac:dyDescent="0.25">
      <c r="A21" s="784"/>
      <c r="B21" s="458">
        <v>14</v>
      </c>
      <c r="C21" s="460" t="s">
        <v>735</v>
      </c>
      <c r="D21" s="787"/>
      <c r="E21" s="787"/>
      <c r="F21" s="787"/>
      <c r="G21" s="787"/>
      <c r="H21" s="787"/>
      <c r="I21" s="787"/>
      <c r="J21" s="787"/>
      <c r="K21" s="787"/>
      <c r="L21" s="787"/>
      <c r="M21" s="787"/>
      <c r="N21" s="787"/>
      <c r="O21" s="787"/>
      <c r="P21" s="787"/>
      <c r="Q21" s="787"/>
      <c r="R21" s="787"/>
      <c r="S21" s="787"/>
      <c r="T21" s="787"/>
      <c r="U21" s="784"/>
      <c r="V21" s="784"/>
      <c r="W21" s="784"/>
      <c r="X21" s="784"/>
      <c r="Y21" s="784"/>
      <c r="Z21" s="784"/>
      <c r="AA21" s="784"/>
      <c r="AB21" s="784"/>
      <c r="AC21" s="784"/>
      <c r="AD21" s="784"/>
      <c r="AE21" s="784"/>
      <c r="AF21" s="784"/>
      <c r="AG21" s="784"/>
      <c r="AH21" s="784"/>
      <c r="AI21" s="784"/>
      <c r="AJ21" s="784"/>
      <c r="AK21" s="784"/>
      <c r="AL21" s="784"/>
      <c r="AM21" s="784"/>
      <c r="AN21" s="784"/>
      <c r="AO21" s="784"/>
      <c r="AP21" s="784"/>
      <c r="AQ21" s="784"/>
      <c r="AR21" s="784"/>
      <c r="AS21" s="784"/>
      <c r="AT21" s="784"/>
      <c r="AU21" s="784"/>
      <c r="AV21" s="784"/>
      <c r="AW21" s="784"/>
      <c r="AX21" s="784"/>
      <c r="AY21" s="784"/>
      <c r="AZ21" s="784"/>
      <c r="BA21" s="784"/>
      <c r="BB21" s="784"/>
      <c r="BC21" s="784"/>
      <c r="BD21" s="784"/>
      <c r="BE21" s="784"/>
      <c r="BF21" s="784"/>
      <c r="BG21" s="784"/>
      <c r="BH21" s="784"/>
      <c r="BI21" s="784"/>
      <c r="BJ21" s="784"/>
      <c r="BK21" s="784"/>
      <c r="BL21" s="784"/>
      <c r="BM21" s="784"/>
      <c r="BN21" s="784"/>
      <c r="BO21" s="784"/>
      <c r="BP21" s="784"/>
      <c r="BQ21" s="784"/>
      <c r="BR21" s="784"/>
      <c r="BS21" s="784"/>
      <c r="BT21" s="784"/>
      <c r="BU21" s="784"/>
      <c r="BV21" s="784"/>
      <c r="BW21" s="784"/>
      <c r="BX21" s="784"/>
      <c r="BY21" s="784"/>
      <c r="BZ21" s="784"/>
      <c r="CA21" s="784"/>
      <c r="CB21" s="784"/>
      <c r="CC21" s="784"/>
      <c r="CD21" s="784"/>
      <c r="CE21" s="784"/>
      <c r="CF21" s="784"/>
      <c r="CG21" s="784"/>
      <c r="CH21" s="784"/>
      <c r="CI21" s="784"/>
      <c r="CJ21" s="784"/>
      <c r="CK21" s="784"/>
      <c r="CL21" s="784"/>
      <c r="CM21" s="784"/>
      <c r="CN21" s="784"/>
      <c r="CO21" s="784"/>
      <c r="CP21" s="784"/>
      <c r="CQ21" s="784"/>
      <c r="CR21" s="784"/>
      <c r="CS21" s="784"/>
      <c r="CT21" s="784"/>
      <c r="CU21" s="784"/>
      <c r="CV21" s="784"/>
      <c r="CW21" s="784"/>
      <c r="CX21" s="784"/>
      <c r="CY21" s="784"/>
      <c r="CZ21" s="784"/>
      <c r="DA21" s="784"/>
      <c r="DB21" s="784"/>
      <c r="DC21" s="784"/>
      <c r="DD21" s="784"/>
      <c r="DE21" s="784"/>
      <c r="DF21" s="784"/>
      <c r="DG21" s="784"/>
      <c r="DH21" s="784"/>
      <c r="DI21" s="784"/>
      <c r="DJ21" s="789"/>
      <c r="DK21" s="789"/>
      <c r="DL21" s="789"/>
      <c r="DM21" s="789"/>
      <c r="DN21" s="789"/>
      <c r="DO21" s="789"/>
      <c r="DP21" s="789"/>
      <c r="DQ21" s="789"/>
      <c r="DR21" s="789"/>
      <c r="DS21" s="789"/>
      <c r="DT21" s="789"/>
      <c r="DU21" s="789"/>
      <c r="DV21" s="789"/>
      <c r="DW21" s="789"/>
      <c r="DX21" s="789"/>
    </row>
    <row r="22" spans="1:128" s="459" customFormat="1" x14ac:dyDescent="0.25">
      <c r="A22" s="784"/>
      <c r="B22" s="458">
        <v>15</v>
      </c>
      <c r="C22" s="460" t="s">
        <v>493</v>
      </c>
      <c r="D22" s="787">
        <v>0</v>
      </c>
      <c r="E22" s="787">
        <v>0</v>
      </c>
      <c r="F22" s="787">
        <v>0</v>
      </c>
      <c r="G22" s="787">
        <v>0</v>
      </c>
      <c r="H22" s="787">
        <v>0</v>
      </c>
      <c r="I22" s="787">
        <v>0</v>
      </c>
      <c r="J22" s="787">
        <v>0</v>
      </c>
      <c r="K22" s="787">
        <v>0</v>
      </c>
      <c r="L22" s="787">
        <v>0</v>
      </c>
      <c r="M22" s="787">
        <v>59876748.350000001</v>
      </c>
      <c r="N22" s="787">
        <v>0</v>
      </c>
      <c r="O22" s="787">
        <v>0</v>
      </c>
      <c r="P22" s="787">
        <v>0</v>
      </c>
      <c r="Q22" s="787">
        <v>0</v>
      </c>
      <c r="R22" s="787">
        <v>0</v>
      </c>
      <c r="S22" s="787">
        <v>59876748.350000001</v>
      </c>
      <c r="T22" s="787">
        <v>57823348.350000001</v>
      </c>
      <c r="U22" s="784"/>
      <c r="V22" s="784"/>
      <c r="W22" s="784"/>
      <c r="X22" s="784"/>
      <c r="Y22" s="784"/>
      <c r="Z22" s="784"/>
      <c r="AA22" s="784"/>
      <c r="AB22" s="784"/>
      <c r="AC22" s="784"/>
      <c r="AD22" s="784"/>
      <c r="AE22" s="784"/>
      <c r="AF22" s="784"/>
      <c r="AG22" s="784"/>
      <c r="AH22" s="784"/>
      <c r="AI22" s="784"/>
      <c r="AJ22" s="784"/>
      <c r="AK22" s="784"/>
      <c r="AL22" s="784"/>
      <c r="AM22" s="784"/>
      <c r="AN22" s="784"/>
      <c r="AO22" s="784"/>
      <c r="AP22" s="784"/>
      <c r="AQ22" s="784"/>
      <c r="AR22" s="784"/>
      <c r="AS22" s="784"/>
      <c r="AT22" s="784"/>
      <c r="AU22" s="784"/>
      <c r="AV22" s="784"/>
      <c r="AW22" s="784"/>
      <c r="AX22" s="784"/>
      <c r="AY22" s="784"/>
      <c r="AZ22" s="784"/>
      <c r="BA22" s="784"/>
      <c r="BB22" s="784"/>
      <c r="BC22" s="784"/>
      <c r="BD22" s="784"/>
      <c r="BE22" s="784"/>
      <c r="BF22" s="784"/>
      <c r="BG22" s="784"/>
      <c r="BH22" s="784"/>
      <c r="BI22" s="784"/>
      <c r="BJ22" s="784"/>
      <c r="BK22" s="784"/>
      <c r="BL22" s="784"/>
      <c r="BM22" s="784"/>
      <c r="BN22" s="784"/>
      <c r="BO22" s="784"/>
      <c r="BP22" s="784"/>
      <c r="BQ22" s="784"/>
      <c r="BR22" s="784"/>
      <c r="BS22" s="784"/>
      <c r="BT22" s="784"/>
      <c r="BU22" s="784"/>
      <c r="BV22" s="784"/>
      <c r="BW22" s="784"/>
      <c r="BX22" s="784"/>
      <c r="BY22" s="784"/>
      <c r="BZ22" s="784"/>
      <c r="CA22" s="784"/>
      <c r="CB22" s="784"/>
      <c r="CC22" s="784"/>
      <c r="CD22" s="784"/>
      <c r="CE22" s="784"/>
      <c r="CF22" s="784"/>
      <c r="CG22" s="784"/>
      <c r="CH22" s="784"/>
      <c r="CI22" s="784"/>
      <c r="CJ22" s="784"/>
      <c r="CK22" s="784"/>
      <c r="CL22" s="784"/>
      <c r="CM22" s="784"/>
      <c r="CN22" s="784"/>
      <c r="CO22" s="784"/>
      <c r="CP22" s="784"/>
      <c r="CQ22" s="784"/>
      <c r="CR22" s="784"/>
      <c r="CS22" s="784"/>
      <c r="CT22" s="784"/>
      <c r="CU22" s="784"/>
      <c r="CV22" s="784"/>
      <c r="CW22" s="784"/>
      <c r="CX22" s="784"/>
      <c r="CY22" s="784"/>
      <c r="CZ22" s="784"/>
      <c r="DA22" s="784"/>
      <c r="DB22" s="784"/>
      <c r="DC22" s="784"/>
      <c r="DD22" s="784"/>
      <c r="DE22" s="784"/>
      <c r="DF22" s="784"/>
      <c r="DG22" s="784"/>
      <c r="DH22" s="784"/>
      <c r="DI22" s="784"/>
      <c r="DJ22" s="789"/>
      <c r="DK22" s="789"/>
      <c r="DL22" s="789"/>
      <c r="DM22" s="789"/>
      <c r="DN22" s="789"/>
      <c r="DO22" s="789"/>
      <c r="DP22" s="789"/>
      <c r="DQ22" s="789"/>
      <c r="DR22" s="789"/>
      <c r="DS22" s="789"/>
      <c r="DT22" s="789"/>
      <c r="DU22" s="789"/>
      <c r="DV22" s="789"/>
      <c r="DW22" s="789"/>
      <c r="DX22" s="789"/>
    </row>
    <row r="23" spans="1:128" s="459" customFormat="1" x14ac:dyDescent="0.25">
      <c r="A23" s="784"/>
      <c r="B23" s="458">
        <v>16</v>
      </c>
      <c r="C23" s="460" t="s">
        <v>727</v>
      </c>
      <c r="D23" s="787"/>
      <c r="E23" s="787"/>
      <c r="F23" s="787"/>
      <c r="G23" s="787"/>
      <c r="H23" s="787"/>
      <c r="I23" s="787"/>
      <c r="J23" s="787"/>
      <c r="K23" s="787"/>
      <c r="L23" s="787"/>
      <c r="M23" s="787"/>
      <c r="N23" s="787"/>
      <c r="O23" s="787"/>
      <c r="P23" s="787"/>
      <c r="Q23" s="787"/>
      <c r="R23" s="787"/>
      <c r="S23" s="787"/>
      <c r="T23" s="787"/>
      <c r="U23" s="784"/>
      <c r="V23" s="784"/>
      <c r="W23" s="784"/>
      <c r="X23" s="784"/>
      <c r="Y23" s="784"/>
      <c r="Z23" s="784"/>
      <c r="AA23" s="784"/>
      <c r="AB23" s="784"/>
      <c r="AC23" s="784"/>
      <c r="AD23" s="784"/>
      <c r="AE23" s="784"/>
      <c r="AF23" s="784"/>
      <c r="AG23" s="784"/>
      <c r="AH23" s="784"/>
      <c r="AI23" s="784"/>
      <c r="AJ23" s="784"/>
      <c r="AK23" s="784"/>
      <c r="AL23" s="784"/>
      <c r="AM23" s="784"/>
      <c r="AN23" s="784"/>
      <c r="AO23" s="784"/>
      <c r="AP23" s="784"/>
      <c r="AQ23" s="784"/>
      <c r="AR23" s="784"/>
      <c r="AS23" s="784"/>
      <c r="AT23" s="784"/>
      <c r="AU23" s="784"/>
      <c r="AV23" s="784"/>
      <c r="AW23" s="784"/>
      <c r="AX23" s="784"/>
      <c r="AY23" s="784"/>
      <c r="AZ23" s="784"/>
      <c r="BA23" s="784"/>
      <c r="BB23" s="784"/>
      <c r="BC23" s="784"/>
      <c r="BD23" s="784"/>
      <c r="BE23" s="784"/>
      <c r="BF23" s="784"/>
      <c r="BG23" s="784"/>
      <c r="BH23" s="784"/>
      <c r="BI23" s="784"/>
      <c r="BJ23" s="784"/>
      <c r="BK23" s="784"/>
      <c r="BL23" s="784"/>
      <c r="BM23" s="784"/>
      <c r="BN23" s="784"/>
      <c r="BO23" s="784"/>
      <c r="BP23" s="784"/>
      <c r="BQ23" s="784"/>
      <c r="BR23" s="784"/>
      <c r="BS23" s="784"/>
      <c r="BT23" s="784"/>
      <c r="BU23" s="784"/>
      <c r="BV23" s="784"/>
      <c r="BW23" s="784"/>
      <c r="BX23" s="784"/>
      <c r="BY23" s="784"/>
      <c r="BZ23" s="784"/>
      <c r="CA23" s="784"/>
      <c r="CB23" s="784"/>
      <c r="CC23" s="784"/>
      <c r="CD23" s="784"/>
      <c r="CE23" s="784"/>
      <c r="CF23" s="784"/>
      <c r="CG23" s="784"/>
      <c r="CH23" s="784"/>
      <c r="CI23" s="784"/>
      <c r="CJ23" s="784"/>
      <c r="CK23" s="784"/>
      <c r="CL23" s="784"/>
      <c r="CM23" s="784"/>
      <c r="CN23" s="784"/>
      <c r="CO23" s="784"/>
      <c r="CP23" s="784"/>
      <c r="CQ23" s="784"/>
      <c r="CR23" s="784"/>
      <c r="CS23" s="784"/>
      <c r="CT23" s="784"/>
      <c r="CU23" s="784"/>
      <c r="CV23" s="784"/>
      <c r="CW23" s="784"/>
      <c r="CX23" s="784"/>
      <c r="CY23" s="784"/>
      <c r="CZ23" s="784"/>
      <c r="DA23" s="784"/>
      <c r="DB23" s="784"/>
      <c r="DC23" s="784"/>
      <c r="DD23" s="784"/>
      <c r="DE23" s="784"/>
      <c r="DF23" s="784"/>
      <c r="DG23" s="784"/>
      <c r="DH23" s="784"/>
      <c r="DI23" s="784"/>
      <c r="DJ23" s="789"/>
      <c r="DK23" s="789"/>
      <c r="DL23" s="789"/>
      <c r="DM23" s="789"/>
      <c r="DN23" s="789"/>
      <c r="DO23" s="789"/>
      <c r="DP23" s="789"/>
      <c r="DQ23" s="789"/>
      <c r="DR23" s="789"/>
      <c r="DS23" s="789"/>
      <c r="DT23" s="789"/>
      <c r="DU23" s="789"/>
      <c r="DV23" s="789"/>
      <c r="DW23" s="789"/>
      <c r="DX23" s="789"/>
    </row>
    <row r="24" spans="1:128" s="459" customFormat="1" x14ac:dyDescent="0.25">
      <c r="A24" s="784"/>
      <c r="B24" s="461">
        <v>17</v>
      </c>
      <c r="C24" s="461" t="s">
        <v>728</v>
      </c>
      <c r="D24" s="787">
        <v>11484084772.940001</v>
      </c>
      <c r="E24" s="787">
        <v>0</v>
      </c>
      <c r="F24" s="787">
        <v>0</v>
      </c>
      <c r="G24" s="787">
        <v>12703533289.969999</v>
      </c>
      <c r="H24" s="787">
        <v>695550371.5</v>
      </c>
      <c r="I24" s="787">
        <v>0</v>
      </c>
      <c r="J24" s="787">
        <v>1618125.0499999821</v>
      </c>
      <c r="K24" s="787">
        <v>0</v>
      </c>
      <c r="L24" s="787">
        <v>0</v>
      </c>
      <c r="M24" s="787">
        <v>77355216.349999994</v>
      </c>
      <c r="N24" s="787">
        <v>79814.789999999994</v>
      </c>
      <c r="O24" s="787">
        <v>0</v>
      </c>
      <c r="P24" s="787">
        <v>0</v>
      </c>
      <c r="Q24" s="787">
        <v>0</v>
      </c>
      <c r="R24" s="787">
        <v>0</v>
      </c>
      <c r="S24" s="787">
        <v>24962221590.599998</v>
      </c>
      <c r="T24" s="787">
        <v>78745555.140000001</v>
      </c>
      <c r="U24" s="784"/>
      <c r="V24" s="784"/>
      <c r="W24" s="784"/>
      <c r="X24" s="784"/>
      <c r="Y24" s="784"/>
      <c r="Z24" s="784"/>
      <c r="AA24" s="784"/>
      <c r="AB24" s="784"/>
      <c r="AC24" s="784"/>
      <c r="AD24" s="784"/>
      <c r="AE24" s="784"/>
      <c r="AF24" s="784"/>
      <c r="AG24" s="784"/>
      <c r="AH24" s="784"/>
      <c r="AI24" s="784"/>
      <c r="AJ24" s="784"/>
      <c r="AK24" s="784"/>
      <c r="AL24" s="784"/>
      <c r="AM24" s="784"/>
      <c r="AN24" s="784"/>
      <c r="AO24" s="784"/>
      <c r="AP24" s="784"/>
      <c r="AQ24" s="784"/>
      <c r="AR24" s="784"/>
      <c r="AS24" s="784"/>
      <c r="AT24" s="784"/>
      <c r="AU24" s="784"/>
      <c r="AV24" s="784"/>
      <c r="AW24" s="784"/>
      <c r="AX24" s="784"/>
      <c r="AY24" s="784"/>
      <c r="AZ24" s="784"/>
      <c r="BA24" s="784"/>
      <c r="BB24" s="784"/>
      <c r="BC24" s="784"/>
      <c r="BD24" s="784"/>
      <c r="BE24" s="784"/>
      <c r="BF24" s="784"/>
      <c r="BG24" s="784"/>
      <c r="BH24" s="784"/>
      <c r="BI24" s="784"/>
      <c r="BJ24" s="784"/>
      <c r="BK24" s="784"/>
      <c r="BL24" s="784"/>
      <c r="BM24" s="784"/>
      <c r="BN24" s="784"/>
      <c r="BO24" s="784"/>
      <c r="BP24" s="784"/>
      <c r="BQ24" s="784"/>
      <c r="BR24" s="784"/>
      <c r="BS24" s="784"/>
      <c r="BT24" s="784"/>
      <c r="BU24" s="784"/>
      <c r="BV24" s="784"/>
      <c r="BW24" s="784"/>
      <c r="BX24" s="784"/>
      <c r="BY24" s="784"/>
      <c r="BZ24" s="784"/>
      <c r="CA24" s="784"/>
      <c r="CB24" s="784"/>
      <c r="CC24" s="784"/>
      <c r="CD24" s="784"/>
      <c r="CE24" s="784"/>
      <c r="CF24" s="784"/>
      <c r="CG24" s="784"/>
      <c r="CH24" s="784"/>
      <c r="CI24" s="784"/>
      <c r="CJ24" s="784"/>
      <c r="CK24" s="784"/>
      <c r="CL24" s="784"/>
      <c r="CM24" s="784"/>
      <c r="CN24" s="784"/>
      <c r="CO24" s="784"/>
      <c r="CP24" s="784"/>
      <c r="CQ24" s="784"/>
      <c r="CR24" s="784"/>
      <c r="CS24" s="784"/>
      <c r="CT24" s="784"/>
      <c r="CU24" s="784"/>
      <c r="CV24" s="784"/>
      <c r="CW24" s="784"/>
      <c r="CX24" s="784"/>
      <c r="CY24" s="784"/>
      <c r="CZ24" s="784"/>
      <c r="DA24" s="784"/>
      <c r="DB24" s="784"/>
      <c r="DC24" s="784"/>
      <c r="DD24" s="784"/>
      <c r="DE24" s="784"/>
      <c r="DF24" s="784"/>
      <c r="DG24" s="784"/>
      <c r="DH24" s="784"/>
      <c r="DI24" s="784"/>
      <c r="DJ24" s="789"/>
      <c r="DK24" s="789"/>
      <c r="DL24" s="789"/>
      <c r="DM24" s="789"/>
      <c r="DN24" s="789"/>
      <c r="DO24" s="789"/>
      <c r="DP24" s="789"/>
      <c r="DQ24" s="789"/>
      <c r="DR24" s="789"/>
      <c r="DS24" s="789"/>
      <c r="DT24" s="789"/>
      <c r="DU24" s="789"/>
      <c r="DV24" s="789"/>
      <c r="DW24" s="789"/>
      <c r="DX24" s="789"/>
    </row>
    <row r="25" spans="1:128" s="459" customFormat="1" x14ac:dyDescent="0.25">
      <c r="A25" s="784"/>
      <c r="B25" s="784"/>
      <c r="C25" s="784"/>
      <c r="D25" s="784"/>
      <c r="E25" s="784"/>
      <c r="F25" s="784"/>
      <c r="G25" s="784"/>
      <c r="H25" s="784"/>
      <c r="I25" s="784"/>
      <c r="J25" s="784"/>
      <c r="K25" s="784"/>
      <c r="L25" s="784"/>
      <c r="M25" s="784"/>
      <c r="N25" s="784"/>
      <c r="O25" s="784"/>
      <c r="P25" s="784"/>
      <c r="Q25" s="784"/>
      <c r="R25" s="784"/>
      <c r="S25" s="789"/>
      <c r="T25" s="789"/>
      <c r="U25" s="784"/>
      <c r="V25" s="784"/>
      <c r="W25" s="784"/>
      <c r="X25" s="784"/>
      <c r="Y25" s="784"/>
      <c r="Z25" s="784"/>
      <c r="AA25" s="784"/>
      <c r="AB25" s="784"/>
      <c r="AC25" s="784"/>
      <c r="AD25" s="784"/>
      <c r="AE25" s="784"/>
      <c r="AF25" s="784"/>
      <c r="AG25" s="784"/>
      <c r="AH25" s="784"/>
      <c r="AI25" s="784"/>
      <c r="AJ25" s="784"/>
      <c r="AK25" s="784"/>
      <c r="AL25" s="784"/>
      <c r="AM25" s="784"/>
      <c r="AN25" s="784"/>
      <c r="AO25" s="784"/>
      <c r="AP25" s="784"/>
      <c r="AQ25" s="784"/>
      <c r="AR25" s="784"/>
      <c r="AS25" s="784"/>
      <c r="AT25" s="784"/>
      <c r="AU25" s="784"/>
      <c r="AV25" s="784"/>
      <c r="AW25" s="784"/>
      <c r="AX25" s="784"/>
      <c r="AY25" s="784"/>
      <c r="AZ25" s="784"/>
      <c r="BA25" s="784"/>
      <c r="BB25" s="784"/>
      <c r="BC25" s="784"/>
      <c r="BD25" s="784"/>
      <c r="BE25" s="784"/>
      <c r="BF25" s="784"/>
      <c r="BG25" s="784"/>
      <c r="BH25" s="784"/>
      <c r="BI25" s="784"/>
      <c r="BJ25" s="784"/>
      <c r="BK25" s="784"/>
      <c r="BL25" s="784"/>
      <c r="BM25" s="784"/>
      <c r="BN25" s="784"/>
      <c r="BO25" s="784"/>
      <c r="BP25" s="784"/>
      <c r="BQ25" s="784"/>
      <c r="BR25" s="784"/>
      <c r="BS25" s="784"/>
      <c r="BT25" s="784"/>
      <c r="BU25" s="784"/>
      <c r="BV25" s="784"/>
      <c r="BW25" s="784"/>
      <c r="BX25" s="784"/>
      <c r="BY25" s="784"/>
      <c r="BZ25" s="784"/>
      <c r="CA25" s="784"/>
      <c r="CB25" s="784"/>
      <c r="CC25" s="784"/>
      <c r="CD25" s="784"/>
      <c r="CE25" s="784"/>
      <c r="CF25" s="784"/>
      <c r="CG25" s="784"/>
      <c r="CH25" s="784"/>
      <c r="CI25" s="784"/>
      <c r="CJ25" s="784"/>
      <c r="CK25" s="784"/>
      <c r="CL25" s="784"/>
      <c r="CM25" s="784"/>
      <c r="CN25" s="784"/>
      <c r="CO25" s="784"/>
      <c r="CP25" s="784"/>
      <c r="CQ25" s="784"/>
      <c r="CR25" s="784"/>
      <c r="CS25" s="784"/>
      <c r="CT25" s="784"/>
      <c r="CU25" s="784"/>
      <c r="CV25" s="784"/>
      <c r="CW25" s="784"/>
      <c r="CX25" s="784"/>
      <c r="CY25" s="784"/>
      <c r="CZ25" s="784"/>
      <c r="DA25" s="784"/>
      <c r="DB25" s="784"/>
      <c r="DC25" s="784"/>
      <c r="DD25" s="784"/>
      <c r="DE25" s="784"/>
      <c r="DF25" s="784"/>
      <c r="DG25" s="784"/>
      <c r="DH25" s="784"/>
      <c r="DI25" s="784"/>
      <c r="DJ25" s="789"/>
      <c r="DK25" s="789"/>
      <c r="DL25" s="789"/>
      <c r="DM25" s="789"/>
      <c r="DN25" s="789"/>
      <c r="DO25" s="789"/>
      <c r="DP25" s="789"/>
      <c r="DQ25" s="789"/>
      <c r="DR25" s="789"/>
      <c r="DS25" s="789"/>
      <c r="DT25" s="789"/>
      <c r="DU25" s="789"/>
      <c r="DV25" s="789"/>
      <c r="DW25" s="789"/>
      <c r="DX25" s="789"/>
    </row>
    <row r="26" spans="1:128" s="459" customFormat="1" x14ac:dyDescent="0.25">
      <c r="A26" s="784"/>
      <c r="B26" s="784"/>
      <c r="C26" s="784"/>
      <c r="D26" s="784"/>
      <c r="E26" s="784"/>
      <c r="F26" s="784"/>
      <c r="G26" s="784"/>
      <c r="H26" s="784"/>
      <c r="I26" s="784"/>
      <c r="J26" s="784"/>
      <c r="K26" s="784"/>
      <c r="L26" s="784"/>
      <c r="M26" s="784"/>
      <c r="N26" s="784"/>
      <c r="O26" s="784"/>
      <c r="P26" s="784"/>
      <c r="Q26" s="784"/>
      <c r="R26" s="784"/>
      <c r="S26" s="789"/>
      <c r="T26" s="789"/>
      <c r="U26" s="784"/>
      <c r="V26" s="784"/>
      <c r="W26" s="784"/>
      <c r="X26" s="784"/>
      <c r="Y26" s="784"/>
      <c r="Z26" s="784"/>
      <c r="AA26" s="784"/>
      <c r="AB26" s="784"/>
      <c r="AC26" s="784"/>
      <c r="AD26" s="784"/>
      <c r="AE26" s="784"/>
      <c r="AF26" s="784"/>
      <c r="AG26" s="784"/>
      <c r="AH26" s="784"/>
      <c r="AI26" s="784"/>
      <c r="AJ26" s="784"/>
      <c r="AK26" s="784"/>
      <c r="AL26" s="784"/>
      <c r="AM26" s="784"/>
      <c r="AN26" s="784"/>
      <c r="AO26" s="784"/>
      <c r="AP26" s="784"/>
      <c r="AQ26" s="784"/>
      <c r="AR26" s="784"/>
      <c r="AS26" s="784"/>
      <c r="AT26" s="784"/>
      <c r="AU26" s="784"/>
      <c r="AV26" s="784"/>
      <c r="AW26" s="784"/>
      <c r="AX26" s="784"/>
      <c r="AY26" s="784"/>
      <c r="AZ26" s="784"/>
      <c r="BA26" s="784"/>
      <c r="BB26" s="784"/>
      <c r="BC26" s="784"/>
      <c r="BD26" s="784"/>
      <c r="BE26" s="784"/>
      <c r="BF26" s="784"/>
      <c r="BG26" s="784"/>
      <c r="BH26" s="784"/>
      <c r="BI26" s="784"/>
      <c r="BJ26" s="784"/>
      <c r="BK26" s="784"/>
      <c r="BL26" s="784"/>
      <c r="BM26" s="784"/>
      <c r="BN26" s="784"/>
      <c r="BO26" s="784"/>
      <c r="BP26" s="784"/>
      <c r="BQ26" s="784"/>
      <c r="BR26" s="784"/>
      <c r="BS26" s="784"/>
      <c r="BT26" s="784"/>
      <c r="BU26" s="784"/>
      <c r="BV26" s="784"/>
      <c r="BW26" s="784"/>
      <c r="BX26" s="784"/>
      <c r="BY26" s="784"/>
      <c r="BZ26" s="784"/>
      <c r="CA26" s="784"/>
      <c r="CB26" s="784"/>
      <c r="CC26" s="784"/>
      <c r="CD26" s="784"/>
      <c r="CE26" s="784"/>
      <c r="CF26" s="784"/>
      <c r="CG26" s="784"/>
      <c r="CH26" s="784"/>
      <c r="CI26" s="784"/>
      <c r="CJ26" s="784"/>
      <c r="CK26" s="784"/>
      <c r="CL26" s="784"/>
      <c r="CM26" s="784"/>
      <c r="CN26" s="784"/>
      <c r="CO26" s="784"/>
      <c r="CP26" s="784"/>
      <c r="CQ26" s="784"/>
      <c r="CR26" s="784"/>
      <c r="CS26" s="784"/>
      <c r="CT26" s="784"/>
      <c r="CU26" s="784"/>
      <c r="CV26" s="784"/>
      <c r="CW26" s="784"/>
      <c r="CX26" s="784"/>
      <c r="CY26" s="784"/>
      <c r="CZ26" s="784"/>
      <c r="DA26" s="784"/>
      <c r="DB26" s="784"/>
      <c r="DC26" s="784"/>
      <c r="DD26" s="784"/>
      <c r="DE26" s="784"/>
      <c r="DF26" s="784"/>
      <c r="DG26" s="784"/>
      <c r="DH26" s="784"/>
      <c r="DI26" s="784"/>
      <c r="DJ26" s="789"/>
      <c r="DK26" s="789"/>
      <c r="DL26" s="789"/>
      <c r="DM26" s="789"/>
      <c r="DN26" s="789"/>
      <c r="DO26" s="789"/>
      <c r="DP26" s="789"/>
      <c r="DQ26" s="789"/>
      <c r="DR26" s="789"/>
      <c r="DS26" s="789"/>
      <c r="DT26" s="789"/>
      <c r="DU26" s="789"/>
      <c r="DV26" s="789"/>
      <c r="DW26" s="789"/>
      <c r="DX26" s="789"/>
    </row>
    <row r="27" spans="1:128" s="459" customFormat="1" x14ac:dyDescent="0.25">
      <c r="A27" s="784"/>
      <c r="B27" s="784"/>
      <c r="C27" s="784"/>
      <c r="D27" s="784"/>
      <c r="E27" s="784"/>
      <c r="F27" s="784"/>
      <c r="G27" s="784"/>
      <c r="H27" s="784"/>
      <c r="I27" s="784"/>
      <c r="J27" s="784"/>
      <c r="K27" s="784"/>
      <c r="L27" s="784"/>
      <c r="M27" s="784"/>
      <c r="N27" s="784"/>
      <c r="O27" s="784"/>
      <c r="P27" s="781"/>
      <c r="Q27" s="784"/>
      <c r="R27" s="784"/>
      <c r="S27" s="789"/>
      <c r="T27" s="789"/>
      <c r="U27" s="784"/>
      <c r="V27" s="784"/>
      <c r="W27" s="784"/>
      <c r="X27" s="784"/>
      <c r="Y27" s="784"/>
      <c r="Z27" s="784"/>
      <c r="AA27" s="784"/>
      <c r="AB27" s="784"/>
      <c r="AC27" s="784"/>
      <c r="AD27" s="784"/>
      <c r="AE27" s="784"/>
      <c r="AF27" s="784"/>
      <c r="AG27" s="784"/>
      <c r="AH27" s="784"/>
      <c r="AI27" s="784"/>
      <c r="AJ27" s="784"/>
      <c r="AK27" s="784"/>
      <c r="AL27" s="784"/>
      <c r="AM27" s="784"/>
      <c r="AN27" s="784"/>
      <c r="AO27" s="784"/>
      <c r="AP27" s="784"/>
      <c r="AQ27" s="784"/>
      <c r="AR27" s="784"/>
      <c r="AS27" s="784"/>
      <c r="AT27" s="784"/>
      <c r="AU27" s="784"/>
      <c r="AV27" s="784"/>
      <c r="AW27" s="784"/>
      <c r="AX27" s="784"/>
      <c r="AY27" s="784"/>
      <c r="AZ27" s="784"/>
      <c r="BA27" s="784"/>
      <c r="BB27" s="784"/>
      <c r="BC27" s="784"/>
      <c r="BD27" s="784"/>
      <c r="BE27" s="784"/>
      <c r="BF27" s="784"/>
      <c r="BG27" s="784"/>
      <c r="BH27" s="784"/>
      <c r="BI27" s="784"/>
      <c r="BJ27" s="784"/>
      <c r="BK27" s="784"/>
      <c r="BL27" s="784"/>
      <c r="BM27" s="784"/>
      <c r="BN27" s="784"/>
      <c r="BO27" s="784"/>
      <c r="BP27" s="784"/>
      <c r="BQ27" s="784"/>
      <c r="BR27" s="784"/>
      <c r="BS27" s="784"/>
      <c r="BT27" s="784"/>
      <c r="BU27" s="784"/>
      <c r="BV27" s="784"/>
      <c r="BW27" s="784"/>
      <c r="BX27" s="784"/>
      <c r="BY27" s="784"/>
      <c r="BZ27" s="784"/>
      <c r="CA27" s="784"/>
      <c r="CB27" s="784"/>
      <c r="CC27" s="784"/>
      <c r="CD27" s="784"/>
      <c r="CE27" s="784"/>
      <c r="CF27" s="784"/>
      <c r="CG27" s="784"/>
      <c r="CH27" s="784"/>
      <c r="CI27" s="784"/>
      <c r="CJ27" s="784"/>
      <c r="CK27" s="784"/>
      <c r="CL27" s="784"/>
      <c r="CM27" s="784"/>
      <c r="CN27" s="784"/>
      <c r="CO27" s="784"/>
      <c r="CP27" s="784"/>
      <c r="CQ27" s="784"/>
      <c r="CR27" s="784"/>
      <c r="CS27" s="784"/>
      <c r="CT27" s="784"/>
      <c r="CU27" s="784"/>
      <c r="CV27" s="784"/>
      <c r="CW27" s="784"/>
      <c r="CX27" s="784"/>
      <c r="CY27" s="784"/>
      <c r="CZ27" s="784"/>
      <c r="DA27" s="784"/>
      <c r="DB27" s="784"/>
      <c r="DC27" s="784"/>
      <c r="DD27" s="784"/>
      <c r="DE27" s="784"/>
      <c r="DF27" s="784"/>
      <c r="DG27" s="784"/>
      <c r="DH27" s="784"/>
      <c r="DI27" s="784"/>
      <c r="DJ27" s="789"/>
      <c r="DK27" s="789"/>
      <c r="DL27" s="789"/>
      <c r="DM27" s="789"/>
      <c r="DN27" s="789"/>
      <c r="DO27" s="789"/>
      <c r="DP27" s="789"/>
      <c r="DQ27" s="789"/>
      <c r="DR27" s="789"/>
      <c r="DS27" s="789"/>
      <c r="DT27" s="789"/>
      <c r="DU27" s="789"/>
      <c r="DV27" s="789"/>
      <c r="DW27" s="789"/>
      <c r="DX27" s="789"/>
    </row>
    <row r="28" spans="1:128" x14ac:dyDescent="0.25">
      <c r="A28" s="714"/>
      <c r="B28" s="714"/>
      <c r="C28" s="714"/>
      <c r="D28" s="714"/>
      <c r="E28" s="714"/>
      <c r="F28" s="714"/>
      <c r="G28" s="714"/>
      <c r="H28" s="714"/>
      <c r="I28" s="714"/>
      <c r="J28" s="714"/>
      <c r="K28" s="714"/>
      <c r="L28" s="714"/>
      <c r="M28" s="714"/>
      <c r="N28" s="714"/>
      <c r="O28" s="714"/>
      <c r="P28" s="714"/>
      <c r="Q28" s="714"/>
      <c r="R28" s="714"/>
      <c r="S28" s="718"/>
      <c r="T28" s="718"/>
      <c r="U28" s="714"/>
      <c r="V28" s="714"/>
      <c r="W28" s="714"/>
      <c r="X28" s="714"/>
      <c r="Y28" s="714"/>
      <c r="Z28" s="714"/>
      <c r="AA28" s="714"/>
      <c r="AB28" s="714"/>
      <c r="AC28" s="714"/>
      <c r="AD28" s="714"/>
      <c r="AE28" s="714"/>
      <c r="AF28" s="714"/>
      <c r="AG28" s="714"/>
      <c r="AH28" s="714"/>
      <c r="AI28" s="714"/>
      <c r="AJ28" s="714"/>
      <c r="AK28" s="714"/>
      <c r="AL28" s="714"/>
      <c r="AM28" s="714"/>
      <c r="AN28" s="714"/>
      <c r="AO28" s="714"/>
      <c r="AP28" s="714"/>
      <c r="AQ28" s="714"/>
      <c r="AR28" s="714"/>
      <c r="AS28" s="714"/>
      <c r="AT28" s="714"/>
      <c r="AU28" s="714"/>
      <c r="AV28" s="714"/>
      <c r="AW28" s="714"/>
      <c r="AX28" s="714"/>
      <c r="AY28" s="714"/>
      <c r="AZ28" s="714"/>
      <c r="BA28" s="714"/>
      <c r="BB28" s="714"/>
      <c r="BC28" s="714"/>
      <c r="BD28" s="714"/>
      <c r="BE28" s="714"/>
      <c r="BF28" s="714"/>
      <c r="BG28" s="714"/>
      <c r="BH28" s="714"/>
      <c r="BI28" s="714"/>
      <c r="BJ28" s="714"/>
      <c r="BK28" s="714"/>
      <c r="BL28" s="714"/>
      <c r="BM28" s="714"/>
      <c r="BN28" s="714"/>
      <c r="BO28" s="714"/>
      <c r="BP28" s="714"/>
      <c r="BQ28" s="714"/>
      <c r="BR28" s="714"/>
      <c r="BS28" s="714"/>
      <c r="BT28" s="714"/>
      <c r="BU28" s="714"/>
      <c r="BV28" s="714"/>
      <c r="BW28" s="714"/>
      <c r="BX28" s="714"/>
      <c r="BY28" s="714"/>
      <c r="BZ28" s="714"/>
      <c r="CA28" s="714"/>
      <c r="CB28" s="714"/>
      <c r="CC28" s="714"/>
      <c r="CD28" s="714"/>
      <c r="CE28" s="714"/>
      <c r="CF28" s="714"/>
      <c r="CG28" s="714"/>
      <c r="CH28" s="714"/>
      <c r="CI28" s="714"/>
      <c r="CJ28" s="714"/>
      <c r="CK28" s="714"/>
      <c r="CL28" s="714"/>
      <c r="CM28" s="714"/>
      <c r="CN28" s="714"/>
      <c r="CO28" s="714"/>
      <c r="CP28" s="714"/>
      <c r="CQ28" s="714"/>
      <c r="CR28" s="714"/>
      <c r="CS28" s="714"/>
      <c r="CT28" s="714"/>
      <c r="CU28" s="714"/>
      <c r="CV28" s="714"/>
      <c r="CW28" s="714"/>
      <c r="CX28" s="714"/>
      <c r="CY28" s="714"/>
      <c r="CZ28" s="714"/>
      <c r="DA28" s="714"/>
      <c r="DB28" s="714"/>
      <c r="DC28" s="714"/>
      <c r="DD28" s="714"/>
      <c r="DE28" s="714"/>
      <c r="DF28" s="714"/>
      <c r="DG28" s="714"/>
      <c r="DH28" s="714"/>
      <c r="DI28" s="714"/>
      <c r="DJ28" s="718"/>
      <c r="DK28" s="718"/>
      <c r="DL28" s="718"/>
      <c r="DM28" s="718"/>
      <c r="DN28" s="718"/>
      <c r="DO28" s="718"/>
      <c r="DP28" s="718"/>
      <c r="DQ28" s="718"/>
      <c r="DR28" s="718"/>
      <c r="DS28" s="718"/>
      <c r="DT28" s="718"/>
      <c r="DU28" s="718"/>
      <c r="DV28" s="718"/>
      <c r="DW28" s="718"/>
      <c r="DX28" s="718"/>
    </row>
    <row r="29" spans="1:128" x14ac:dyDescent="0.25">
      <c r="A29" s="714"/>
      <c r="B29" s="714"/>
      <c r="C29" s="714"/>
      <c r="D29" s="714"/>
      <c r="E29" s="714"/>
      <c r="F29" s="714"/>
      <c r="G29" s="714"/>
      <c r="H29" s="714"/>
      <c r="I29" s="714"/>
      <c r="J29" s="714"/>
      <c r="K29" s="714"/>
      <c r="L29" s="714"/>
      <c r="M29" s="714"/>
      <c r="N29" s="714"/>
      <c r="O29" s="714"/>
      <c r="P29" s="714"/>
      <c r="Q29" s="714"/>
      <c r="R29" s="714"/>
      <c r="S29" s="714"/>
      <c r="T29" s="714"/>
      <c r="U29" s="714"/>
      <c r="V29" s="714"/>
      <c r="W29" s="714"/>
      <c r="X29" s="714"/>
      <c r="Y29" s="714"/>
      <c r="Z29" s="714"/>
      <c r="AA29" s="714"/>
      <c r="AB29" s="714"/>
      <c r="AC29" s="714"/>
      <c r="AD29" s="714"/>
      <c r="AE29" s="714"/>
      <c r="AF29" s="714"/>
      <c r="AG29" s="714"/>
      <c r="AH29" s="714"/>
      <c r="AI29" s="714"/>
      <c r="AJ29" s="714"/>
      <c r="AK29" s="714"/>
      <c r="AL29" s="714"/>
      <c r="AM29" s="714"/>
      <c r="AN29" s="714"/>
      <c r="AO29" s="714"/>
      <c r="AP29" s="714"/>
      <c r="AQ29" s="714"/>
      <c r="AR29" s="714"/>
      <c r="AS29" s="714"/>
      <c r="AT29" s="714"/>
      <c r="AU29" s="714"/>
      <c r="AV29" s="714"/>
      <c r="AW29" s="714"/>
      <c r="AX29" s="714"/>
      <c r="AY29" s="714"/>
      <c r="AZ29" s="714"/>
      <c r="BA29" s="714"/>
      <c r="BB29" s="714"/>
      <c r="BC29" s="714"/>
      <c r="BD29" s="714"/>
      <c r="BE29" s="714"/>
      <c r="BF29" s="714"/>
      <c r="BG29" s="714"/>
      <c r="BH29" s="714"/>
      <c r="BI29" s="714"/>
      <c r="BJ29" s="714"/>
      <c r="BK29" s="714"/>
      <c r="BL29" s="714"/>
      <c r="BM29" s="714"/>
      <c r="BN29" s="714"/>
      <c r="BO29" s="714"/>
      <c r="BP29" s="714"/>
      <c r="BQ29" s="714"/>
      <c r="BR29" s="714"/>
      <c r="BS29" s="714"/>
      <c r="BT29" s="714"/>
      <c r="BU29" s="714"/>
      <c r="BV29" s="714"/>
      <c r="BW29" s="714"/>
      <c r="BX29" s="714"/>
      <c r="BY29" s="714"/>
      <c r="BZ29" s="714"/>
      <c r="CA29" s="714"/>
      <c r="CB29" s="714"/>
      <c r="CC29" s="714"/>
      <c r="CD29" s="714"/>
      <c r="CE29" s="714"/>
      <c r="CF29" s="714"/>
      <c r="CG29" s="714"/>
      <c r="CH29" s="714"/>
      <c r="CI29" s="714"/>
      <c r="CJ29" s="714"/>
      <c r="CK29" s="714"/>
      <c r="CL29" s="714"/>
      <c r="CM29" s="714"/>
      <c r="CN29" s="714"/>
      <c r="CO29" s="714"/>
      <c r="CP29" s="714"/>
      <c r="CQ29" s="714"/>
      <c r="CR29" s="714"/>
      <c r="CS29" s="714"/>
      <c r="CT29" s="714"/>
      <c r="CU29" s="714"/>
      <c r="CV29" s="714"/>
      <c r="CW29" s="714"/>
      <c r="CX29" s="714"/>
      <c r="CY29" s="714"/>
      <c r="CZ29" s="714"/>
      <c r="DA29" s="714"/>
      <c r="DB29" s="714"/>
      <c r="DC29" s="714"/>
      <c r="DD29" s="714"/>
      <c r="DE29" s="714"/>
      <c r="DF29" s="714"/>
      <c r="DG29" s="714"/>
      <c r="DH29" s="714"/>
      <c r="DI29" s="714"/>
      <c r="DJ29" s="718"/>
      <c r="DK29" s="718"/>
      <c r="DL29" s="718"/>
      <c r="DM29" s="718"/>
      <c r="DN29" s="718"/>
      <c r="DO29" s="718"/>
      <c r="DP29" s="718"/>
      <c r="DQ29" s="718"/>
      <c r="DR29" s="718"/>
      <c r="DS29" s="718"/>
      <c r="DT29" s="718"/>
      <c r="DU29" s="718"/>
      <c r="DV29" s="718"/>
      <c r="DW29" s="718"/>
      <c r="DX29" s="718"/>
    </row>
  </sheetData>
  <mergeCells count="4">
    <mergeCell ref="C5:C7"/>
    <mergeCell ref="D5:R5"/>
    <mergeCell ref="S5:S6"/>
    <mergeCell ref="T5:T6"/>
  </mergeCells>
  <hyperlinks>
    <hyperlink ref="V2" location="Index!A1" display="Return to index" xr:uid="{4210B55C-6075-490F-8E4F-3428431748AD}"/>
  </hyperlinks>
  <pageMargins left="0.7" right="0.7" top="0.78740157499999996" bottom="0.78740157499999996" header="0.3" footer="0.3"/>
  <pageSetup paperSize="9" scale="1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80A80-CB77-4144-8B65-E53EC084A5DB}">
  <sheetPr codeName="Ark6">
    <pageSetUpPr fitToPage="1"/>
  </sheetPr>
  <dimension ref="B1:J19"/>
  <sheetViews>
    <sheetView showGridLines="0" zoomScale="70" zoomScaleNormal="70" zoomScalePageLayoutView="90" workbookViewId="0">
      <selection activeCell="O15" sqref="O15"/>
    </sheetView>
  </sheetViews>
  <sheetFormatPr defaultColWidth="9.140625" defaultRowHeight="15" x14ac:dyDescent="0.25"/>
  <cols>
    <col min="1" max="1" width="2.7109375" style="421" customWidth="1"/>
    <col min="2" max="2" width="8.5703125" style="425" customWidth="1"/>
    <col min="3" max="3" width="96.85546875" style="421" customWidth="1"/>
    <col min="4" max="8" width="14.7109375" style="421" customWidth="1"/>
    <col min="9" max="9" width="5.7109375" style="421" customWidth="1"/>
    <col min="10" max="10" width="16.85546875" style="421" bestFit="1" customWidth="1"/>
    <col min="11" max="16384" width="9.140625" style="421"/>
  </cols>
  <sheetData>
    <row r="1" spans="2:10" ht="12.95" customHeight="1" x14ac:dyDescent="0.25">
      <c r="B1" s="746"/>
      <c r="C1" s="718"/>
      <c r="D1" s="718"/>
      <c r="E1" s="718"/>
      <c r="F1" s="718"/>
      <c r="G1" s="718"/>
      <c r="H1" s="718"/>
      <c r="I1" s="718"/>
      <c r="J1" s="718"/>
    </row>
    <row r="2" spans="2:10" s="426" customFormat="1" ht="20.25" x14ac:dyDescent="0.3">
      <c r="B2" s="631" t="s">
        <v>9</v>
      </c>
      <c r="C2" s="404"/>
      <c r="D2" s="404"/>
      <c r="E2" s="404"/>
      <c r="F2" s="404"/>
      <c r="G2" s="404"/>
      <c r="H2" s="404"/>
      <c r="J2" s="315" t="s">
        <v>66</v>
      </c>
    </row>
    <row r="3" spans="2:10" x14ac:dyDescent="0.25">
      <c r="B3" s="718"/>
      <c r="C3" s="718"/>
      <c r="D3" s="718"/>
      <c r="E3" s="718"/>
      <c r="F3" s="718"/>
      <c r="G3" s="718"/>
      <c r="H3" s="718"/>
      <c r="I3" s="718"/>
      <c r="J3" s="718"/>
    </row>
    <row r="4" spans="2:10" x14ac:dyDescent="0.25">
      <c r="B4" s="718"/>
      <c r="C4" s="718"/>
      <c r="D4" s="749" t="s">
        <v>67</v>
      </c>
      <c r="E4" s="750" t="s">
        <v>68</v>
      </c>
      <c r="F4" s="750" t="s">
        <v>69</v>
      </c>
      <c r="G4" s="750" t="s">
        <v>70</v>
      </c>
      <c r="H4" s="750" t="s">
        <v>71</v>
      </c>
      <c r="I4" s="718"/>
      <c r="J4" s="718"/>
    </row>
    <row r="5" spans="2:10" x14ac:dyDescent="0.25">
      <c r="B5" s="718"/>
      <c r="C5" s="718"/>
      <c r="D5" s="873" t="s">
        <v>495</v>
      </c>
      <c r="E5" s="877" t="s">
        <v>470</v>
      </c>
      <c r="F5" s="878"/>
      <c r="G5" s="878"/>
      <c r="H5" s="879"/>
      <c r="I5" s="718"/>
      <c r="J5" s="718"/>
    </row>
    <row r="6" spans="2:10" ht="15" customHeight="1" x14ac:dyDescent="0.25">
      <c r="B6" s="718"/>
      <c r="C6" s="718"/>
      <c r="D6" s="874"/>
      <c r="E6" s="873" t="s">
        <v>496</v>
      </c>
      <c r="F6" s="873" t="s">
        <v>497</v>
      </c>
      <c r="G6" s="873" t="s">
        <v>498</v>
      </c>
      <c r="H6" s="873" t="s">
        <v>499</v>
      </c>
      <c r="I6" s="718"/>
      <c r="J6" s="718"/>
    </row>
    <row r="7" spans="2:10" x14ac:dyDescent="0.25">
      <c r="B7" s="718"/>
      <c r="C7" s="718"/>
      <c r="D7" s="875"/>
      <c r="E7" s="875"/>
      <c r="F7" s="875"/>
      <c r="G7" s="874"/>
      <c r="H7" s="874"/>
      <c r="I7" s="718"/>
      <c r="J7" s="718"/>
    </row>
    <row r="8" spans="2:10" x14ac:dyDescent="0.25">
      <c r="B8" s="718"/>
      <c r="C8" s="718"/>
      <c r="D8" s="875"/>
      <c r="E8" s="875"/>
      <c r="F8" s="875"/>
      <c r="G8" s="874"/>
      <c r="H8" s="874"/>
      <c r="I8" s="718"/>
      <c r="J8" s="718"/>
    </row>
    <row r="9" spans="2:10" x14ac:dyDescent="0.25">
      <c r="B9" s="718"/>
      <c r="C9" s="718"/>
      <c r="D9" s="876"/>
      <c r="E9" s="876"/>
      <c r="F9" s="876"/>
      <c r="G9" s="880"/>
      <c r="H9" s="880"/>
      <c r="I9" s="718"/>
      <c r="J9" s="718"/>
    </row>
    <row r="10" spans="2:10" ht="30" x14ac:dyDescent="0.25">
      <c r="B10" s="755">
        <v>1</v>
      </c>
      <c r="C10" s="427" t="s">
        <v>500</v>
      </c>
      <c r="D10" s="756">
        <v>745463.38849636004</v>
      </c>
      <c r="E10" s="756">
        <v>695131.8368539901</v>
      </c>
      <c r="F10" s="756">
        <v>0</v>
      </c>
      <c r="G10" s="756">
        <v>0</v>
      </c>
      <c r="H10" s="756">
        <v>50331.551642369996</v>
      </c>
      <c r="I10" s="718"/>
      <c r="J10" s="718"/>
    </row>
    <row r="11" spans="2:10" ht="30" x14ac:dyDescent="0.25">
      <c r="B11" s="755">
        <v>2</v>
      </c>
      <c r="C11" s="727" t="s">
        <v>501</v>
      </c>
      <c r="D11" s="756">
        <v>27908.472041090001</v>
      </c>
      <c r="E11" s="756"/>
      <c r="F11" s="756"/>
      <c r="G11" s="756"/>
      <c r="H11" s="756">
        <v>27908.472041090001</v>
      </c>
      <c r="I11" s="718"/>
      <c r="J11" s="718"/>
    </row>
    <row r="12" spans="2:10" x14ac:dyDescent="0.25">
      <c r="B12" s="757">
        <v>3</v>
      </c>
      <c r="C12" s="757" t="s">
        <v>502</v>
      </c>
      <c r="D12" s="756">
        <v>717554.91645527002</v>
      </c>
      <c r="E12" s="756">
        <v>695131.8368539901</v>
      </c>
      <c r="F12" s="756">
        <v>0</v>
      </c>
      <c r="G12" s="756">
        <v>0</v>
      </c>
      <c r="H12" s="756">
        <v>22423.079601279995</v>
      </c>
      <c r="I12" s="718"/>
      <c r="J12" s="718"/>
    </row>
    <row r="13" spans="2:10" x14ac:dyDescent="0.25">
      <c r="B13" s="757">
        <v>4</v>
      </c>
      <c r="C13" s="757" t="s">
        <v>503</v>
      </c>
      <c r="D13" s="756"/>
      <c r="E13" s="758"/>
      <c r="F13" s="756"/>
      <c r="G13" s="756"/>
      <c r="H13" s="728"/>
      <c r="I13" s="718"/>
      <c r="J13" s="718"/>
    </row>
    <row r="14" spans="2:10" x14ac:dyDescent="0.25">
      <c r="B14" s="757">
        <v>5</v>
      </c>
      <c r="C14" s="718" t="s">
        <v>504</v>
      </c>
      <c r="D14" s="756"/>
      <c r="E14" s="756"/>
      <c r="F14" s="756"/>
      <c r="G14" s="756"/>
      <c r="H14" s="756"/>
      <c r="I14" s="718"/>
      <c r="J14" s="718"/>
    </row>
    <row r="15" spans="2:10" ht="30" x14ac:dyDescent="0.25">
      <c r="B15" s="757">
        <v>6</v>
      </c>
      <c r="C15" s="759" t="s">
        <v>505</v>
      </c>
      <c r="D15" s="756"/>
      <c r="E15" s="756"/>
      <c r="F15" s="756"/>
      <c r="G15" s="756"/>
      <c r="H15" s="756"/>
      <c r="I15" s="718"/>
      <c r="J15" s="718"/>
    </row>
    <row r="16" spans="2:10" x14ac:dyDescent="0.25">
      <c r="B16" s="757">
        <v>7</v>
      </c>
      <c r="C16" s="757" t="s">
        <v>506</v>
      </c>
      <c r="D16" s="756"/>
      <c r="E16" s="756"/>
      <c r="F16" s="756"/>
      <c r="G16" s="756"/>
      <c r="H16" s="756"/>
      <c r="I16" s="718"/>
      <c r="J16" s="718"/>
    </row>
    <row r="17" spans="2:8" x14ac:dyDescent="0.25">
      <c r="B17" s="757">
        <v>8</v>
      </c>
      <c r="C17" s="757" t="s">
        <v>507</v>
      </c>
      <c r="D17" s="756"/>
      <c r="E17" s="756"/>
      <c r="F17" s="756"/>
      <c r="G17" s="756"/>
      <c r="H17" s="756"/>
    </row>
    <row r="18" spans="2:8" x14ac:dyDescent="0.25">
      <c r="B18" s="757">
        <v>9</v>
      </c>
      <c r="C18" s="757" t="s">
        <v>508</v>
      </c>
      <c r="D18" s="756"/>
      <c r="E18" s="756"/>
      <c r="F18" s="756"/>
      <c r="G18" s="756"/>
      <c r="H18" s="756"/>
    </row>
    <row r="19" spans="2:8" x14ac:dyDescent="0.25">
      <c r="B19" s="757">
        <v>10</v>
      </c>
      <c r="C19" s="428" t="s">
        <v>509</v>
      </c>
      <c r="D19" s="756"/>
      <c r="E19" s="756"/>
      <c r="F19" s="756"/>
      <c r="G19" s="756"/>
      <c r="H19" s="756"/>
    </row>
  </sheetData>
  <mergeCells count="6">
    <mergeCell ref="D5:D9"/>
    <mergeCell ref="E5:H5"/>
    <mergeCell ref="E6:E9"/>
    <mergeCell ref="F6:F9"/>
    <mergeCell ref="G6:G9"/>
    <mergeCell ref="H6:H9"/>
  </mergeCells>
  <hyperlinks>
    <hyperlink ref="J2" location="Index!A1" display="Return to index" xr:uid="{4F6E3DA1-027B-4DAD-B2BE-FB02E1117D5C}"/>
  </hyperlinks>
  <pageMargins left="0.70866141732283472" right="0.70866141732283472" top="0.74803149606299213" bottom="0.74803149606299213" header="0.31496062992125984" footer="0.31496062992125984"/>
  <pageSetup paperSize="9" scale="70" orientation="landscape" horizontalDpi="1200" verticalDpi="1200" r:id="rId1"/>
  <headerFooter>
    <oddHeader>&amp;CEN
Annex V</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1BCDD-F7F1-450D-9818-1CB927D9D034}">
  <sheetPr codeName="Ark61"/>
  <dimension ref="B1:Q113"/>
  <sheetViews>
    <sheetView showGridLines="0" tabSelected="1" zoomScale="85" zoomScaleNormal="85" workbookViewId="0">
      <selection activeCell="P1" sqref="P1:P1048576"/>
    </sheetView>
  </sheetViews>
  <sheetFormatPr defaultColWidth="11.5703125" defaultRowHeight="15" x14ac:dyDescent="0.25"/>
  <cols>
    <col min="1" max="1" width="2.7109375" style="241" customWidth="1"/>
    <col min="2" max="2" width="18.28515625" style="241" customWidth="1"/>
    <col min="3" max="3" width="26.42578125" style="241" customWidth="1"/>
    <col min="4" max="4" width="19" style="241" customWidth="1"/>
    <col min="5" max="5" width="16.42578125" style="241" bestFit="1" customWidth="1"/>
    <col min="6" max="6" width="13.5703125" style="241" customWidth="1"/>
    <col min="7" max="7" width="17.85546875" style="241" bestFit="1" customWidth="1"/>
    <col min="8" max="11" width="13.5703125" style="241" customWidth="1"/>
    <col min="12" max="12" width="16.42578125" style="241" bestFit="1" customWidth="1"/>
    <col min="13" max="14" width="13.5703125" style="241" customWidth="1"/>
    <col min="15" max="15" width="16.140625" style="241" customWidth="1"/>
    <col min="16" max="16" width="4.5703125" style="241" customWidth="1"/>
    <col min="17" max="17" width="17.28515625" style="241" bestFit="1" customWidth="1"/>
    <col min="18" max="18" width="32.7109375" style="241" customWidth="1"/>
    <col min="19" max="16384" width="11.5703125" style="241"/>
  </cols>
  <sheetData>
    <row r="1" spans="2:17" ht="12.95" customHeight="1" x14ac:dyDescent="0.25"/>
    <row r="2" spans="2:17" ht="20.25" x14ac:dyDescent="0.3">
      <c r="B2" s="634" t="s">
        <v>737</v>
      </c>
      <c r="C2" s="56"/>
      <c r="D2" s="56"/>
      <c r="E2" s="56"/>
      <c r="F2" s="56"/>
      <c r="G2" s="56"/>
      <c r="H2" s="56"/>
      <c r="I2" s="56"/>
      <c r="J2" s="56"/>
      <c r="K2" s="56"/>
      <c r="L2" s="56"/>
      <c r="M2" s="56"/>
      <c r="N2" s="465"/>
      <c r="O2" s="56"/>
      <c r="Q2" s="315" t="s">
        <v>66</v>
      </c>
    </row>
    <row r="4" spans="2:17" x14ac:dyDescent="0.25">
      <c r="B4" s="466"/>
    </row>
    <row r="5" spans="2:17" s="467" customFormat="1" ht="84" customHeight="1" x14ac:dyDescent="0.25">
      <c r="B5" s="941" t="s">
        <v>738</v>
      </c>
      <c r="C5" s="39" t="s">
        <v>739</v>
      </c>
      <c r="D5" s="39" t="s">
        <v>740</v>
      </c>
      <c r="E5" s="39" t="s">
        <v>741</v>
      </c>
      <c r="F5" s="39" t="s">
        <v>742</v>
      </c>
      <c r="G5" s="39" t="s">
        <v>743</v>
      </c>
      <c r="H5" s="39" t="s">
        <v>744</v>
      </c>
      <c r="I5" s="39" t="s">
        <v>745</v>
      </c>
      <c r="J5" s="39" t="s">
        <v>746</v>
      </c>
      <c r="K5" s="39" t="s">
        <v>747</v>
      </c>
      <c r="L5" s="39" t="s">
        <v>748</v>
      </c>
      <c r="M5" s="39" t="s">
        <v>749</v>
      </c>
      <c r="N5" s="39" t="s">
        <v>750</v>
      </c>
      <c r="O5" s="39" t="s">
        <v>751</v>
      </c>
    </row>
    <row r="6" spans="2:17" s="468" customFormat="1" x14ac:dyDescent="0.25">
      <c r="B6" s="942"/>
      <c r="C6" s="106" t="s">
        <v>67</v>
      </c>
      <c r="D6" s="106" t="s">
        <v>68</v>
      </c>
      <c r="E6" s="106" t="s">
        <v>69</v>
      </c>
      <c r="F6" s="106" t="s">
        <v>70</v>
      </c>
      <c r="G6" s="106" t="s">
        <v>71</v>
      </c>
      <c r="H6" s="106" t="s">
        <v>466</v>
      </c>
      <c r="I6" s="106" t="s">
        <v>467</v>
      </c>
      <c r="J6" s="106" t="s">
        <v>510</v>
      </c>
      <c r="K6" s="106" t="s">
        <v>618</v>
      </c>
      <c r="L6" s="106" t="s">
        <v>619</v>
      </c>
      <c r="M6" s="106" t="s">
        <v>620</v>
      </c>
      <c r="N6" s="106" t="s">
        <v>621</v>
      </c>
      <c r="O6" s="106" t="s">
        <v>672</v>
      </c>
    </row>
    <row r="7" spans="2:17" s="472" customFormat="1" ht="19.5" customHeight="1" x14ac:dyDescent="0.25">
      <c r="B7" s="469" t="s">
        <v>1263</v>
      </c>
      <c r="C7" s="470"/>
      <c r="D7" s="471"/>
      <c r="E7" s="433"/>
      <c r="F7" s="433"/>
      <c r="G7" s="433"/>
      <c r="H7" s="433"/>
      <c r="I7" s="433"/>
      <c r="J7" s="433"/>
      <c r="K7" s="433"/>
      <c r="L7" s="433"/>
      <c r="M7" s="433"/>
      <c r="N7" s="433"/>
      <c r="O7" s="433"/>
    </row>
    <row r="8" spans="2:17" s="472" customFormat="1" x14ac:dyDescent="0.25">
      <c r="B8" s="473"/>
      <c r="C8" s="474" t="s">
        <v>753</v>
      </c>
      <c r="D8" s="475">
        <v>1343466783.3599999</v>
      </c>
      <c r="E8" s="44">
        <v>445560000</v>
      </c>
      <c r="F8" s="44">
        <v>0.2</v>
      </c>
      <c r="G8" s="44">
        <v>1432578783.3599999</v>
      </c>
      <c r="H8" s="44">
        <v>9.28792354E-4</v>
      </c>
      <c r="I8" s="44">
        <v>31</v>
      </c>
      <c r="J8" s="44">
        <v>0.175094964326</v>
      </c>
      <c r="K8" s="44">
        <v>5</v>
      </c>
      <c r="L8" s="44">
        <v>280214627.38</v>
      </c>
      <c r="M8" s="786">
        <v>0.19560154780652189</v>
      </c>
      <c r="N8" s="44">
        <v>278442.36</v>
      </c>
      <c r="O8" s="44">
        <v>-3552838.21</v>
      </c>
    </row>
    <row r="9" spans="2:17" s="472" customFormat="1" x14ac:dyDescent="0.25">
      <c r="B9" s="477"/>
      <c r="C9" s="478" t="s">
        <v>754</v>
      </c>
      <c r="D9" s="44">
        <v>1009698705.24</v>
      </c>
      <c r="E9" s="44">
        <v>0</v>
      </c>
      <c r="F9" s="44">
        <v>0</v>
      </c>
      <c r="G9" s="44">
        <v>1009698705.24</v>
      </c>
      <c r="H9" s="44">
        <v>7.3315659300000001E-4</v>
      </c>
      <c r="I9" s="44">
        <v>22</v>
      </c>
      <c r="J9" s="44">
        <v>0.112420935665</v>
      </c>
      <c r="K9" s="44">
        <v>5</v>
      </c>
      <c r="L9" s="44">
        <v>105193258.31999999</v>
      </c>
      <c r="M9" s="786">
        <v>0.10418281985911443</v>
      </c>
      <c r="N9" s="44">
        <v>85072.07</v>
      </c>
      <c r="O9" s="44">
        <v>-3353064.98</v>
      </c>
    </row>
    <row r="10" spans="2:17" s="472" customFormat="1" x14ac:dyDescent="0.25">
      <c r="B10" s="477"/>
      <c r="C10" s="478" t="s">
        <v>755</v>
      </c>
      <c r="D10" s="44">
        <v>333768078.12</v>
      </c>
      <c r="E10" s="44">
        <v>445560000</v>
      </c>
      <c r="F10" s="44">
        <v>0.2</v>
      </c>
      <c r="G10" s="44">
        <v>422880078.12</v>
      </c>
      <c r="H10" s="44">
        <v>1.3959062820000001E-3</v>
      </c>
      <c r="I10" s="44">
        <v>9</v>
      </c>
      <c r="J10" s="44">
        <v>0.32473995557800001</v>
      </c>
      <c r="K10" s="44">
        <v>4</v>
      </c>
      <c r="L10" s="44">
        <v>175021369.06</v>
      </c>
      <c r="M10" s="786">
        <v>0.41387943796759907</v>
      </c>
      <c r="N10" s="44">
        <v>193370.29</v>
      </c>
      <c r="O10" s="44">
        <v>-199773.23</v>
      </c>
    </row>
    <row r="11" spans="2:17" s="472" customFormat="1" x14ac:dyDescent="0.25">
      <c r="B11" s="477"/>
      <c r="C11" s="474" t="s">
        <v>756</v>
      </c>
      <c r="D11" s="44">
        <v>30867129504.02</v>
      </c>
      <c r="E11" s="44">
        <v>881948368.83000004</v>
      </c>
      <c r="F11" s="44">
        <v>0.49</v>
      </c>
      <c r="G11" s="44">
        <v>31299588532.560001</v>
      </c>
      <c r="H11" s="44">
        <v>1.973074115E-3</v>
      </c>
      <c r="I11" s="44">
        <v>698</v>
      </c>
      <c r="J11" s="44">
        <v>4.2984091992999997E-2</v>
      </c>
      <c r="K11" s="44">
        <v>5</v>
      </c>
      <c r="L11" s="44">
        <v>1921666397.1800001</v>
      </c>
      <c r="M11" s="786">
        <v>6.1395899667529161E-2</v>
      </c>
      <c r="N11" s="44">
        <v>2213132.94</v>
      </c>
      <c r="O11" s="44">
        <v>-36617345.259999998</v>
      </c>
    </row>
    <row r="12" spans="2:17" s="472" customFormat="1" x14ac:dyDescent="0.25">
      <c r="B12" s="477"/>
      <c r="C12" s="474" t="s">
        <v>757</v>
      </c>
      <c r="D12" s="44">
        <v>18065962815.82</v>
      </c>
      <c r="E12" s="44">
        <v>341865865.14999998</v>
      </c>
      <c r="F12" s="44">
        <v>0.23</v>
      </c>
      <c r="G12" s="44">
        <v>18144577648.400002</v>
      </c>
      <c r="H12" s="44">
        <v>3.6537128180000001E-3</v>
      </c>
      <c r="I12" s="44">
        <v>490</v>
      </c>
      <c r="J12" s="44">
        <v>0.103674980445</v>
      </c>
      <c r="K12" s="44">
        <v>5</v>
      </c>
      <c r="L12" s="44">
        <v>3797946900.4000001</v>
      </c>
      <c r="M12" s="786">
        <v>0.20931580629736538</v>
      </c>
      <c r="N12" s="44">
        <v>6886328.3499999996</v>
      </c>
      <c r="O12" s="44">
        <v>-52421602.329999998</v>
      </c>
    </row>
    <row r="13" spans="2:17" s="472" customFormat="1" x14ac:dyDescent="0.25">
      <c r="B13" s="477"/>
      <c r="C13" s="474" t="s">
        <v>758</v>
      </c>
      <c r="D13" s="44">
        <v>12283458644.299999</v>
      </c>
      <c r="E13" s="44">
        <v>141686620.16</v>
      </c>
      <c r="F13" s="44">
        <v>0.25</v>
      </c>
      <c r="G13" s="44">
        <v>12318336557.09</v>
      </c>
      <c r="H13" s="44">
        <v>6.0686899890000003E-3</v>
      </c>
      <c r="I13" s="44">
        <v>471</v>
      </c>
      <c r="J13" s="44">
        <v>7.9657170065999996E-2</v>
      </c>
      <c r="K13" s="44">
        <v>5</v>
      </c>
      <c r="L13" s="44">
        <v>2270732857.8000002</v>
      </c>
      <c r="M13" s="786">
        <v>0.18433762117767813</v>
      </c>
      <c r="N13" s="44">
        <v>6107025.7000000002</v>
      </c>
      <c r="O13" s="44">
        <v>-13925650.619999999</v>
      </c>
    </row>
    <row r="14" spans="2:17" s="472" customFormat="1" x14ac:dyDescent="0.25">
      <c r="B14" s="477"/>
      <c r="C14" s="474" t="s">
        <v>759</v>
      </c>
      <c r="D14" s="44">
        <v>47091355512.660004</v>
      </c>
      <c r="E14" s="44">
        <v>8127773262.5699997</v>
      </c>
      <c r="F14" s="44">
        <v>0.45</v>
      </c>
      <c r="G14" s="44">
        <v>50749090455.110001</v>
      </c>
      <c r="H14" s="44">
        <v>1.3523242501E-2</v>
      </c>
      <c r="I14" s="44">
        <v>1767</v>
      </c>
      <c r="J14" s="44">
        <v>7.4069896773999999E-2</v>
      </c>
      <c r="K14" s="44">
        <v>5</v>
      </c>
      <c r="L14" s="44">
        <v>11273529674.15</v>
      </c>
      <c r="M14" s="786">
        <v>0.22214249699946792</v>
      </c>
      <c r="N14" s="44">
        <v>54576738.200000003</v>
      </c>
      <c r="O14" s="44">
        <v>-108354735.73999999</v>
      </c>
    </row>
    <row r="15" spans="2:17" s="472" customFormat="1" x14ac:dyDescent="0.25">
      <c r="B15" s="477"/>
      <c r="C15" s="478" t="s">
        <v>760</v>
      </c>
      <c r="D15" s="44">
        <v>35947623592.080002</v>
      </c>
      <c r="E15" s="44">
        <v>6716393165.3999996</v>
      </c>
      <c r="F15" s="44">
        <v>0.47</v>
      </c>
      <c r="G15" s="44">
        <v>39137603615.099998</v>
      </c>
      <c r="H15" s="44">
        <v>1.1470775682999999E-2</v>
      </c>
      <c r="I15" s="44">
        <v>1394</v>
      </c>
      <c r="J15" s="44">
        <v>6.7539688385999996E-2</v>
      </c>
      <c r="K15" s="44">
        <v>5</v>
      </c>
      <c r="L15" s="44">
        <v>7536303019.1999998</v>
      </c>
      <c r="M15" s="786">
        <v>0.19255913298412469</v>
      </c>
      <c r="N15" s="44">
        <v>31721573.859999999</v>
      </c>
      <c r="O15" s="44">
        <v>-74243299.319999993</v>
      </c>
    </row>
    <row r="16" spans="2:17" s="472" customFormat="1" x14ac:dyDescent="0.25">
      <c r="B16" s="477"/>
      <c r="C16" s="478" t="s">
        <v>761</v>
      </c>
      <c r="D16" s="44">
        <v>11143731920.58</v>
      </c>
      <c r="E16" s="44">
        <v>1411380097.1700001</v>
      </c>
      <c r="F16" s="44">
        <v>0.33</v>
      </c>
      <c r="G16" s="44">
        <v>11611486840.01</v>
      </c>
      <c r="H16" s="44">
        <v>2.0441274089999999E-2</v>
      </c>
      <c r="I16" s="44">
        <v>373</v>
      </c>
      <c r="J16" s="44">
        <v>9.6080575589000003E-2</v>
      </c>
      <c r="K16" s="44">
        <v>5</v>
      </c>
      <c r="L16" s="44">
        <v>3737226654.9499998</v>
      </c>
      <c r="M16" s="786">
        <v>0.32185599539867205</v>
      </c>
      <c r="N16" s="44">
        <v>22855164.350000001</v>
      </c>
      <c r="O16" s="44">
        <v>-34111436.420000002</v>
      </c>
    </row>
    <row r="17" spans="2:15" s="472" customFormat="1" x14ac:dyDescent="0.25">
      <c r="B17" s="477"/>
      <c r="C17" s="474" t="s">
        <v>762</v>
      </c>
      <c r="D17" s="44">
        <v>10060031335.700001</v>
      </c>
      <c r="E17" s="44">
        <v>213166437.31</v>
      </c>
      <c r="F17" s="44">
        <v>0.46</v>
      </c>
      <c r="G17" s="44">
        <v>10157875068.85</v>
      </c>
      <c r="H17" s="44">
        <v>3.9205549370000002E-2</v>
      </c>
      <c r="I17" s="44">
        <v>748</v>
      </c>
      <c r="J17" s="44">
        <v>7.7606738955999996E-2</v>
      </c>
      <c r="K17" s="44">
        <v>5</v>
      </c>
      <c r="L17" s="44">
        <v>2960225290.9899998</v>
      </c>
      <c r="M17" s="786">
        <v>0.29142170689495739</v>
      </c>
      <c r="N17" s="44">
        <v>32919030.879999999</v>
      </c>
      <c r="O17" s="44">
        <v>-20618789.850000001</v>
      </c>
    </row>
    <row r="18" spans="2:15" s="472" customFormat="1" x14ac:dyDescent="0.25">
      <c r="B18" s="477"/>
      <c r="C18" s="478" t="s">
        <v>763</v>
      </c>
      <c r="D18" s="44">
        <v>8330618466.7700005</v>
      </c>
      <c r="E18" s="44">
        <v>210221781.49000001</v>
      </c>
      <c r="F18" s="44">
        <v>0.46</v>
      </c>
      <c r="G18" s="44">
        <v>8427873268.7600002</v>
      </c>
      <c r="H18" s="44">
        <v>3.316706405E-2</v>
      </c>
      <c r="I18" s="44">
        <v>544</v>
      </c>
      <c r="J18" s="44">
        <v>7.1999992605999999E-2</v>
      </c>
      <c r="K18" s="44">
        <v>5</v>
      </c>
      <c r="L18" s="44">
        <v>2220947667.46</v>
      </c>
      <c r="M18" s="786">
        <v>0.26352409399563381</v>
      </c>
      <c r="N18" s="44">
        <v>20471232.079999998</v>
      </c>
      <c r="O18" s="44">
        <v>-15265604.199999999</v>
      </c>
    </row>
    <row r="19" spans="2:15" s="472" customFormat="1" x14ac:dyDescent="0.25">
      <c r="B19" s="477"/>
      <c r="C19" s="478" t="s">
        <v>764</v>
      </c>
      <c r="D19" s="44">
        <v>1729412868.9300001</v>
      </c>
      <c r="E19" s="44">
        <v>2944655.82</v>
      </c>
      <c r="F19" s="44">
        <v>0.2</v>
      </c>
      <c r="G19" s="44">
        <v>1730001800.0899999</v>
      </c>
      <c r="H19" s="44">
        <v>6.8622622233999994E-2</v>
      </c>
      <c r="I19" s="44">
        <v>204</v>
      </c>
      <c r="J19" s="44">
        <v>0.104920553128</v>
      </c>
      <c r="K19" s="44">
        <v>5</v>
      </c>
      <c r="L19" s="44">
        <v>739277623.51999998</v>
      </c>
      <c r="M19" s="786">
        <v>0.42732766144031786</v>
      </c>
      <c r="N19" s="44">
        <v>12447798.800000001</v>
      </c>
      <c r="O19" s="44">
        <v>-5353185.6500000004</v>
      </c>
    </row>
    <row r="20" spans="2:15" s="472" customFormat="1" x14ac:dyDescent="0.25">
      <c r="B20" s="477"/>
      <c r="C20" s="474" t="s">
        <v>765</v>
      </c>
      <c r="D20" s="44">
        <v>1674496104.5599999</v>
      </c>
      <c r="E20" s="44">
        <v>0</v>
      </c>
      <c r="F20" s="44">
        <v>0</v>
      </c>
      <c r="G20" s="44">
        <v>1674496104.5599999</v>
      </c>
      <c r="H20" s="44">
        <v>0.25691297871300001</v>
      </c>
      <c r="I20" s="44">
        <v>124</v>
      </c>
      <c r="J20" s="44">
        <v>9.3777598655000002E-2</v>
      </c>
      <c r="K20" s="44">
        <v>5</v>
      </c>
      <c r="L20" s="44">
        <v>762936719.67999995</v>
      </c>
      <c r="M20" s="786">
        <v>0.45562167484436966</v>
      </c>
      <c r="N20" s="44">
        <v>42622711.210000001</v>
      </c>
      <c r="O20" s="44">
        <v>-5269454.8499999996</v>
      </c>
    </row>
    <row r="21" spans="2:15" s="472" customFormat="1" x14ac:dyDescent="0.25">
      <c r="B21" s="477"/>
      <c r="C21" s="478" t="s">
        <v>766</v>
      </c>
      <c r="D21" s="44">
        <v>1096453454.28</v>
      </c>
      <c r="E21" s="44">
        <v>0</v>
      </c>
      <c r="F21" s="44">
        <v>0</v>
      </c>
      <c r="G21" s="44">
        <v>1096453454.28</v>
      </c>
      <c r="H21" s="44">
        <v>0.13285882166900001</v>
      </c>
      <c r="I21" s="44">
        <v>76</v>
      </c>
      <c r="J21" s="44">
        <v>8.8654897428999999E-2</v>
      </c>
      <c r="K21" s="44">
        <v>5</v>
      </c>
      <c r="L21" s="44">
        <v>493420452.94999999</v>
      </c>
      <c r="M21" s="786">
        <v>0.45001495596911661</v>
      </c>
      <c r="N21" s="44">
        <v>13263248.949999999</v>
      </c>
      <c r="O21" s="44">
        <v>-3493671.58</v>
      </c>
    </row>
    <row r="22" spans="2:15" s="472" customFormat="1" x14ac:dyDescent="0.25">
      <c r="B22" s="477"/>
      <c r="C22" s="478" t="s">
        <v>767</v>
      </c>
      <c r="D22" s="44">
        <v>128708871.88</v>
      </c>
      <c r="E22" s="44">
        <v>0</v>
      </c>
      <c r="F22" s="44">
        <v>0</v>
      </c>
      <c r="G22" s="44">
        <v>128708871.88</v>
      </c>
      <c r="H22" s="44">
        <v>0.213302381338</v>
      </c>
      <c r="I22" s="44">
        <v>13</v>
      </c>
      <c r="J22" s="44">
        <v>0.10450334784900001</v>
      </c>
      <c r="K22" s="44">
        <v>5</v>
      </c>
      <c r="L22" s="44">
        <v>82652034.340000004</v>
      </c>
      <c r="M22" s="786">
        <v>0.64216268181621172</v>
      </c>
      <c r="N22" s="44">
        <v>2865305.58</v>
      </c>
      <c r="O22" s="44">
        <v>-199689.12</v>
      </c>
    </row>
    <row r="23" spans="2:15" s="472" customFormat="1" x14ac:dyDescent="0.25">
      <c r="B23" s="477"/>
      <c r="C23" s="478" t="s">
        <v>768</v>
      </c>
      <c r="D23" s="44">
        <v>449333778.39999998</v>
      </c>
      <c r="E23" s="44">
        <v>0</v>
      </c>
      <c r="F23" s="44">
        <v>0</v>
      </c>
      <c r="G23" s="44">
        <v>449333778.39999998</v>
      </c>
      <c r="H23" s="44">
        <v>0.57211892718000001</v>
      </c>
      <c r="I23" s="44">
        <v>35</v>
      </c>
      <c r="J23" s="44">
        <v>0.103205566414</v>
      </c>
      <c r="K23" s="44">
        <v>5</v>
      </c>
      <c r="L23" s="44">
        <v>186864232.38999999</v>
      </c>
      <c r="M23" s="786">
        <v>0.41586954146957583</v>
      </c>
      <c r="N23" s="44">
        <v>26494156.68</v>
      </c>
      <c r="O23" s="44">
        <v>-1576094.15</v>
      </c>
    </row>
    <row r="24" spans="2:15" s="472" customFormat="1" x14ac:dyDescent="0.25">
      <c r="B24" s="479"/>
      <c r="C24" s="474" t="s">
        <v>769</v>
      </c>
      <c r="D24" s="44">
        <v>808047416.75999999</v>
      </c>
      <c r="E24" s="44">
        <v>0</v>
      </c>
      <c r="F24" s="44">
        <v>0</v>
      </c>
      <c r="G24" s="44">
        <v>808047416.75999999</v>
      </c>
      <c r="H24" s="44">
        <v>1</v>
      </c>
      <c r="I24" s="44">
        <v>39</v>
      </c>
      <c r="J24" s="44">
        <v>0.18056524353</v>
      </c>
      <c r="K24" s="44">
        <v>5</v>
      </c>
      <c r="L24" s="44">
        <v>514286044.69999999</v>
      </c>
      <c r="M24" s="786">
        <v>0.63645527976825311</v>
      </c>
      <c r="N24" s="44">
        <v>205586201.27000001</v>
      </c>
      <c r="O24" s="44">
        <v>-205405457.59999999</v>
      </c>
    </row>
    <row r="25" spans="2:15" s="472" customFormat="1" ht="21" customHeight="1" x14ac:dyDescent="0.25">
      <c r="B25" s="943" t="s">
        <v>770</v>
      </c>
      <c r="C25" s="944"/>
      <c r="D25" s="480">
        <v>122193948117.17999</v>
      </c>
      <c r="E25" s="480">
        <v>10152000554.019999</v>
      </c>
      <c r="F25" s="480">
        <v>0.39804105813302793</v>
      </c>
      <c r="G25" s="480">
        <v>126584590566.69</v>
      </c>
      <c r="H25" s="480">
        <v>1.9962325072819961E-2</v>
      </c>
      <c r="I25" s="480">
        <v>4368</v>
      </c>
      <c r="J25" s="480">
        <v>7.3538486773886275E-2</v>
      </c>
      <c r="K25" s="480">
        <v>5.0000000000000009</v>
      </c>
      <c r="L25" s="480">
        <v>23781538512.280003</v>
      </c>
      <c r="M25" s="480">
        <v>0.18787072269867558</v>
      </c>
      <c r="N25" s="480">
        <v>351189610.90999997</v>
      </c>
      <c r="O25" s="480">
        <v>-446165874.45999998</v>
      </c>
    </row>
    <row r="26" spans="2:15" s="472" customFormat="1" ht="21" customHeight="1" x14ac:dyDescent="0.25">
      <c r="B26" s="617"/>
      <c r="C26" s="230"/>
      <c r="D26" s="480"/>
      <c r="E26" s="480"/>
      <c r="F26" s="480"/>
      <c r="G26" s="480"/>
      <c r="H26" s="480"/>
      <c r="I26" s="480"/>
      <c r="J26" s="480"/>
      <c r="K26" s="480"/>
      <c r="L26" s="480"/>
      <c r="M26" s="480"/>
      <c r="N26" s="480"/>
      <c r="O26" s="480"/>
    </row>
    <row r="27" spans="2:15" s="472" customFormat="1" ht="21" customHeight="1" x14ac:dyDescent="0.25">
      <c r="B27" s="469" t="s">
        <v>772</v>
      </c>
      <c r="C27" s="470"/>
      <c r="D27" s="482"/>
      <c r="E27" s="480"/>
      <c r="F27" s="481"/>
      <c r="G27" s="480"/>
      <c r="H27" s="481"/>
      <c r="I27" s="480"/>
      <c r="J27" s="481"/>
      <c r="K27" s="480"/>
      <c r="L27" s="480"/>
      <c r="M27" s="481"/>
      <c r="N27" s="480"/>
      <c r="O27" s="480"/>
    </row>
    <row r="28" spans="2:15" s="472" customFormat="1" ht="21" customHeight="1" x14ac:dyDescent="0.25">
      <c r="B28" s="473"/>
      <c r="C28" s="474" t="s">
        <v>753</v>
      </c>
      <c r="D28" s="475">
        <v>284209698.31</v>
      </c>
      <c r="E28" s="44">
        <v>0</v>
      </c>
      <c r="F28" s="476">
        <v>0</v>
      </c>
      <c r="G28" s="44">
        <v>284209698.31</v>
      </c>
      <c r="H28" s="476">
        <v>7.5000000000000002E-4</v>
      </c>
      <c r="I28" s="44">
        <v>7</v>
      </c>
      <c r="J28" s="476">
        <v>0.17150694846299999</v>
      </c>
      <c r="K28" s="44">
        <v>0</v>
      </c>
      <c r="L28" s="44">
        <v>34294842.18</v>
      </c>
      <c r="M28" s="791">
        <v>0.12066738884678421</v>
      </c>
      <c r="N28" s="44">
        <v>36557.949999999997</v>
      </c>
      <c r="O28" s="44">
        <v>-895380.44</v>
      </c>
    </row>
    <row r="29" spans="2:15" s="472" customFormat="1" ht="21" customHeight="1" x14ac:dyDescent="0.25">
      <c r="B29" s="477"/>
      <c r="C29" s="478" t="s">
        <v>754</v>
      </c>
      <c r="D29" s="475">
        <v>284209698.31</v>
      </c>
      <c r="E29" s="44">
        <v>0</v>
      </c>
      <c r="F29" s="476">
        <v>0</v>
      </c>
      <c r="G29" s="44">
        <v>284209698.31</v>
      </c>
      <c r="H29" s="476">
        <v>7.5000000000000002E-4</v>
      </c>
      <c r="I29" s="44">
        <v>7</v>
      </c>
      <c r="J29" s="476">
        <v>0.17150694846299999</v>
      </c>
      <c r="K29" s="44">
        <v>0</v>
      </c>
      <c r="L29" s="44">
        <v>34294842.18</v>
      </c>
      <c r="M29" s="791">
        <v>0.12066738884678421</v>
      </c>
      <c r="N29" s="44">
        <v>36557.949999999997</v>
      </c>
      <c r="O29" s="44">
        <v>-895380.44</v>
      </c>
    </row>
    <row r="30" spans="2:15" s="472" customFormat="1" ht="21" customHeight="1" x14ac:dyDescent="0.25">
      <c r="B30" s="477"/>
      <c r="C30" s="478" t="s">
        <v>755</v>
      </c>
      <c r="D30" s="475">
        <v>0</v>
      </c>
      <c r="E30" s="44">
        <v>0</v>
      </c>
      <c r="F30" s="476">
        <v>0</v>
      </c>
      <c r="G30" s="44">
        <v>0</v>
      </c>
      <c r="H30" s="476">
        <v>0</v>
      </c>
      <c r="I30" s="44">
        <v>0</v>
      </c>
      <c r="J30" s="476">
        <v>0</v>
      </c>
      <c r="K30" s="44">
        <v>0</v>
      </c>
      <c r="L30" s="44">
        <v>0</v>
      </c>
      <c r="M30" s="791">
        <v>0</v>
      </c>
      <c r="N30" s="44">
        <v>0</v>
      </c>
      <c r="O30" s="44">
        <v>0</v>
      </c>
    </row>
    <row r="31" spans="2:15" s="472" customFormat="1" ht="21" customHeight="1" x14ac:dyDescent="0.25">
      <c r="B31" s="477"/>
      <c r="C31" s="474" t="s">
        <v>756</v>
      </c>
      <c r="D31" s="475">
        <v>1279111307.75</v>
      </c>
      <c r="E31" s="44">
        <v>0</v>
      </c>
      <c r="F31" s="476">
        <v>0</v>
      </c>
      <c r="G31" s="44">
        <v>1279111307.75</v>
      </c>
      <c r="H31" s="476">
        <v>2.0133113740000001E-3</v>
      </c>
      <c r="I31" s="44">
        <v>15</v>
      </c>
      <c r="J31" s="476">
        <v>6.2073388544999997E-2</v>
      </c>
      <c r="K31" s="44">
        <v>0</v>
      </c>
      <c r="L31" s="44">
        <v>102343478.78</v>
      </c>
      <c r="M31" s="791">
        <v>8.0011393973231024E-2</v>
      </c>
      <c r="N31" s="44">
        <v>149647.1</v>
      </c>
      <c r="O31" s="44">
        <v>-3196016.01</v>
      </c>
    </row>
    <row r="32" spans="2:15" s="472" customFormat="1" ht="21" customHeight="1" x14ac:dyDescent="0.25">
      <c r="B32" s="477"/>
      <c r="C32" s="474" t="s">
        <v>757</v>
      </c>
      <c r="D32" s="475">
        <v>1343903026.8199999</v>
      </c>
      <c r="E32" s="44">
        <v>0</v>
      </c>
      <c r="F32" s="476">
        <v>0</v>
      </c>
      <c r="G32" s="44">
        <v>1343903026.8199999</v>
      </c>
      <c r="H32" s="476">
        <v>3.694054659E-3</v>
      </c>
      <c r="I32" s="44">
        <v>27</v>
      </c>
      <c r="J32" s="476">
        <v>0.119519230573</v>
      </c>
      <c r="K32" s="44">
        <v>5</v>
      </c>
      <c r="L32" s="44">
        <v>271814167.29000002</v>
      </c>
      <c r="M32" s="791">
        <v>0.2022572773968507</v>
      </c>
      <c r="N32" s="44">
        <v>609906.4</v>
      </c>
      <c r="O32" s="44">
        <v>-1579233.45</v>
      </c>
    </row>
    <row r="33" spans="2:15" s="472" customFormat="1" ht="21" customHeight="1" x14ac:dyDescent="0.25">
      <c r="B33" s="477"/>
      <c r="C33" s="474" t="s">
        <v>758</v>
      </c>
      <c r="D33" s="475">
        <v>1072897471.3</v>
      </c>
      <c r="E33" s="44">
        <v>0</v>
      </c>
      <c r="F33" s="476">
        <v>0</v>
      </c>
      <c r="G33" s="44">
        <v>1072897471.3</v>
      </c>
      <c r="H33" s="476">
        <v>5.7931180920000004E-3</v>
      </c>
      <c r="I33" s="44">
        <v>17</v>
      </c>
      <c r="J33" s="476">
        <v>0.13587864337300001</v>
      </c>
      <c r="K33" s="44">
        <v>4</v>
      </c>
      <c r="L33" s="44">
        <v>293333415.19999999</v>
      </c>
      <c r="M33" s="791">
        <v>0.27340302596162902</v>
      </c>
      <c r="N33" s="44">
        <v>872715.69</v>
      </c>
      <c r="O33" s="44">
        <v>-4048299.59</v>
      </c>
    </row>
    <row r="34" spans="2:15" s="472" customFormat="1" ht="21" customHeight="1" x14ac:dyDescent="0.25">
      <c r="B34" s="477"/>
      <c r="C34" s="474" t="s">
        <v>759</v>
      </c>
      <c r="D34" s="475">
        <v>6378384833.8000002</v>
      </c>
      <c r="E34" s="44">
        <v>17577268.809999999</v>
      </c>
      <c r="F34" s="476">
        <v>0.2</v>
      </c>
      <c r="G34" s="44">
        <v>6381900287.5600004</v>
      </c>
      <c r="H34" s="476">
        <v>1.3792333156E-2</v>
      </c>
      <c r="I34" s="44">
        <v>171</v>
      </c>
      <c r="J34" s="476">
        <v>0.11659597618500001</v>
      </c>
      <c r="K34" s="44">
        <v>5</v>
      </c>
      <c r="L34" s="44">
        <v>1770480863.1600001</v>
      </c>
      <c r="M34" s="791">
        <v>0.27742220708323073</v>
      </c>
      <c r="N34" s="44">
        <v>10120153.369999999</v>
      </c>
      <c r="O34" s="44">
        <v>-22857289.73</v>
      </c>
    </row>
    <row r="35" spans="2:15" s="472" customFormat="1" ht="21" customHeight="1" x14ac:dyDescent="0.25">
      <c r="B35" s="477"/>
      <c r="C35" s="478" t="s">
        <v>760</v>
      </c>
      <c r="D35" s="475">
        <v>4283596573.1199999</v>
      </c>
      <c r="E35" s="44">
        <v>17577268.809999999</v>
      </c>
      <c r="F35" s="476">
        <v>0.2</v>
      </c>
      <c r="G35" s="44">
        <v>4287112026.8800001</v>
      </c>
      <c r="H35" s="476">
        <v>1.091481113E-2</v>
      </c>
      <c r="I35" s="44">
        <v>134</v>
      </c>
      <c r="J35" s="476">
        <v>0.122843781116</v>
      </c>
      <c r="K35" s="44">
        <v>5</v>
      </c>
      <c r="L35" s="44">
        <v>1172491869.4400001</v>
      </c>
      <c r="M35" s="791">
        <v>0.27349223955159757</v>
      </c>
      <c r="N35" s="44">
        <v>5845400.3200000003</v>
      </c>
      <c r="O35" s="44">
        <v>-15888301.970000001</v>
      </c>
    </row>
    <row r="36" spans="2:15" s="472" customFormat="1" ht="21" customHeight="1" x14ac:dyDescent="0.25">
      <c r="B36" s="477"/>
      <c r="C36" s="478" t="s">
        <v>761</v>
      </c>
      <c r="D36" s="475">
        <v>2094788260.6800001</v>
      </c>
      <c r="E36" s="44">
        <v>0</v>
      </c>
      <c r="F36" s="476">
        <v>0</v>
      </c>
      <c r="G36" s="44">
        <v>2094788260.6800001</v>
      </c>
      <c r="H36" s="476">
        <v>1.9681357606999999E-2</v>
      </c>
      <c r="I36" s="44">
        <v>37</v>
      </c>
      <c r="J36" s="476">
        <v>0.10380946207</v>
      </c>
      <c r="K36" s="44">
        <v>0</v>
      </c>
      <c r="L36" s="44">
        <v>597988993.71000004</v>
      </c>
      <c r="M36" s="791">
        <v>0.28546512549000236</v>
      </c>
      <c r="N36" s="44">
        <v>4274753.05</v>
      </c>
      <c r="O36" s="44">
        <v>-6968987.7599999998</v>
      </c>
    </row>
    <row r="37" spans="2:15" s="472" customFormat="1" ht="21" customHeight="1" x14ac:dyDescent="0.25">
      <c r="B37" s="477"/>
      <c r="C37" s="474" t="s">
        <v>762</v>
      </c>
      <c r="D37" s="475">
        <v>2695062306.4099998</v>
      </c>
      <c r="E37" s="44">
        <v>0</v>
      </c>
      <c r="F37" s="476">
        <v>0</v>
      </c>
      <c r="G37" s="44">
        <v>2695062306.4099998</v>
      </c>
      <c r="H37" s="476">
        <v>4.1456183527E-2</v>
      </c>
      <c r="I37" s="44">
        <v>67</v>
      </c>
      <c r="J37" s="476">
        <v>0.121584198204</v>
      </c>
      <c r="K37" s="44">
        <v>5</v>
      </c>
      <c r="L37" s="44">
        <v>1046381877.8200001</v>
      </c>
      <c r="M37" s="791">
        <v>0.38825888193058122</v>
      </c>
      <c r="N37" s="44">
        <v>13462549.689999999</v>
      </c>
      <c r="O37" s="44">
        <v>-12473383.060000001</v>
      </c>
    </row>
    <row r="38" spans="2:15" s="472" customFormat="1" ht="21" customHeight="1" x14ac:dyDescent="0.25">
      <c r="B38" s="477"/>
      <c r="C38" s="478" t="s">
        <v>763</v>
      </c>
      <c r="D38" s="475">
        <v>2097270245.9300001</v>
      </c>
      <c r="E38" s="44">
        <v>0</v>
      </c>
      <c r="F38" s="476">
        <v>0</v>
      </c>
      <c r="G38" s="44">
        <v>2097270245.9300001</v>
      </c>
      <c r="H38" s="476">
        <v>3.5395636680000002E-2</v>
      </c>
      <c r="I38" s="44">
        <v>46</v>
      </c>
      <c r="J38" s="476">
        <v>0.12346913778099999</v>
      </c>
      <c r="K38" s="44">
        <v>5</v>
      </c>
      <c r="L38" s="44">
        <v>817935727.34000003</v>
      </c>
      <c r="M38" s="791">
        <v>0.39000015802794163</v>
      </c>
      <c r="N38" s="44">
        <v>9197056.5</v>
      </c>
      <c r="O38" s="44">
        <v>-9621472.8800000008</v>
      </c>
    </row>
    <row r="39" spans="2:15" s="472" customFormat="1" ht="21" customHeight="1" x14ac:dyDescent="0.25">
      <c r="B39" s="477"/>
      <c r="C39" s="478" t="s">
        <v>764</v>
      </c>
      <c r="D39" s="475">
        <v>597792060.48000002</v>
      </c>
      <c r="E39" s="44">
        <v>0</v>
      </c>
      <c r="F39" s="476">
        <v>0</v>
      </c>
      <c r="G39" s="44">
        <v>597792060.48000002</v>
      </c>
      <c r="H39" s="476">
        <v>6.2718768654000001E-2</v>
      </c>
      <c r="I39" s="44">
        <v>21</v>
      </c>
      <c r="J39" s="476">
        <v>0.114971150036</v>
      </c>
      <c r="K39" s="44">
        <v>5</v>
      </c>
      <c r="L39" s="44">
        <v>228446150.47999999</v>
      </c>
      <c r="M39" s="791">
        <v>0.38214985708670679</v>
      </c>
      <c r="N39" s="44">
        <v>4265493.1900000004</v>
      </c>
      <c r="O39" s="44">
        <v>-2851910.18</v>
      </c>
    </row>
    <row r="40" spans="2:15" s="472" customFormat="1" ht="21" customHeight="1" x14ac:dyDescent="0.25">
      <c r="B40" s="477"/>
      <c r="C40" s="474" t="s">
        <v>765</v>
      </c>
      <c r="D40" s="475">
        <v>713466585.24000001</v>
      </c>
      <c r="E40" s="44">
        <v>0</v>
      </c>
      <c r="F40" s="476">
        <v>0</v>
      </c>
      <c r="G40" s="44">
        <v>713466585.24000001</v>
      </c>
      <c r="H40" s="476">
        <v>0.49592803901799998</v>
      </c>
      <c r="I40" s="44">
        <v>25</v>
      </c>
      <c r="J40" s="476">
        <v>0.119472540899</v>
      </c>
      <c r="K40" s="44">
        <v>5</v>
      </c>
      <c r="L40" s="44">
        <v>305893078.13999999</v>
      </c>
      <c r="M40" s="791">
        <v>0.42874198241127426</v>
      </c>
      <c r="N40" s="44">
        <v>40223083.829999998</v>
      </c>
      <c r="O40" s="44">
        <v>-7822712.2199999997</v>
      </c>
    </row>
    <row r="41" spans="2:15" s="472" customFormat="1" ht="21" customHeight="1" x14ac:dyDescent="0.25">
      <c r="B41" s="477"/>
      <c r="C41" s="478" t="s">
        <v>766</v>
      </c>
      <c r="D41" s="475">
        <v>126959349.64</v>
      </c>
      <c r="E41" s="44">
        <v>0</v>
      </c>
      <c r="F41" s="476">
        <v>0</v>
      </c>
      <c r="G41" s="44">
        <v>126959349.64</v>
      </c>
      <c r="H41" s="476">
        <v>0.130116709947</v>
      </c>
      <c r="I41" s="44">
        <v>4</v>
      </c>
      <c r="J41" s="476">
        <v>0.158577931344</v>
      </c>
      <c r="K41" s="44">
        <v>5</v>
      </c>
      <c r="L41" s="44">
        <v>88162497.859999999</v>
      </c>
      <c r="M41" s="791">
        <v>0.69441516603534481</v>
      </c>
      <c r="N41" s="44">
        <v>2622293.9</v>
      </c>
      <c r="O41" s="44">
        <v>-588666.79</v>
      </c>
    </row>
    <row r="42" spans="2:15" s="472" customFormat="1" ht="21" customHeight="1" x14ac:dyDescent="0.25">
      <c r="B42" s="477"/>
      <c r="C42" s="478" t="s">
        <v>767</v>
      </c>
      <c r="D42" s="475">
        <v>207172343.53999999</v>
      </c>
      <c r="E42" s="44">
        <v>0</v>
      </c>
      <c r="F42" s="476">
        <v>0</v>
      </c>
      <c r="G42" s="44">
        <v>207172343.53999999</v>
      </c>
      <c r="H42" s="476">
        <v>0.28795112321799998</v>
      </c>
      <c r="I42" s="44">
        <v>11</v>
      </c>
      <c r="J42" s="476">
        <v>0.108895204829</v>
      </c>
      <c r="K42" s="44">
        <v>0</v>
      </c>
      <c r="L42" s="44">
        <v>111396239.64</v>
      </c>
      <c r="M42" s="791">
        <v>0.53769840962624471</v>
      </c>
      <c r="N42" s="44">
        <v>6498971.0199999996</v>
      </c>
      <c r="O42" s="44">
        <v>-2779759.54</v>
      </c>
    </row>
    <row r="43" spans="2:15" s="472" customFormat="1" ht="21" customHeight="1" x14ac:dyDescent="0.25">
      <c r="B43" s="477"/>
      <c r="C43" s="478" t="s">
        <v>768</v>
      </c>
      <c r="D43" s="475">
        <v>379334892.06</v>
      </c>
      <c r="E43" s="44">
        <v>0</v>
      </c>
      <c r="F43" s="476">
        <v>0</v>
      </c>
      <c r="G43" s="44">
        <v>379334892.06</v>
      </c>
      <c r="H43" s="476">
        <v>0.73194701684499996</v>
      </c>
      <c r="I43" s="44">
        <v>10</v>
      </c>
      <c r="J43" s="476">
        <v>0.11216115590799999</v>
      </c>
      <c r="K43" s="44">
        <v>0</v>
      </c>
      <c r="L43" s="44">
        <v>106334340.64</v>
      </c>
      <c r="M43" s="791">
        <v>0.28031784806967064</v>
      </c>
      <c r="N43" s="44">
        <v>31101818.91</v>
      </c>
      <c r="O43" s="44">
        <v>-4454285.8899999997</v>
      </c>
    </row>
    <row r="44" spans="2:15" s="472" customFormat="1" ht="21" customHeight="1" x14ac:dyDescent="0.25">
      <c r="B44" s="479"/>
      <c r="C44" s="474" t="s">
        <v>769</v>
      </c>
      <c r="D44" s="475">
        <v>1078923913.9200001</v>
      </c>
      <c r="E44" s="44">
        <v>0</v>
      </c>
      <c r="F44" s="476">
        <v>0</v>
      </c>
      <c r="G44" s="44">
        <v>1078923913.9200001</v>
      </c>
      <c r="H44" s="476">
        <v>1</v>
      </c>
      <c r="I44" s="44">
        <v>13</v>
      </c>
      <c r="J44" s="476">
        <v>0.287183118317</v>
      </c>
      <c r="K44" s="44">
        <v>5</v>
      </c>
      <c r="L44" s="44">
        <v>1823461431.3</v>
      </c>
      <c r="M44" s="791">
        <v>1.6900741635013994</v>
      </c>
      <c r="N44" s="44">
        <v>171353240.41</v>
      </c>
      <c r="O44" s="44">
        <v>-171354463.19999999</v>
      </c>
    </row>
    <row r="45" spans="2:15" s="472" customFormat="1" ht="21" customHeight="1" x14ac:dyDescent="0.25">
      <c r="B45" s="943" t="s">
        <v>770</v>
      </c>
      <c r="C45" s="944"/>
      <c r="D45" s="480">
        <v>14845959143.549999</v>
      </c>
      <c r="E45" s="480">
        <v>17577268.809999999</v>
      </c>
      <c r="F45" s="481">
        <v>8.5954560152802825E-2</v>
      </c>
      <c r="G45" s="480">
        <v>14849474597.310001</v>
      </c>
      <c r="H45" s="481">
        <v>0.11087722732455393</v>
      </c>
      <c r="I45" s="480">
        <v>342</v>
      </c>
      <c r="J45" s="481">
        <v>0.12804615347278525</v>
      </c>
      <c r="K45" s="480">
        <v>4.4013591226176887</v>
      </c>
      <c r="L45" s="480">
        <v>5648003153.8699999</v>
      </c>
      <c r="M45" s="481">
        <v>0.38035036976278891</v>
      </c>
      <c r="N45" s="480">
        <v>236827854.44</v>
      </c>
      <c r="O45" s="480">
        <v>-224226777.69999999</v>
      </c>
    </row>
    <row r="46" spans="2:15" s="472" customFormat="1" ht="21" customHeight="1" x14ac:dyDescent="0.25">
      <c r="B46" s="617"/>
      <c r="C46" s="230"/>
      <c r="D46" s="480"/>
      <c r="E46" s="480"/>
      <c r="F46" s="480"/>
      <c r="G46" s="480"/>
      <c r="H46" s="480"/>
      <c r="I46" s="480"/>
      <c r="J46" s="480"/>
      <c r="K46" s="480"/>
      <c r="L46" s="480"/>
      <c r="M46" s="480"/>
      <c r="N46" s="480"/>
      <c r="O46" s="480"/>
    </row>
    <row r="47" spans="2:15" s="472" customFormat="1" ht="21" customHeight="1" x14ac:dyDescent="0.25">
      <c r="B47" s="469" t="s">
        <v>773</v>
      </c>
      <c r="C47" s="470"/>
      <c r="D47" s="482"/>
      <c r="E47" s="480"/>
      <c r="F47" s="481"/>
      <c r="G47" s="480"/>
      <c r="H47" s="481"/>
      <c r="I47" s="480"/>
      <c r="J47" s="481"/>
      <c r="K47" s="480"/>
      <c r="L47" s="480"/>
      <c r="M47" s="481"/>
      <c r="N47" s="480"/>
      <c r="O47" s="480"/>
    </row>
    <row r="48" spans="2:15" s="472" customFormat="1" ht="21" customHeight="1" x14ac:dyDescent="0.25">
      <c r="B48" s="473"/>
      <c r="C48" s="474" t="s">
        <v>753</v>
      </c>
      <c r="D48" s="475">
        <v>14039254.470000001</v>
      </c>
      <c r="E48" s="44">
        <v>0</v>
      </c>
      <c r="F48" s="476">
        <v>0</v>
      </c>
      <c r="G48" s="44">
        <v>14039254.470000001</v>
      </c>
      <c r="H48" s="476">
        <v>2.9999999999999997E-4</v>
      </c>
      <c r="I48" s="44">
        <v>12</v>
      </c>
      <c r="J48" s="476">
        <v>0</v>
      </c>
      <c r="K48" s="44">
        <v>0</v>
      </c>
      <c r="L48" s="44">
        <v>0</v>
      </c>
      <c r="M48" s="791">
        <v>0</v>
      </c>
      <c r="N48" s="44">
        <v>0</v>
      </c>
      <c r="O48" s="44">
        <v>-30077.58</v>
      </c>
    </row>
    <row r="49" spans="2:15" s="472" customFormat="1" ht="21" customHeight="1" x14ac:dyDescent="0.25">
      <c r="B49" s="477"/>
      <c r="C49" s="478" t="s">
        <v>754</v>
      </c>
      <c r="D49" s="475">
        <v>14039254.470000001</v>
      </c>
      <c r="E49" s="44">
        <v>0</v>
      </c>
      <c r="F49" s="476">
        <v>0</v>
      </c>
      <c r="G49" s="44">
        <v>14039254.470000001</v>
      </c>
      <c r="H49" s="476">
        <v>2.9999999999999997E-4</v>
      </c>
      <c r="I49" s="44">
        <v>12</v>
      </c>
      <c r="J49" s="476">
        <v>0</v>
      </c>
      <c r="K49" s="44">
        <v>0</v>
      </c>
      <c r="L49" s="44">
        <v>0</v>
      </c>
      <c r="M49" s="791">
        <v>0</v>
      </c>
      <c r="N49" s="44">
        <v>0</v>
      </c>
      <c r="O49" s="44">
        <v>-30077.58</v>
      </c>
    </row>
    <row r="50" spans="2:15" s="472" customFormat="1" ht="21" customHeight="1" x14ac:dyDescent="0.25">
      <c r="B50" s="477"/>
      <c r="C50" s="478" t="s">
        <v>755</v>
      </c>
      <c r="D50" s="475">
        <v>0</v>
      </c>
      <c r="E50" s="44">
        <v>0</v>
      </c>
      <c r="F50" s="476">
        <v>0</v>
      </c>
      <c r="G50" s="44">
        <v>0</v>
      </c>
      <c r="H50" s="476">
        <v>0</v>
      </c>
      <c r="I50" s="44">
        <v>0</v>
      </c>
      <c r="J50" s="476">
        <v>0</v>
      </c>
      <c r="K50" s="44">
        <v>0</v>
      </c>
      <c r="L50" s="44">
        <v>0</v>
      </c>
      <c r="M50" s="791" t="e">
        <v>#DIV/0!</v>
      </c>
      <c r="N50" s="44">
        <v>0</v>
      </c>
      <c r="O50" s="44">
        <v>0</v>
      </c>
    </row>
    <row r="51" spans="2:15" s="472" customFormat="1" ht="21" customHeight="1" x14ac:dyDescent="0.25">
      <c r="B51" s="477"/>
      <c r="C51" s="474" t="s">
        <v>756</v>
      </c>
      <c r="D51" s="475">
        <v>118366487.5</v>
      </c>
      <c r="E51" s="44">
        <v>0</v>
      </c>
      <c r="F51" s="476">
        <v>0</v>
      </c>
      <c r="G51" s="44">
        <v>118366487.5</v>
      </c>
      <c r="H51" s="476">
        <v>2.33456744E-3</v>
      </c>
      <c r="I51" s="44">
        <v>197</v>
      </c>
      <c r="J51" s="476">
        <v>8.7897325122999997E-2</v>
      </c>
      <c r="K51" s="44">
        <v>0</v>
      </c>
      <c r="L51" s="44">
        <v>4973970.22</v>
      </c>
      <c r="M51" s="791">
        <v>4.2021777658984766E-2</v>
      </c>
      <c r="N51" s="44">
        <v>24365.09</v>
      </c>
      <c r="O51" s="44">
        <v>-10497.79</v>
      </c>
    </row>
    <row r="52" spans="2:15" s="472" customFormat="1" ht="21" customHeight="1" x14ac:dyDescent="0.25">
      <c r="B52" s="477"/>
      <c r="C52" s="474" t="s">
        <v>757</v>
      </c>
      <c r="D52" s="475">
        <v>1869470519.6800001</v>
      </c>
      <c r="E52" s="44">
        <v>5638968.2199999997</v>
      </c>
      <c r="F52" s="476">
        <v>0.2</v>
      </c>
      <c r="G52" s="44">
        <v>1870598313.3199999</v>
      </c>
      <c r="H52" s="476">
        <v>4.1358261319999999E-3</v>
      </c>
      <c r="I52" s="44">
        <v>3660</v>
      </c>
      <c r="J52" s="476">
        <v>8.8027166746999994E-2</v>
      </c>
      <c r="K52" s="44">
        <v>0</v>
      </c>
      <c r="L52" s="44">
        <v>118804940.47</v>
      </c>
      <c r="M52" s="791">
        <v>6.3511732916695013E-2</v>
      </c>
      <c r="N52" s="44">
        <v>680805.58</v>
      </c>
      <c r="O52" s="44">
        <v>-938881.69</v>
      </c>
    </row>
    <row r="53" spans="2:15" s="472" customFormat="1" ht="21" customHeight="1" x14ac:dyDescent="0.25">
      <c r="B53" s="477"/>
      <c r="C53" s="474" t="s">
        <v>758</v>
      </c>
      <c r="D53" s="475">
        <v>34347863337.970001</v>
      </c>
      <c r="E53" s="44">
        <v>111929175.77</v>
      </c>
      <c r="F53" s="476">
        <v>0.2</v>
      </c>
      <c r="G53" s="44">
        <v>34370249173.120003</v>
      </c>
      <c r="H53" s="476">
        <v>6.0619558180000001E-3</v>
      </c>
      <c r="I53" s="44">
        <v>49936</v>
      </c>
      <c r="J53" s="476">
        <v>0.100577382218</v>
      </c>
      <c r="K53" s="44">
        <v>0</v>
      </c>
      <c r="L53" s="44">
        <v>3264206907.98</v>
      </c>
      <c r="M53" s="791">
        <v>9.4971872084443423E-2</v>
      </c>
      <c r="N53" s="44">
        <v>20966872.890000001</v>
      </c>
      <c r="O53" s="44">
        <v>-80815449.489999995</v>
      </c>
    </row>
    <row r="54" spans="2:15" s="472" customFormat="1" ht="21" customHeight="1" x14ac:dyDescent="0.25">
      <c r="B54" s="477"/>
      <c r="C54" s="474" t="s">
        <v>759</v>
      </c>
      <c r="D54" s="475">
        <v>91367635517.350006</v>
      </c>
      <c r="E54" s="44">
        <v>682264744.82000005</v>
      </c>
      <c r="F54" s="476">
        <v>0.2</v>
      </c>
      <c r="G54" s="44">
        <v>91504088466.309998</v>
      </c>
      <c r="H54" s="476">
        <v>1.2385308861E-2</v>
      </c>
      <c r="I54" s="44">
        <v>92047</v>
      </c>
      <c r="J54" s="476">
        <v>0.101779080006</v>
      </c>
      <c r="K54" s="44">
        <v>0</v>
      </c>
      <c r="L54" s="44">
        <v>13906208868.85</v>
      </c>
      <c r="M54" s="791">
        <v>0.15197363420509885</v>
      </c>
      <c r="N54" s="44">
        <v>113890106.66</v>
      </c>
      <c r="O54" s="44">
        <v>-112055280.72</v>
      </c>
    </row>
    <row r="55" spans="2:15" s="472" customFormat="1" ht="21" customHeight="1" x14ac:dyDescent="0.25">
      <c r="B55" s="477"/>
      <c r="C55" s="478" t="s">
        <v>760</v>
      </c>
      <c r="D55" s="475">
        <v>79048457349.960007</v>
      </c>
      <c r="E55" s="44">
        <v>242104204.63</v>
      </c>
      <c r="F55" s="476">
        <v>0.2</v>
      </c>
      <c r="G55" s="44">
        <v>79096878190.889999</v>
      </c>
      <c r="H55" s="476">
        <v>1.1090894609E-2</v>
      </c>
      <c r="I55" s="44">
        <v>81724</v>
      </c>
      <c r="J55" s="476">
        <v>0.10233733235</v>
      </c>
      <c r="K55" s="44">
        <v>0</v>
      </c>
      <c r="L55" s="44">
        <v>11329127829.5</v>
      </c>
      <c r="M55" s="791">
        <v>0.1432310362762817</v>
      </c>
      <c r="N55" s="44">
        <v>88637939.549999997</v>
      </c>
      <c r="O55" s="44">
        <v>-87279700.900000006</v>
      </c>
    </row>
    <row r="56" spans="2:15" s="472" customFormat="1" ht="21" customHeight="1" x14ac:dyDescent="0.25">
      <c r="B56" s="477"/>
      <c r="C56" s="478" t="s">
        <v>761</v>
      </c>
      <c r="D56" s="475">
        <v>12319178167.389999</v>
      </c>
      <c r="E56" s="44">
        <v>440160540.19</v>
      </c>
      <c r="F56" s="476">
        <v>0.2</v>
      </c>
      <c r="G56" s="44">
        <v>12407210275.43</v>
      </c>
      <c r="H56" s="476">
        <v>2.0637294935000002E-2</v>
      </c>
      <c r="I56" s="44">
        <v>10323</v>
      </c>
      <c r="J56" s="476">
        <v>9.8220180248E-2</v>
      </c>
      <c r="K56" s="44">
        <v>0</v>
      </c>
      <c r="L56" s="44">
        <v>2577081039.3600001</v>
      </c>
      <c r="M56" s="791">
        <v>0.20770833911498976</v>
      </c>
      <c r="N56" s="44">
        <v>25252167.100000001</v>
      </c>
      <c r="O56" s="44">
        <v>-24775579.82</v>
      </c>
    </row>
    <row r="57" spans="2:15" s="472" customFormat="1" ht="21" customHeight="1" x14ac:dyDescent="0.25">
      <c r="B57" s="477"/>
      <c r="C57" s="474" t="s">
        <v>762</v>
      </c>
      <c r="D57" s="475">
        <v>12529300985.92</v>
      </c>
      <c r="E57" s="44">
        <v>94454508.290000007</v>
      </c>
      <c r="F57" s="476">
        <v>0.2</v>
      </c>
      <c r="G57" s="44">
        <v>12548191887.58</v>
      </c>
      <c r="H57" s="476">
        <v>4.5170126067000001E-2</v>
      </c>
      <c r="I57" s="44">
        <v>11011</v>
      </c>
      <c r="J57" s="476">
        <v>0.115563762775</v>
      </c>
      <c r="K57" s="44">
        <v>0</v>
      </c>
      <c r="L57" s="44">
        <v>4642291418.7399998</v>
      </c>
      <c r="M57" s="791">
        <v>0.36995699940920301</v>
      </c>
      <c r="N57" s="44">
        <v>65154724.920000002</v>
      </c>
      <c r="O57" s="44">
        <v>-95125579.359999999</v>
      </c>
    </row>
    <row r="58" spans="2:15" s="472" customFormat="1" ht="21" customHeight="1" x14ac:dyDescent="0.25">
      <c r="B58" s="477"/>
      <c r="C58" s="478" t="s">
        <v>763</v>
      </c>
      <c r="D58" s="475">
        <v>8326226780.3299999</v>
      </c>
      <c r="E58" s="44">
        <v>52593224.159999996</v>
      </c>
      <c r="F58" s="476">
        <v>0.2</v>
      </c>
      <c r="G58" s="44">
        <v>8336745425.1599998</v>
      </c>
      <c r="H58" s="476">
        <v>3.3348805034999998E-2</v>
      </c>
      <c r="I58" s="44">
        <v>7479</v>
      </c>
      <c r="J58" s="476">
        <v>0.11364779608</v>
      </c>
      <c r="K58" s="44">
        <v>0</v>
      </c>
      <c r="L58" s="44">
        <v>2631994278.0599999</v>
      </c>
      <c r="M58" s="791">
        <v>0.31571004556727078</v>
      </c>
      <c r="N58" s="44">
        <v>31462057.32</v>
      </c>
      <c r="O58" s="44">
        <v>-40417781.780000001</v>
      </c>
    </row>
    <row r="59" spans="2:15" s="472" customFormat="1" ht="21" customHeight="1" x14ac:dyDescent="0.25">
      <c r="B59" s="477"/>
      <c r="C59" s="478" t="s">
        <v>764</v>
      </c>
      <c r="D59" s="475">
        <v>4203074205.5900002</v>
      </c>
      <c r="E59" s="44">
        <v>41861284.130000003</v>
      </c>
      <c r="F59" s="476">
        <v>0.2</v>
      </c>
      <c r="G59" s="44">
        <v>4211446462.4200001</v>
      </c>
      <c r="H59" s="476">
        <v>6.8570956379E-2</v>
      </c>
      <c r="I59" s="44">
        <v>3532</v>
      </c>
      <c r="J59" s="476">
        <v>0.119356503993</v>
      </c>
      <c r="K59" s="44">
        <v>0</v>
      </c>
      <c r="L59" s="44">
        <v>2010297140.6800001</v>
      </c>
      <c r="M59" s="791">
        <v>0.47734125522394372</v>
      </c>
      <c r="N59" s="44">
        <v>33692667.609999999</v>
      </c>
      <c r="O59" s="44">
        <v>-54707797.579999998</v>
      </c>
    </row>
    <row r="60" spans="2:15" s="472" customFormat="1" ht="21" customHeight="1" x14ac:dyDescent="0.25">
      <c r="B60" s="477"/>
      <c r="C60" s="474" t="s">
        <v>765</v>
      </c>
      <c r="D60" s="475">
        <v>3303824900.3699999</v>
      </c>
      <c r="E60" s="44">
        <v>9685823.9499999993</v>
      </c>
      <c r="F60" s="476">
        <v>0.2</v>
      </c>
      <c r="G60" s="44">
        <v>3305762065.1599998</v>
      </c>
      <c r="H60" s="476">
        <v>0.242802980999</v>
      </c>
      <c r="I60" s="44">
        <v>3181</v>
      </c>
      <c r="J60" s="476">
        <v>0.13279180544499999</v>
      </c>
      <c r="K60" s="44">
        <v>0</v>
      </c>
      <c r="L60" s="44">
        <v>2490984408.3699999</v>
      </c>
      <c r="M60" s="791">
        <v>0.7535280396078462</v>
      </c>
      <c r="N60" s="44">
        <v>105572813.51000001</v>
      </c>
      <c r="O60" s="44">
        <v>-137591482.94</v>
      </c>
    </row>
    <row r="61" spans="2:15" s="472" customFormat="1" ht="21" customHeight="1" x14ac:dyDescent="0.25">
      <c r="B61" s="477"/>
      <c r="C61" s="478" t="s">
        <v>766</v>
      </c>
      <c r="D61" s="475">
        <v>1183662260.77</v>
      </c>
      <c r="E61" s="44">
        <v>5679813.9800000004</v>
      </c>
      <c r="F61" s="476">
        <v>0.2</v>
      </c>
      <c r="G61" s="44">
        <v>1184798223.5699999</v>
      </c>
      <c r="H61" s="476">
        <v>0.12695615353</v>
      </c>
      <c r="I61" s="44">
        <v>1082</v>
      </c>
      <c r="J61" s="476">
        <v>0.14960832928100001</v>
      </c>
      <c r="K61" s="44">
        <v>0</v>
      </c>
      <c r="L61" s="44">
        <v>935456078.32000005</v>
      </c>
      <c r="M61" s="791">
        <v>0.78954885288510201</v>
      </c>
      <c r="N61" s="44">
        <v>23094876.800000001</v>
      </c>
      <c r="O61" s="44">
        <v>-67407437.75</v>
      </c>
    </row>
    <row r="62" spans="2:15" s="472" customFormat="1" ht="21" customHeight="1" x14ac:dyDescent="0.25">
      <c r="B62" s="477"/>
      <c r="C62" s="478" t="s">
        <v>767</v>
      </c>
      <c r="D62" s="475">
        <v>1200015671.1700001</v>
      </c>
      <c r="E62" s="44">
        <v>1880373.14</v>
      </c>
      <c r="F62" s="476">
        <v>0.2</v>
      </c>
      <c r="G62" s="44">
        <v>1200391745.8</v>
      </c>
      <c r="H62" s="476">
        <v>0.23231139639599999</v>
      </c>
      <c r="I62" s="44">
        <v>1216</v>
      </c>
      <c r="J62" s="476">
        <v>0.11372560678099999</v>
      </c>
      <c r="K62" s="44">
        <v>0</v>
      </c>
      <c r="L62" s="44">
        <v>828189150.25</v>
      </c>
      <c r="M62" s="791">
        <v>0.6899323934438204</v>
      </c>
      <c r="N62" s="44">
        <v>31389512.02</v>
      </c>
      <c r="O62" s="44">
        <v>-34360273.030000001</v>
      </c>
    </row>
    <row r="63" spans="2:15" s="472" customFormat="1" ht="21" customHeight="1" x14ac:dyDescent="0.25">
      <c r="B63" s="477"/>
      <c r="C63" s="478" t="s">
        <v>768</v>
      </c>
      <c r="D63" s="475">
        <v>920146968.42999995</v>
      </c>
      <c r="E63" s="44">
        <v>2125636.83</v>
      </c>
      <c r="F63" s="476">
        <v>0.2</v>
      </c>
      <c r="G63" s="44">
        <v>920572095.79999995</v>
      </c>
      <c r="H63" s="476">
        <v>0.40558124424800002</v>
      </c>
      <c r="I63" s="44">
        <v>883</v>
      </c>
      <c r="J63" s="476">
        <v>0.136010151892</v>
      </c>
      <c r="K63" s="44">
        <v>0</v>
      </c>
      <c r="L63" s="44">
        <v>727339179.79999995</v>
      </c>
      <c r="M63" s="791">
        <v>0.7900947499043236</v>
      </c>
      <c r="N63" s="44">
        <v>51088424.689999998</v>
      </c>
      <c r="O63" s="44">
        <v>-35823772.159999996</v>
      </c>
    </row>
    <row r="64" spans="2:15" s="472" customFormat="1" ht="21" customHeight="1" x14ac:dyDescent="0.25">
      <c r="B64" s="479"/>
      <c r="C64" s="474" t="s">
        <v>769</v>
      </c>
      <c r="D64" s="475">
        <v>2326784699.8299999</v>
      </c>
      <c r="E64" s="44">
        <v>15038112.220000001</v>
      </c>
      <c r="F64" s="476">
        <v>0.2</v>
      </c>
      <c r="G64" s="44">
        <v>2329792322.27</v>
      </c>
      <c r="H64" s="476">
        <v>1</v>
      </c>
      <c r="I64" s="44">
        <v>2720</v>
      </c>
      <c r="J64" s="476">
        <v>0.138223472885</v>
      </c>
      <c r="K64" s="44">
        <v>0</v>
      </c>
      <c r="L64" s="44">
        <v>2717667964.54</v>
      </c>
      <c r="M64" s="791">
        <v>1.1664850718934805</v>
      </c>
      <c r="N64" s="44">
        <v>122660731.72</v>
      </c>
      <c r="O64" s="44">
        <v>-120482969.25</v>
      </c>
    </row>
    <row r="65" spans="2:15" s="472" customFormat="1" ht="21" customHeight="1" x14ac:dyDescent="0.25">
      <c r="B65" s="943" t="s">
        <v>770</v>
      </c>
      <c r="C65" s="944"/>
      <c r="D65" s="480">
        <v>145877285703.09</v>
      </c>
      <c r="E65" s="480">
        <v>919011333.2700001</v>
      </c>
      <c r="F65" s="481">
        <v>0.19981869812992573</v>
      </c>
      <c r="G65" s="480">
        <v>146061087969.72998</v>
      </c>
      <c r="H65" s="481">
        <v>3.4567173442093445E-2</v>
      </c>
      <c r="I65" s="480">
        <v>162764</v>
      </c>
      <c r="J65" s="481">
        <v>0.10376662105078827</v>
      </c>
      <c r="K65" s="480">
        <v>0</v>
      </c>
      <c r="L65" s="480">
        <v>27145138479.170002</v>
      </c>
      <c r="M65" s="481">
        <v>0.18584784528508796</v>
      </c>
      <c r="N65" s="480">
        <v>428950420.37</v>
      </c>
      <c r="O65" s="480">
        <v>-547050218.81999993</v>
      </c>
    </row>
    <row r="66" spans="2:15" s="472" customFormat="1" ht="21" customHeight="1" x14ac:dyDescent="0.25">
      <c r="B66" s="617"/>
      <c r="C66" s="230"/>
      <c r="D66" s="480"/>
      <c r="E66" s="480"/>
      <c r="F66" s="480"/>
      <c r="G66" s="480"/>
      <c r="H66" s="480"/>
      <c r="I66" s="480"/>
      <c r="J66" s="480"/>
      <c r="K66" s="480"/>
      <c r="L66" s="480"/>
      <c r="M66" s="480"/>
      <c r="N66" s="480"/>
      <c r="O66" s="480"/>
    </row>
    <row r="67" spans="2:15" s="472" customFormat="1" ht="21" customHeight="1" x14ac:dyDescent="0.25">
      <c r="B67" s="469" t="s">
        <v>774</v>
      </c>
      <c r="C67" s="470"/>
      <c r="D67" s="482"/>
      <c r="E67" s="480"/>
      <c r="F67" s="481"/>
      <c r="G67" s="480"/>
      <c r="H67" s="481"/>
      <c r="I67" s="480"/>
      <c r="J67" s="481"/>
      <c r="K67" s="480"/>
      <c r="L67" s="480"/>
      <c r="M67" s="481"/>
      <c r="N67" s="480"/>
      <c r="O67" s="480"/>
    </row>
    <row r="68" spans="2:15" s="472" customFormat="1" ht="21" customHeight="1" x14ac:dyDescent="0.25">
      <c r="B68" s="473"/>
      <c r="C68" s="474" t="s">
        <v>753</v>
      </c>
      <c r="D68" s="475">
        <v>200151920.21000001</v>
      </c>
      <c r="E68" s="44">
        <v>818278.29</v>
      </c>
      <c r="F68" s="476">
        <v>0.2</v>
      </c>
      <c r="G68" s="44">
        <v>200315575.87</v>
      </c>
      <c r="H68" s="476">
        <v>8.5316371499999995E-4</v>
      </c>
      <c r="I68" s="44">
        <v>34</v>
      </c>
      <c r="J68" s="476">
        <v>0.10782712535900001</v>
      </c>
      <c r="K68" s="44">
        <v>0</v>
      </c>
      <c r="L68" s="44">
        <v>4515861.03</v>
      </c>
      <c r="M68" s="791">
        <v>2.2543733857873765E-2</v>
      </c>
      <c r="N68" s="44">
        <v>18404.71</v>
      </c>
      <c r="O68" s="44">
        <v>-472146.5</v>
      </c>
    </row>
    <row r="69" spans="2:15" s="472" customFormat="1" ht="21" customHeight="1" x14ac:dyDescent="0.25">
      <c r="B69" s="477"/>
      <c r="C69" s="478" t="s">
        <v>754</v>
      </c>
      <c r="D69" s="475">
        <v>151005989.72999999</v>
      </c>
      <c r="E69" s="44">
        <v>818278.29</v>
      </c>
      <c r="F69" s="476">
        <v>0.2</v>
      </c>
      <c r="G69" s="44">
        <v>151169645.38999999</v>
      </c>
      <c r="H69" s="476">
        <v>7.4830107399999997E-4</v>
      </c>
      <c r="I69" s="44">
        <v>24</v>
      </c>
      <c r="J69" s="476">
        <v>0.108518663364</v>
      </c>
      <c r="K69" s="44">
        <v>0</v>
      </c>
      <c r="L69" s="44">
        <v>3366965.15</v>
      </c>
      <c r="M69" s="791">
        <v>2.2272759463803887E-2</v>
      </c>
      <c r="N69" s="44">
        <v>12297.2</v>
      </c>
      <c r="O69" s="44">
        <v>-357591.95</v>
      </c>
    </row>
    <row r="70" spans="2:15" s="472" customFormat="1" ht="21" customHeight="1" x14ac:dyDescent="0.25">
      <c r="B70" s="477"/>
      <c r="C70" s="478" t="s">
        <v>755</v>
      </c>
      <c r="D70" s="475">
        <v>49145930.479999997</v>
      </c>
      <c r="E70" s="44">
        <v>0</v>
      </c>
      <c r="F70" s="476">
        <v>0</v>
      </c>
      <c r="G70" s="44">
        <v>49145930.479999997</v>
      </c>
      <c r="H70" s="476">
        <v>1.1757142929999999E-3</v>
      </c>
      <c r="I70" s="44">
        <v>10</v>
      </c>
      <c r="J70" s="476">
        <v>0.1057</v>
      </c>
      <c r="K70" s="44">
        <v>0</v>
      </c>
      <c r="L70" s="44">
        <v>1148895.8799999999</v>
      </c>
      <c r="M70" s="791">
        <v>2.3377233247573664E-2</v>
      </c>
      <c r="N70" s="44">
        <v>6107.51</v>
      </c>
      <c r="O70" s="44">
        <v>-114554.55</v>
      </c>
    </row>
    <row r="71" spans="2:15" s="472" customFormat="1" ht="21" customHeight="1" x14ac:dyDescent="0.25">
      <c r="B71" s="477"/>
      <c r="C71" s="474" t="s">
        <v>756</v>
      </c>
      <c r="D71" s="475">
        <v>2988624944.5500002</v>
      </c>
      <c r="E71" s="44">
        <v>39586712.729999997</v>
      </c>
      <c r="F71" s="476">
        <v>0.2</v>
      </c>
      <c r="G71" s="44">
        <v>2996542287.0999999</v>
      </c>
      <c r="H71" s="476">
        <v>1.8127619959999999E-3</v>
      </c>
      <c r="I71" s="44">
        <v>188</v>
      </c>
      <c r="J71" s="476">
        <v>8.2073434033999998E-2</v>
      </c>
      <c r="K71" s="44">
        <v>0</v>
      </c>
      <c r="L71" s="44">
        <v>70606909.849999994</v>
      </c>
      <c r="M71" s="791">
        <v>2.3562794409396473E-2</v>
      </c>
      <c r="N71" s="44">
        <v>418407.62</v>
      </c>
      <c r="O71" s="44">
        <v>-9248987.6199999992</v>
      </c>
    </row>
    <row r="72" spans="2:15" s="472" customFormat="1" ht="21" customHeight="1" x14ac:dyDescent="0.25">
      <c r="B72" s="477"/>
      <c r="C72" s="474" t="s">
        <v>757</v>
      </c>
      <c r="D72" s="475">
        <v>4489433429.8100004</v>
      </c>
      <c r="E72" s="44">
        <v>17992196.460000001</v>
      </c>
      <c r="F72" s="476">
        <v>0.2</v>
      </c>
      <c r="G72" s="44">
        <v>4493031869.1000004</v>
      </c>
      <c r="H72" s="476">
        <v>4.0509985539999996E-3</v>
      </c>
      <c r="I72" s="44">
        <v>545</v>
      </c>
      <c r="J72" s="476">
        <v>0.10014076721200001</v>
      </c>
      <c r="K72" s="44">
        <v>0</v>
      </c>
      <c r="L72" s="44">
        <v>251629038.31</v>
      </c>
      <c r="M72" s="791">
        <v>5.6004285222308881E-2</v>
      </c>
      <c r="N72" s="44">
        <v>1875795.51</v>
      </c>
      <c r="O72" s="44">
        <v>-16279123.91</v>
      </c>
    </row>
    <row r="73" spans="2:15" s="472" customFormat="1" ht="21" customHeight="1" x14ac:dyDescent="0.25">
      <c r="B73" s="477"/>
      <c r="C73" s="474" t="s">
        <v>758</v>
      </c>
      <c r="D73" s="475">
        <v>1456188500.7</v>
      </c>
      <c r="E73" s="44">
        <v>3216000</v>
      </c>
      <c r="F73" s="476">
        <v>0.2</v>
      </c>
      <c r="G73" s="44">
        <v>1456831700.7</v>
      </c>
      <c r="H73" s="476">
        <v>6.2520329719999998E-3</v>
      </c>
      <c r="I73" s="44">
        <v>192</v>
      </c>
      <c r="J73" s="476">
        <v>9.6901718740000004E-2</v>
      </c>
      <c r="K73" s="44">
        <v>0</v>
      </c>
      <c r="L73" s="44">
        <v>107678561.25</v>
      </c>
      <c r="M73" s="791">
        <v>7.3912835091562754E-2</v>
      </c>
      <c r="N73" s="44">
        <v>881448.39</v>
      </c>
      <c r="O73" s="44">
        <v>-4401653.47</v>
      </c>
    </row>
    <row r="74" spans="2:15" s="472" customFormat="1" ht="21" customHeight="1" x14ac:dyDescent="0.25">
      <c r="B74" s="477"/>
      <c r="C74" s="474" t="s">
        <v>759</v>
      </c>
      <c r="D74" s="475">
        <v>16229594891.809999</v>
      </c>
      <c r="E74" s="44">
        <v>2510661623.5700002</v>
      </c>
      <c r="F74" s="476">
        <v>0.34</v>
      </c>
      <c r="G74" s="44">
        <v>17071954025.08</v>
      </c>
      <c r="H74" s="476">
        <v>1.3298046666000001E-2</v>
      </c>
      <c r="I74" s="44">
        <v>1069</v>
      </c>
      <c r="J74" s="476">
        <v>0.107997068195</v>
      </c>
      <c r="K74" s="44">
        <v>0</v>
      </c>
      <c r="L74" s="44">
        <v>2247385034.8600001</v>
      </c>
      <c r="M74" s="791">
        <v>0.13164193340483582</v>
      </c>
      <c r="N74" s="44">
        <v>24611399.199999999</v>
      </c>
      <c r="O74" s="44">
        <v>-60878758.990000002</v>
      </c>
    </row>
    <row r="75" spans="2:15" s="472" customFormat="1" ht="21" customHeight="1" x14ac:dyDescent="0.25">
      <c r="B75" s="477"/>
      <c r="C75" s="478" t="s">
        <v>760</v>
      </c>
      <c r="D75" s="475">
        <v>12143697945.58</v>
      </c>
      <c r="E75" s="44">
        <v>185086154.65000001</v>
      </c>
      <c r="F75" s="476">
        <v>0.41</v>
      </c>
      <c r="G75" s="44">
        <v>12219798109.23</v>
      </c>
      <c r="H75" s="476">
        <v>1.0822448615000001E-2</v>
      </c>
      <c r="I75" s="44">
        <v>871</v>
      </c>
      <c r="J75" s="476">
        <v>0.107510490899</v>
      </c>
      <c r="K75" s="44">
        <v>0</v>
      </c>
      <c r="L75" s="44">
        <v>1409630238.9300001</v>
      </c>
      <c r="M75" s="791">
        <v>0.11535626254457197</v>
      </c>
      <c r="N75" s="44">
        <v>14275129.890000001</v>
      </c>
      <c r="O75" s="44">
        <v>-47070248.82</v>
      </c>
    </row>
    <row r="76" spans="2:15" s="472" customFormat="1" ht="21" customHeight="1" x14ac:dyDescent="0.25">
      <c r="B76" s="477"/>
      <c r="C76" s="478" t="s">
        <v>761</v>
      </c>
      <c r="D76" s="475">
        <v>4085896946.23</v>
      </c>
      <c r="E76" s="44">
        <v>2325575468.9200001</v>
      </c>
      <c r="F76" s="476">
        <v>0.33</v>
      </c>
      <c r="G76" s="44">
        <v>4852155915.8500004</v>
      </c>
      <c r="H76" s="476">
        <v>1.9532658437E-2</v>
      </c>
      <c r="I76" s="44">
        <v>198</v>
      </c>
      <c r="J76" s="476">
        <v>0.109222477357</v>
      </c>
      <c r="K76" s="44">
        <v>0</v>
      </c>
      <c r="L76" s="44">
        <v>837754795.92999995</v>
      </c>
      <c r="M76" s="791">
        <v>0.17265619869992205</v>
      </c>
      <c r="N76" s="44">
        <v>10336269.310000001</v>
      </c>
      <c r="O76" s="44">
        <v>-13808510.17</v>
      </c>
    </row>
    <row r="77" spans="2:15" s="472" customFormat="1" ht="21" customHeight="1" x14ac:dyDescent="0.25">
      <c r="B77" s="477"/>
      <c r="C77" s="474" t="s">
        <v>762</v>
      </c>
      <c r="D77" s="475">
        <v>2682748261.3000002</v>
      </c>
      <c r="E77" s="44">
        <v>32774545.379999999</v>
      </c>
      <c r="F77" s="476">
        <v>0.2</v>
      </c>
      <c r="G77" s="44">
        <v>2689303170.3800001</v>
      </c>
      <c r="H77" s="476">
        <v>4.5368575004000003E-2</v>
      </c>
      <c r="I77" s="44">
        <v>399</v>
      </c>
      <c r="J77" s="476">
        <v>0.104925334186</v>
      </c>
      <c r="K77" s="44">
        <v>0</v>
      </c>
      <c r="L77" s="44">
        <v>710213270.13</v>
      </c>
      <c r="M77" s="791">
        <v>0.26408821361321133</v>
      </c>
      <c r="N77" s="44">
        <v>12905768.039999999</v>
      </c>
      <c r="O77" s="44">
        <v>-10279446.16</v>
      </c>
    </row>
    <row r="78" spans="2:15" s="472" customFormat="1" ht="21" customHeight="1" x14ac:dyDescent="0.25">
      <c r="B78" s="477"/>
      <c r="C78" s="478" t="s">
        <v>763</v>
      </c>
      <c r="D78" s="475">
        <v>1790737236.5899999</v>
      </c>
      <c r="E78" s="44">
        <v>24851886.309999999</v>
      </c>
      <c r="F78" s="476">
        <v>0.2</v>
      </c>
      <c r="G78" s="44">
        <v>1795707613.8499999</v>
      </c>
      <c r="H78" s="476">
        <v>3.3991554693999997E-2</v>
      </c>
      <c r="I78" s="44">
        <v>239</v>
      </c>
      <c r="J78" s="476">
        <v>0.10356320445599999</v>
      </c>
      <c r="K78" s="44">
        <v>0</v>
      </c>
      <c r="L78" s="44">
        <v>411341044.42000002</v>
      </c>
      <c r="M78" s="791">
        <v>0.2290690540305079</v>
      </c>
      <c r="N78" s="44">
        <v>6284424</v>
      </c>
      <c r="O78" s="44">
        <v>-5711052.6100000003</v>
      </c>
    </row>
    <row r="79" spans="2:15" s="472" customFormat="1" ht="21" customHeight="1" x14ac:dyDescent="0.25">
      <c r="B79" s="477"/>
      <c r="C79" s="478" t="s">
        <v>764</v>
      </c>
      <c r="D79" s="475">
        <v>892011024.71000004</v>
      </c>
      <c r="E79" s="44">
        <v>7922659.0700000003</v>
      </c>
      <c r="F79" s="476">
        <v>0.2</v>
      </c>
      <c r="G79" s="44">
        <v>893595556.51999998</v>
      </c>
      <c r="H79" s="476">
        <v>6.8231045439999999E-2</v>
      </c>
      <c r="I79" s="44">
        <v>160</v>
      </c>
      <c r="J79" s="476">
        <v>0.107662575559</v>
      </c>
      <c r="K79" s="44">
        <v>0</v>
      </c>
      <c r="L79" s="44">
        <v>298872225.69999999</v>
      </c>
      <c r="M79" s="791">
        <v>0.33446028633347485</v>
      </c>
      <c r="N79" s="44">
        <v>6621344.04</v>
      </c>
      <c r="O79" s="44">
        <v>-4568393.55</v>
      </c>
    </row>
    <row r="80" spans="2:15" s="472" customFormat="1" ht="21" customHeight="1" x14ac:dyDescent="0.25">
      <c r="B80" s="477"/>
      <c r="C80" s="474" t="s">
        <v>765</v>
      </c>
      <c r="D80" s="475">
        <v>367928634.89999998</v>
      </c>
      <c r="E80" s="44">
        <v>2498595.17</v>
      </c>
      <c r="F80" s="476">
        <v>0.2</v>
      </c>
      <c r="G80" s="44">
        <v>368428353.93000001</v>
      </c>
      <c r="H80" s="476">
        <v>0.228422813241</v>
      </c>
      <c r="I80" s="44">
        <v>74</v>
      </c>
      <c r="J80" s="476">
        <v>0.11211127824</v>
      </c>
      <c r="K80" s="44">
        <v>0</v>
      </c>
      <c r="L80" s="44">
        <v>180517012.81</v>
      </c>
      <c r="M80" s="791">
        <v>0.48996503902166433</v>
      </c>
      <c r="N80" s="44">
        <v>9524686.9600000009</v>
      </c>
      <c r="O80" s="44">
        <v>-1852415.95</v>
      </c>
    </row>
    <row r="81" spans="2:15" s="472" customFormat="1" ht="21" customHeight="1" x14ac:dyDescent="0.25">
      <c r="B81" s="477"/>
      <c r="C81" s="478" t="s">
        <v>766</v>
      </c>
      <c r="D81" s="475">
        <v>264866048.33000001</v>
      </c>
      <c r="E81" s="44">
        <v>2498595.17</v>
      </c>
      <c r="F81" s="476">
        <v>0.2</v>
      </c>
      <c r="G81" s="44">
        <v>265365767.36000001</v>
      </c>
      <c r="H81" s="476">
        <v>0.146299751807</v>
      </c>
      <c r="I81" s="44">
        <v>47</v>
      </c>
      <c r="J81" s="476">
        <v>0.112383816076</v>
      </c>
      <c r="K81" s="44">
        <v>0</v>
      </c>
      <c r="L81" s="44">
        <v>127825221.14</v>
      </c>
      <c r="M81" s="791">
        <v>0.48169446425465268</v>
      </c>
      <c r="N81" s="44">
        <v>4372962.88</v>
      </c>
      <c r="O81" s="44">
        <v>-1480912.28</v>
      </c>
    </row>
    <row r="82" spans="2:15" s="472" customFormat="1" ht="21" customHeight="1" x14ac:dyDescent="0.25">
      <c r="B82" s="477"/>
      <c r="C82" s="478" t="s">
        <v>767</v>
      </c>
      <c r="D82" s="475">
        <v>20820536.030000001</v>
      </c>
      <c r="E82" s="44">
        <v>0</v>
      </c>
      <c r="F82" s="476">
        <v>0</v>
      </c>
      <c r="G82" s="44">
        <v>20820536.030000001</v>
      </c>
      <c r="H82" s="476">
        <v>0.269174306345</v>
      </c>
      <c r="I82" s="44">
        <v>10</v>
      </c>
      <c r="J82" s="476">
        <v>9.9375593242000002E-2</v>
      </c>
      <c r="K82" s="44">
        <v>0</v>
      </c>
      <c r="L82" s="44">
        <v>9728286.9800000004</v>
      </c>
      <c r="M82" s="791">
        <v>0.46724478975866213</v>
      </c>
      <c r="N82" s="44">
        <v>554728.61</v>
      </c>
      <c r="O82" s="44">
        <v>-124196.36</v>
      </c>
    </row>
    <row r="83" spans="2:15" s="472" customFormat="1" ht="21" customHeight="1" x14ac:dyDescent="0.25">
      <c r="B83" s="477"/>
      <c r="C83" s="478" t="s">
        <v>768</v>
      </c>
      <c r="D83" s="475">
        <v>82242050.540000007</v>
      </c>
      <c r="E83" s="44">
        <v>0</v>
      </c>
      <c r="F83" s="476">
        <v>0</v>
      </c>
      <c r="G83" s="44">
        <v>82242050.540000007</v>
      </c>
      <c r="H83" s="476">
        <v>0.48308792856499999</v>
      </c>
      <c r="I83" s="44">
        <v>17</v>
      </c>
      <c r="J83" s="476">
        <v>0.11445608330199999</v>
      </c>
      <c r="K83" s="44">
        <v>0</v>
      </c>
      <c r="L83" s="44">
        <v>42963504.68</v>
      </c>
      <c r="M83" s="791">
        <v>0.52240313073302902</v>
      </c>
      <c r="N83" s="44">
        <v>4596995.47</v>
      </c>
      <c r="O83" s="44">
        <v>-247307.31</v>
      </c>
    </row>
    <row r="84" spans="2:15" s="472" customFormat="1" ht="21" customHeight="1" x14ac:dyDescent="0.25">
      <c r="B84" s="479"/>
      <c r="C84" s="474" t="s">
        <v>769</v>
      </c>
      <c r="D84" s="475">
        <v>145985080.27000001</v>
      </c>
      <c r="E84" s="44">
        <v>0</v>
      </c>
      <c r="F84" s="476">
        <v>0</v>
      </c>
      <c r="G84" s="44">
        <v>145985080.27000001</v>
      </c>
      <c r="H84" s="476">
        <v>1</v>
      </c>
      <c r="I84" s="44">
        <v>21</v>
      </c>
      <c r="J84" s="476">
        <v>0.128777052807</v>
      </c>
      <c r="K84" s="44">
        <v>0</v>
      </c>
      <c r="L84" s="44">
        <v>186955059.25999999</v>
      </c>
      <c r="M84" s="791">
        <v>1.2806449735426788</v>
      </c>
      <c r="N84" s="44">
        <v>5771055.46</v>
      </c>
      <c r="O84" s="44">
        <v>-5415813.9400000004</v>
      </c>
    </row>
    <row r="85" spans="2:15" s="472" customFormat="1" ht="21" customHeight="1" x14ac:dyDescent="0.25">
      <c r="B85" s="943" t="s">
        <v>770</v>
      </c>
      <c r="C85" s="944"/>
      <c r="D85" s="480">
        <v>28560655663.550003</v>
      </c>
      <c r="E85" s="480">
        <v>2607547951.6000004</v>
      </c>
      <c r="F85" s="481">
        <v>0.2802408091921203</v>
      </c>
      <c r="G85" s="480">
        <v>29422392062.43</v>
      </c>
      <c r="H85" s="481">
        <v>2.0803487335205609E-2</v>
      </c>
      <c r="I85" s="480">
        <v>2522</v>
      </c>
      <c r="J85" s="481">
        <v>0.1034804592098143</v>
      </c>
      <c r="K85" s="480">
        <v>0</v>
      </c>
      <c r="L85" s="480">
        <v>3759500747.5</v>
      </c>
      <c r="M85" s="481">
        <v>0.12777685578803011</v>
      </c>
      <c r="N85" s="480">
        <v>56006965.890000001</v>
      </c>
      <c r="O85" s="480">
        <v>-108828346.54000001</v>
      </c>
    </row>
    <row r="86" spans="2:15" s="472" customFormat="1" ht="21" customHeight="1" x14ac:dyDescent="0.25">
      <c r="B86" s="617"/>
      <c r="C86" s="230"/>
      <c r="D86" s="480"/>
      <c r="E86" s="480"/>
      <c r="F86" s="480"/>
      <c r="G86" s="480"/>
      <c r="H86" s="480"/>
      <c r="I86" s="480"/>
      <c r="J86" s="480"/>
      <c r="K86" s="480"/>
      <c r="L86" s="480"/>
      <c r="M86" s="480"/>
      <c r="N86" s="480"/>
      <c r="O86" s="480"/>
    </row>
    <row r="87" spans="2:15" s="472" customFormat="1" ht="19.5" customHeight="1" x14ac:dyDescent="0.25">
      <c r="B87" s="945" t="s">
        <v>778</v>
      </c>
      <c r="C87" s="946"/>
      <c r="D87" s="480">
        <v>311477848627.37</v>
      </c>
      <c r="E87" s="480">
        <v>13696137107.699999</v>
      </c>
      <c r="F87" s="481">
        <v>0.28112465587969643</v>
      </c>
      <c r="G87" s="480">
        <v>316917545196.15997</v>
      </c>
      <c r="H87" s="481">
        <v>3.1031411126903163E-2</v>
      </c>
      <c r="I87" s="480">
        <v>169996</v>
      </c>
      <c r="J87" s="481">
        <v>9.2803841237415863E-2</v>
      </c>
      <c r="K87" s="480">
        <v>2.2033517358156698</v>
      </c>
      <c r="L87" s="480">
        <v>60334180892.820007</v>
      </c>
      <c r="M87" s="481">
        <v>0.19037816557450435</v>
      </c>
      <c r="N87" s="480">
        <v>1072974851.6099999</v>
      </c>
      <c r="O87" s="480">
        <v>-1326271217.52</v>
      </c>
    </row>
    <row r="88" spans="2:15" s="472" customFormat="1" x14ac:dyDescent="0.25"/>
    <row r="89" spans="2:15" s="472" customFormat="1" x14ac:dyDescent="0.25"/>
    <row r="90" spans="2:15" s="472" customFormat="1" x14ac:dyDescent="0.25"/>
    <row r="91" spans="2:15" s="467" customFormat="1" ht="84" customHeight="1" x14ac:dyDescent="0.25">
      <c r="B91" s="1145" t="s">
        <v>1792</v>
      </c>
      <c r="C91" s="618" t="s">
        <v>739</v>
      </c>
      <c r="D91" s="39" t="s">
        <v>740</v>
      </c>
      <c r="E91" s="39" t="s">
        <v>1793</v>
      </c>
      <c r="F91" s="39" t="s">
        <v>742</v>
      </c>
      <c r="G91" s="39" t="s">
        <v>743</v>
      </c>
      <c r="H91" s="39" t="s">
        <v>1794</v>
      </c>
      <c r="I91" s="39" t="s">
        <v>745</v>
      </c>
      <c r="J91" s="317" t="s">
        <v>746</v>
      </c>
      <c r="K91" s="317" t="s">
        <v>1325</v>
      </c>
      <c r="L91" s="39" t="s">
        <v>1795</v>
      </c>
      <c r="M91" s="39" t="s">
        <v>749</v>
      </c>
      <c r="N91" s="39" t="s">
        <v>750</v>
      </c>
      <c r="O91" s="39" t="s">
        <v>751</v>
      </c>
    </row>
    <row r="92" spans="2:15" s="468" customFormat="1" x14ac:dyDescent="0.25">
      <c r="B92" s="1146"/>
      <c r="C92" s="619" t="s">
        <v>67</v>
      </c>
      <c r="D92" s="106" t="s">
        <v>68</v>
      </c>
      <c r="E92" s="106" t="s">
        <v>69</v>
      </c>
      <c r="F92" s="106" t="s">
        <v>70</v>
      </c>
      <c r="G92" s="106" t="s">
        <v>71</v>
      </c>
      <c r="H92" s="106" t="s">
        <v>466</v>
      </c>
      <c r="I92" s="106" t="s">
        <v>467</v>
      </c>
      <c r="J92" s="106" t="s">
        <v>510</v>
      </c>
      <c r="K92" s="106" t="s">
        <v>618</v>
      </c>
      <c r="L92" s="106" t="s">
        <v>619</v>
      </c>
      <c r="M92" s="106" t="s">
        <v>620</v>
      </c>
      <c r="N92" s="106" t="s">
        <v>621</v>
      </c>
      <c r="O92" s="106" t="s">
        <v>672</v>
      </c>
    </row>
    <row r="93" spans="2:15" s="472" customFormat="1" ht="19.5" customHeight="1" x14ac:dyDescent="0.25">
      <c r="B93" s="469" t="s">
        <v>1327</v>
      </c>
      <c r="C93" s="470"/>
      <c r="D93" s="471"/>
      <c r="E93" s="433"/>
      <c r="F93" s="433"/>
      <c r="G93" s="433"/>
      <c r="H93" s="433"/>
      <c r="I93" s="433"/>
      <c r="J93" s="433"/>
      <c r="K93" s="433"/>
      <c r="L93" s="433"/>
      <c r="M93" s="433"/>
      <c r="N93" s="433"/>
      <c r="O93" s="433"/>
    </row>
    <row r="94" spans="2:15" s="472" customFormat="1" ht="45" x14ac:dyDescent="0.25">
      <c r="B94" s="473"/>
      <c r="C94" s="474" t="s">
        <v>753</v>
      </c>
      <c r="D94" s="230" t="s">
        <v>1796</v>
      </c>
      <c r="E94" s="230" t="s">
        <v>1797</v>
      </c>
      <c r="F94" s="230" t="s">
        <v>1798</v>
      </c>
      <c r="G94" s="230" t="s">
        <v>1799</v>
      </c>
      <c r="H94" s="230" t="s">
        <v>1800</v>
      </c>
      <c r="I94" s="230" t="s">
        <v>1801</v>
      </c>
      <c r="J94" s="230" t="s">
        <v>1802</v>
      </c>
      <c r="K94" s="230" t="s">
        <v>1803</v>
      </c>
      <c r="L94" s="230" t="s">
        <v>1804</v>
      </c>
      <c r="M94" s="828" t="s">
        <v>1805</v>
      </c>
      <c r="N94" s="230" t="s">
        <v>1806</v>
      </c>
      <c r="O94" s="230" t="s">
        <v>1807</v>
      </c>
    </row>
    <row r="95" spans="2:15" s="472" customFormat="1" ht="45" x14ac:dyDescent="0.25">
      <c r="B95" s="477"/>
      <c r="C95" s="478" t="s">
        <v>754</v>
      </c>
      <c r="D95" s="230" t="s">
        <v>1808</v>
      </c>
      <c r="E95" s="230" t="s">
        <v>1809</v>
      </c>
      <c r="F95" s="230" t="s">
        <v>1810</v>
      </c>
      <c r="G95" s="230" t="s">
        <v>1811</v>
      </c>
      <c r="H95" s="230" t="s">
        <v>1812</v>
      </c>
      <c r="I95" s="230" t="s">
        <v>1813</v>
      </c>
      <c r="J95" s="230" t="s">
        <v>1814</v>
      </c>
      <c r="K95" s="230" t="s">
        <v>1815</v>
      </c>
      <c r="L95" s="230" t="s">
        <v>1816</v>
      </c>
      <c r="M95" s="828" t="s">
        <v>1805</v>
      </c>
      <c r="N95" s="230" t="s">
        <v>1817</v>
      </c>
      <c r="O95" s="230" t="s">
        <v>1818</v>
      </c>
    </row>
    <row r="96" spans="2:15" s="472" customFormat="1" ht="45" x14ac:dyDescent="0.25">
      <c r="B96" s="477"/>
      <c r="C96" s="478" t="s">
        <v>755</v>
      </c>
      <c r="D96" s="230" t="s">
        <v>1819</v>
      </c>
      <c r="E96" s="230" t="s">
        <v>1820</v>
      </c>
      <c r="F96" s="230" t="s">
        <v>1821</v>
      </c>
      <c r="G96" s="230" t="s">
        <v>1822</v>
      </c>
      <c r="H96" s="230" t="s">
        <v>1823</v>
      </c>
      <c r="I96" s="230" t="s">
        <v>1824</v>
      </c>
      <c r="J96" s="230" t="s">
        <v>1825</v>
      </c>
      <c r="K96" s="230" t="s">
        <v>1826</v>
      </c>
      <c r="L96" s="230" t="s">
        <v>1827</v>
      </c>
      <c r="M96" s="828" t="s">
        <v>1805</v>
      </c>
      <c r="N96" s="230" t="s">
        <v>1828</v>
      </c>
      <c r="O96" s="230" t="s">
        <v>1829</v>
      </c>
    </row>
    <row r="97" spans="2:15" s="472" customFormat="1" ht="45" x14ac:dyDescent="0.25">
      <c r="B97" s="477"/>
      <c r="C97" s="474" t="s">
        <v>756</v>
      </c>
      <c r="D97" s="230" t="s">
        <v>1830</v>
      </c>
      <c r="E97" s="230" t="s">
        <v>1831</v>
      </c>
      <c r="F97" s="230" t="s">
        <v>1832</v>
      </c>
      <c r="G97" s="230" t="s">
        <v>1833</v>
      </c>
      <c r="H97" s="230" t="s">
        <v>1834</v>
      </c>
      <c r="I97" s="230" t="s">
        <v>1835</v>
      </c>
      <c r="J97" s="230" t="s">
        <v>1836</v>
      </c>
      <c r="K97" s="230" t="s">
        <v>1837</v>
      </c>
      <c r="L97" s="230" t="s">
        <v>1838</v>
      </c>
      <c r="M97" s="828" t="s">
        <v>1805</v>
      </c>
      <c r="N97" s="230" t="s">
        <v>1839</v>
      </c>
      <c r="O97" s="230" t="s">
        <v>1840</v>
      </c>
    </row>
    <row r="98" spans="2:15" s="472" customFormat="1" ht="45" x14ac:dyDescent="0.25">
      <c r="B98" s="477"/>
      <c r="C98" s="474" t="s">
        <v>757</v>
      </c>
      <c r="D98" s="230" t="s">
        <v>1841</v>
      </c>
      <c r="E98" s="230" t="s">
        <v>1842</v>
      </c>
      <c r="F98" s="230" t="s">
        <v>1843</v>
      </c>
      <c r="G98" s="230" t="s">
        <v>1844</v>
      </c>
      <c r="H98" s="230" t="s">
        <v>1845</v>
      </c>
      <c r="I98" s="230" t="s">
        <v>1846</v>
      </c>
      <c r="J98" s="230" t="s">
        <v>1847</v>
      </c>
      <c r="K98" s="230" t="s">
        <v>1848</v>
      </c>
      <c r="L98" s="230" t="s">
        <v>1849</v>
      </c>
      <c r="M98" s="828" t="s">
        <v>1805</v>
      </c>
      <c r="N98" s="230" t="s">
        <v>1850</v>
      </c>
      <c r="O98" s="230" t="s">
        <v>1851</v>
      </c>
    </row>
    <row r="99" spans="2:15" s="472" customFormat="1" ht="45" x14ac:dyDescent="0.25">
      <c r="B99" s="477"/>
      <c r="C99" s="474" t="s">
        <v>758</v>
      </c>
      <c r="D99" s="230" t="s">
        <v>1852</v>
      </c>
      <c r="E99" s="230" t="s">
        <v>1853</v>
      </c>
      <c r="F99" s="230" t="s">
        <v>1854</v>
      </c>
      <c r="G99" s="230" t="s">
        <v>1855</v>
      </c>
      <c r="H99" s="230" t="s">
        <v>1856</v>
      </c>
      <c r="I99" s="230" t="s">
        <v>1857</v>
      </c>
      <c r="J99" s="230" t="s">
        <v>1858</v>
      </c>
      <c r="K99" s="230" t="s">
        <v>1859</v>
      </c>
      <c r="L99" s="230" t="s">
        <v>1860</v>
      </c>
      <c r="M99" s="828" t="s">
        <v>1805</v>
      </c>
      <c r="N99" s="230" t="s">
        <v>1861</v>
      </c>
      <c r="O99" s="230" t="s">
        <v>1862</v>
      </c>
    </row>
    <row r="100" spans="2:15" s="472" customFormat="1" ht="45" x14ac:dyDescent="0.25">
      <c r="B100" s="477"/>
      <c r="C100" s="474" t="s">
        <v>759</v>
      </c>
      <c r="D100" s="230" t="s">
        <v>1863</v>
      </c>
      <c r="E100" s="230" t="s">
        <v>1864</v>
      </c>
      <c r="F100" s="230" t="s">
        <v>1865</v>
      </c>
      <c r="G100" s="230" t="s">
        <v>1866</v>
      </c>
      <c r="H100" s="230" t="s">
        <v>1867</v>
      </c>
      <c r="I100" s="230" t="s">
        <v>1868</v>
      </c>
      <c r="J100" s="230" t="s">
        <v>1869</v>
      </c>
      <c r="K100" s="230" t="s">
        <v>1870</v>
      </c>
      <c r="L100" s="230" t="s">
        <v>1871</v>
      </c>
      <c r="M100" s="828" t="s">
        <v>1805</v>
      </c>
      <c r="N100" s="230" t="s">
        <v>1872</v>
      </c>
      <c r="O100" s="230" t="s">
        <v>1873</v>
      </c>
    </row>
    <row r="101" spans="2:15" s="472" customFormat="1" ht="45" x14ac:dyDescent="0.25">
      <c r="B101" s="477"/>
      <c r="C101" s="478" t="s">
        <v>760</v>
      </c>
      <c r="D101" s="230" t="s">
        <v>1874</v>
      </c>
      <c r="E101" s="230" t="s">
        <v>1875</v>
      </c>
      <c r="F101" s="230" t="s">
        <v>1876</v>
      </c>
      <c r="G101" s="230" t="s">
        <v>1877</v>
      </c>
      <c r="H101" s="230" t="s">
        <v>1878</v>
      </c>
      <c r="I101" s="230" t="s">
        <v>1879</v>
      </c>
      <c r="J101" s="230" t="s">
        <v>1880</v>
      </c>
      <c r="K101" s="230" t="s">
        <v>1881</v>
      </c>
      <c r="L101" s="230" t="s">
        <v>1882</v>
      </c>
      <c r="M101" s="828" t="s">
        <v>1805</v>
      </c>
      <c r="N101" s="230" t="s">
        <v>1883</v>
      </c>
      <c r="O101" s="230" t="s">
        <v>1884</v>
      </c>
    </row>
    <row r="102" spans="2:15" s="472" customFormat="1" ht="45" x14ac:dyDescent="0.25">
      <c r="B102" s="477"/>
      <c r="C102" s="478" t="s">
        <v>761</v>
      </c>
      <c r="D102" s="230" t="s">
        <v>1885</v>
      </c>
      <c r="E102" s="230" t="s">
        <v>1886</v>
      </c>
      <c r="F102" s="230" t="s">
        <v>1887</v>
      </c>
      <c r="G102" s="230" t="s">
        <v>1888</v>
      </c>
      <c r="H102" s="230" t="s">
        <v>1889</v>
      </c>
      <c r="I102" s="230" t="s">
        <v>1890</v>
      </c>
      <c r="J102" s="230" t="s">
        <v>1891</v>
      </c>
      <c r="K102" s="230" t="s">
        <v>1892</v>
      </c>
      <c r="L102" s="230" t="s">
        <v>1893</v>
      </c>
      <c r="M102" s="828" t="s">
        <v>1805</v>
      </c>
      <c r="N102" s="230" t="s">
        <v>1894</v>
      </c>
      <c r="O102" s="230" t="s">
        <v>1895</v>
      </c>
    </row>
    <row r="103" spans="2:15" s="472" customFormat="1" ht="45" x14ac:dyDescent="0.25">
      <c r="B103" s="477"/>
      <c r="C103" s="474" t="s">
        <v>762</v>
      </c>
      <c r="D103" s="230" t="s">
        <v>1896</v>
      </c>
      <c r="E103" s="230" t="s">
        <v>1897</v>
      </c>
      <c r="F103" s="230" t="s">
        <v>1898</v>
      </c>
      <c r="G103" s="230" t="s">
        <v>1899</v>
      </c>
      <c r="H103" s="230" t="s">
        <v>1900</v>
      </c>
      <c r="I103" s="230" t="s">
        <v>1901</v>
      </c>
      <c r="J103" s="230" t="s">
        <v>1902</v>
      </c>
      <c r="K103" s="230" t="s">
        <v>1903</v>
      </c>
      <c r="L103" s="230" t="s">
        <v>1904</v>
      </c>
      <c r="M103" s="828" t="s">
        <v>1805</v>
      </c>
      <c r="N103" s="230" t="s">
        <v>1905</v>
      </c>
      <c r="O103" s="230" t="s">
        <v>1906</v>
      </c>
    </row>
    <row r="104" spans="2:15" s="472" customFormat="1" ht="45" x14ac:dyDescent="0.25">
      <c r="B104" s="477"/>
      <c r="C104" s="478" t="s">
        <v>763</v>
      </c>
      <c r="D104" s="230" t="s">
        <v>1907</v>
      </c>
      <c r="E104" s="230" t="s">
        <v>1908</v>
      </c>
      <c r="F104" s="230" t="s">
        <v>1909</v>
      </c>
      <c r="G104" s="230" t="s">
        <v>1910</v>
      </c>
      <c r="H104" s="230" t="s">
        <v>1911</v>
      </c>
      <c r="I104" s="230" t="s">
        <v>1912</v>
      </c>
      <c r="J104" s="230" t="s">
        <v>1913</v>
      </c>
      <c r="K104" s="230" t="s">
        <v>1914</v>
      </c>
      <c r="L104" s="230" t="s">
        <v>1915</v>
      </c>
      <c r="M104" s="828" t="s">
        <v>1805</v>
      </c>
      <c r="N104" s="230" t="s">
        <v>1916</v>
      </c>
      <c r="O104" s="230" t="s">
        <v>1917</v>
      </c>
    </row>
    <row r="105" spans="2:15" s="472" customFormat="1" ht="45" x14ac:dyDescent="0.25">
      <c r="B105" s="477"/>
      <c r="C105" s="478" t="s">
        <v>764</v>
      </c>
      <c r="D105" s="230" t="s">
        <v>1918</v>
      </c>
      <c r="E105" s="230" t="s">
        <v>1919</v>
      </c>
      <c r="F105" s="230" t="s">
        <v>1920</v>
      </c>
      <c r="G105" s="230" t="s">
        <v>1921</v>
      </c>
      <c r="H105" s="230" t="s">
        <v>1922</v>
      </c>
      <c r="I105" s="230" t="s">
        <v>1923</v>
      </c>
      <c r="J105" s="230" t="s">
        <v>1924</v>
      </c>
      <c r="K105" s="230" t="s">
        <v>1925</v>
      </c>
      <c r="L105" s="230" t="s">
        <v>1926</v>
      </c>
      <c r="M105" s="828" t="s">
        <v>1805</v>
      </c>
      <c r="N105" s="230" t="s">
        <v>1927</v>
      </c>
      <c r="O105" s="230" t="s">
        <v>1928</v>
      </c>
    </row>
    <row r="106" spans="2:15" s="472" customFormat="1" ht="45" x14ac:dyDescent="0.25">
      <c r="B106" s="477"/>
      <c r="C106" s="474" t="s">
        <v>765</v>
      </c>
      <c r="D106" s="230" t="s">
        <v>1929</v>
      </c>
      <c r="E106" s="230" t="s">
        <v>1930</v>
      </c>
      <c r="F106" s="230" t="s">
        <v>1931</v>
      </c>
      <c r="G106" s="230" t="s">
        <v>1932</v>
      </c>
      <c r="H106" s="230" t="s">
        <v>1933</v>
      </c>
      <c r="I106" s="230" t="s">
        <v>1934</v>
      </c>
      <c r="J106" s="230" t="s">
        <v>1935</v>
      </c>
      <c r="K106" s="230" t="s">
        <v>1936</v>
      </c>
      <c r="L106" s="230" t="s">
        <v>1937</v>
      </c>
      <c r="M106" s="828" t="s">
        <v>1805</v>
      </c>
      <c r="N106" s="230" t="s">
        <v>1938</v>
      </c>
      <c r="O106" s="230" t="s">
        <v>1939</v>
      </c>
    </row>
    <row r="107" spans="2:15" s="472" customFormat="1" ht="45" x14ac:dyDescent="0.25">
      <c r="B107" s="477"/>
      <c r="C107" s="478" t="s">
        <v>766</v>
      </c>
      <c r="D107" s="230" t="s">
        <v>1940</v>
      </c>
      <c r="E107" s="230" t="s">
        <v>1941</v>
      </c>
      <c r="F107" s="230" t="s">
        <v>1942</v>
      </c>
      <c r="G107" s="230" t="s">
        <v>1943</v>
      </c>
      <c r="H107" s="230" t="s">
        <v>1944</v>
      </c>
      <c r="I107" s="230" t="s">
        <v>1945</v>
      </c>
      <c r="J107" s="230" t="s">
        <v>1946</v>
      </c>
      <c r="K107" s="230" t="s">
        <v>1947</v>
      </c>
      <c r="L107" s="230" t="s">
        <v>1948</v>
      </c>
      <c r="M107" s="828" t="s">
        <v>1805</v>
      </c>
      <c r="N107" s="230" t="s">
        <v>1949</v>
      </c>
      <c r="O107" s="230" t="s">
        <v>1950</v>
      </c>
    </row>
    <row r="108" spans="2:15" s="472" customFormat="1" ht="45" x14ac:dyDescent="0.25">
      <c r="B108" s="477"/>
      <c r="C108" s="620" t="s">
        <v>767</v>
      </c>
      <c r="D108" s="230" t="s">
        <v>1951</v>
      </c>
      <c r="E108" s="230" t="s">
        <v>1952</v>
      </c>
      <c r="F108" s="230" t="s">
        <v>1953</v>
      </c>
      <c r="G108" s="230" t="s">
        <v>1954</v>
      </c>
      <c r="H108" s="230" t="s">
        <v>1955</v>
      </c>
      <c r="I108" s="230" t="s">
        <v>1956</v>
      </c>
      <c r="J108" s="230" t="s">
        <v>1957</v>
      </c>
      <c r="K108" s="230" t="s">
        <v>1958</v>
      </c>
      <c r="L108" s="230" t="s">
        <v>1959</v>
      </c>
      <c r="M108" s="828" t="s">
        <v>1805</v>
      </c>
      <c r="N108" s="230" t="s">
        <v>1960</v>
      </c>
      <c r="O108" s="230" t="s">
        <v>1961</v>
      </c>
    </row>
    <row r="109" spans="2:15" s="472" customFormat="1" ht="45" x14ac:dyDescent="0.25">
      <c r="B109" s="477"/>
      <c r="C109" s="478" t="s">
        <v>768</v>
      </c>
      <c r="D109" s="230" t="s">
        <v>1962</v>
      </c>
      <c r="E109" s="230" t="s">
        <v>1963</v>
      </c>
      <c r="F109" s="230" t="s">
        <v>1964</v>
      </c>
      <c r="G109" s="230" t="s">
        <v>1965</v>
      </c>
      <c r="H109" s="230" t="s">
        <v>1966</v>
      </c>
      <c r="I109" s="230" t="s">
        <v>1967</v>
      </c>
      <c r="J109" s="230" t="s">
        <v>1968</v>
      </c>
      <c r="K109" s="230" t="s">
        <v>1969</v>
      </c>
      <c r="L109" s="230" t="s">
        <v>1970</v>
      </c>
      <c r="M109" s="828" t="s">
        <v>1805</v>
      </c>
      <c r="N109" s="230" t="s">
        <v>1971</v>
      </c>
      <c r="O109" s="230" t="s">
        <v>1972</v>
      </c>
    </row>
    <row r="110" spans="2:15" s="472" customFormat="1" ht="45" x14ac:dyDescent="0.25">
      <c r="B110" s="479"/>
      <c r="C110" s="474" t="s">
        <v>769</v>
      </c>
      <c r="D110" s="230" t="s">
        <v>1973</v>
      </c>
      <c r="E110" s="230" t="s">
        <v>1974</v>
      </c>
      <c r="F110" s="230" t="s">
        <v>1975</v>
      </c>
      <c r="G110" s="230" t="s">
        <v>1976</v>
      </c>
      <c r="H110" s="230" t="s">
        <v>1977</v>
      </c>
      <c r="I110" s="230" t="s">
        <v>1978</v>
      </c>
      <c r="J110" s="230" t="s">
        <v>1979</v>
      </c>
      <c r="K110" s="230" t="s">
        <v>1980</v>
      </c>
      <c r="L110" s="230" t="s">
        <v>1981</v>
      </c>
      <c r="M110" s="828" t="s">
        <v>1805</v>
      </c>
      <c r="N110" s="230" t="s">
        <v>1982</v>
      </c>
      <c r="O110" s="230" t="s">
        <v>1983</v>
      </c>
    </row>
    <row r="111" spans="2:15" s="472" customFormat="1" ht="21" customHeight="1" x14ac:dyDescent="0.25">
      <c r="B111" s="943" t="s">
        <v>770</v>
      </c>
      <c r="C111" s="944"/>
      <c r="D111" s="433"/>
      <c r="E111" s="433"/>
      <c r="F111" s="433"/>
      <c r="G111" s="433"/>
      <c r="H111" s="433"/>
      <c r="I111" s="433"/>
      <c r="J111" s="433"/>
      <c r="K111" s="433"/>
      <c r="L111" s="433"/>
      <c r="M111" s="433"/>
      <c r="N111" s="433"/>
      <c r="O111" s="433"/>
    </row>
    <row r="112" spans="2:15" s="472" customFormat="1" ht="19.5" customHeight="1" x14ac:dyDescent="0.25">
      <c r="B112" s="945" t="s">
        <v>778</v>
      </c>
      <c r="C112" s="946"/>
      <c r="D112" s="433"/>
      <c r="E112" s="433"/>
      <c r="F112" s="433"/>
      <c r="G112" s="433"/>
      <c r="H112" s="433"/>
      <c r="I112" s="433"/>
      <c r="J112" s="433"/>
      <c r="K112" s="433"/>
      <c r="L112" s="433"/>
      <c r="M112" s="433"/>
      <c r="N112" s="433"/>
      <c r="O112" s="433"/>
    </row>
    <row r="113" spans="2:3" x14ac:dyDescent="0.25">
      <c r="B113" s="79"/>
      <c r="C113" s="79"/>
    </row>
  </sheetData>
  <mergeCells count="9">
    <mergeCell ref="B112:C112"/>
    <mergeCell ref="B5:B6"/>
    <mergeCell ref="B25:C25"/>
    <mergeCell ref="B87:C87"/>
    <mergeCell ref="B91:B92"/>
    <mergeCell ref="B111:C111"/>
    <mergeCell ref="B45:C45"/>
    <mergeCell ref="B65:C65"/>
    <mergeCell ref="B85:C85"/>
  </mergeCells>
  <hyperlinks>
    <hyperlink ref="Q2" location="Index!A1" display="Return to index" xr:uid="{6FB23A79-B9E1-4641-B78C-AAD8A5CCF41B}"/>
  </hyperlinks>
  <pageMargins left="0.7" right="0.7" top="0.78740157499999996" bottom="0.78740157499999996" header="0.3" footer="0.3"/>
  <pageSetup paperSize="9" scale="10" orientation="landscape" r:id="rId1"/>
  <colBreaks count="1" manualBreakCount="1">
    <brk id="19" max="1048575"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AA744-60F1-464F-B0F8-45F511046594}">
  <sheetPr codeName="Ark62">
    <pageSetUpPr autoPageBreaks="0" fitToPage="1"/>
  </sheetPr>
  <dimension ref="B1:J21"/>
  <sheetViews>
    <sheetView showGridLines="0" zoomScaleNormal="100" zoomScaleSheetLayoutView="100" workbookViewId="0">
      <selection activeCell="J2" sqref="J2"/>
    </sheetView>
  </sheetViews>
  <sheetFormatPr defaultColWidth="9.140625" defaultRowHeight="15" x14ac:dyDescent="0.25"/>
  <cols>
    <col min="1" max="1" width="2.7109375" style="421" customWidth="1"/>
    <col min="2" max="2" width="7.42578125" style="421" customWidth="1"/>
    <col min="3" max="3" width="47" style="421" customWidth="1"/>
    <col min="4" max="4" width="26" style="421" customWidth="1"/>
    <col min="5" max="8" width="23.28515625" style="421" customWidth="1"/>
    <col min="9" max="9" width="5.7109375" style="421" customWidth="1"/>
    <col min="10" max="10" width="16.85546875" style="421" bestFit="1" customWidth="1"/>
    <col min="11" max="16384" width="9.140625" style="421"/>
  </cols>
  <sheetData>
    <row r="1" spans="2:10" ht="12.95" customHeight="1" x14ac:dyDescent="0.25">
      <c r="B1" s="718"/>
      <c r="C1" s="718"/>
      <c r="D1" s="718"/>
      <c r="E1" s="718"/>
      <c r="F1" s="718"/>
      <c r="G1" s="718"/>
      <c r="H1" s="718"/>
      <c r="I1" s="718"/>
      <c r="J1" s="718"/>
    </row>
    <row r="2" spans="2:10" ht="20.25" x14ac:dyDescent="0.3">
      <c r="B2" s="634" t="s">
        <v>779</v>
      </c>
      <c r="C2" s="489"/>
      <c r="D2" s="489"/>
      <c r="E2" s="453"/>
      <c r="F2" s="453"/>
      <c r="G2" s="453"/>
      <c r="H2" s="453"/>
      <c r="I2" s="490"/>
      <c r="J2" s="315" t="s">
        <v>66</v>
      </c>
    </row>
    <row r="3" spans="2:10" x14ac:dyDescent="0.25">
      <c r="B3" s="492"/>
      <c r="C3" s="492"/>
      <c r="D3" s="492"/>
      <c r="E3" s="493"/>
      <c r="F3" s="493"/>
      <c r="G3" s="718"/>
      <c r="H3" s="718"/>
      <c r="I3" s="718"/>
      <c r="J3" s="492"/>
    </row>
    <row r="4" spans="2:10" ht="45" x14ac:dyDescent="0.25">
      <c r="B4" s="366"/>
      <c r="C4" s="494"/>
      <c r="D4" s="495" t="s">
        <v>780</v>
      </c>
      <c r="E4" s="495" t="s">
        <v>781</v>
      </c>
      <c r="F4" s="495" t="s">
        <v>782</v>
      </c>
      <c r="G4" s="495" t="s">
        <v>783</v>
      </c>
      <c r="H4" s="495" t="s">
        <v>784</v>
      </c>
      <c r="I4" s="718"/>
      <c r="J4" s="718"/>
    </row>
    <row r="5" spans="2:10" x14ac:dyDescent="0.25">
      <c r="B5" s="366"/>
      <c r="C5" s="366"/>
      <c r="D5" s="496" t="s">
        <v>67</v>
      </c>
      <c r="E5" s="496" t="s">
        <v>68</v>
      </c>
      <c r="F5" s="496" t="s">
        <v>69</v>
      </c>
      <c r="G5" s="496" t="s">
        <v>70</v>
      </c>
      <c r="H5" s="496" t="s">
        <v>71</v>
      </c>
      <c r="I5" s="718"/>
      <c r="J5" s="718"/>
    </row>
    <row r="6" spans="2:10" x14ac:dyDescent="0.25">
      <c r="B6" s="497">
        <v>1</v>
      </c>
      <c r="C6" s="497" t="s">
        <v>785</v>
      </c>
      <c r="D6" s="44">
        <v>0</v>
      </c>
      <c r="E6" s="44">
        <v>11485880996.83</v>
      </c>
      <c r="F6" s="621">
        <v>1</v>
      </c>
      <c r="G6" s="621">
        <v>0</v>
      </c>
      <c r="H6" s="621">
        <v>0</v>
      </c>
      <c r="I6" s="718"/>
      <c r="J6" s="718"/>
    </row>
    <row r="7" spans="2:10" x14ac:dyDescent="0.25">
      <c r="B7" s="497">
        <v>1.1000000000000001</v>
      </c>
      <c r="C7" s="498" t="s">
        <v>786</v>
      </c>
      <c r="D7" s="499"/>
      <c r="E7" s="44">
        <v>149488754.56999999</v>
      </c>
      <c r="F7" s="621">
        <v>1</v>
      </c>
      <c r="G7" s="621">
        <v>0</v>
      </c>
      <c r="H7" s="621">
        <v>0</v>
      </c>
      <c r="I7" s="718"/>
      <c r="J7" s="718"/>
    </row>
    <row r="8" spans="2:10" x14ac:dyDescent="0.25">
      <c r="B8" s="497">
        <v>1.2</v>
      </c>
      <c r="C8" s="498" t="s">
        <v>787</v>
      </c>
      <c r="D8" s="499"/>
      <c r="E8" s="44">
        <v>0</v>
      </c>
      <c r="F8" s="621">
        <v>0</v>
      </c>
      <c r="G8" s="621">
        <v>0</v>
      </c>
      <c r="H8" s="621">
        <v>0</v>
      </c>
      <c r="I8" s="718"/>
      <c r="J8" s="718"/>
    </row>
    <row r="9" spans="2:10" x14ac:dyDescent="0.25">
      <c r="B9" s="497">
        <v>2</v>
      </c>
      <c r="C9" s="497" t="s">
        <v>718</v>
      </c>
      <c r="D9" s="44">
        <v>0</v>
      </c>
      <c r="E9" s="44">
        <v>13674559788.76</v>
      </c>
      <c r="F9" s="621">
        <v>1</v>
      </c>
      <c r="G9" s="621">
        <v>0</v>
      </c>
      <c r="H9" s="621">
        <v>0</v>
      </c>
      <c r="I9" s="718"/>
      <c r="J9" s="718"/>
    </row>
    <row r="10" spans="2:10" x14ac:dyDescent="0.25">
      <c r="B10" s="497">
        <v>3</v>
      </c>
      <c r="C10" s="497" t="s">
        <v>719</v>
      </c>
      <c r="D10" s="44">
        <v>263061918540.14999</v>
      </c>
      <c r="E10" s="44">
        <v>141451543632.01001</v>
      </c>
      <c r="F10" s="621">
        <v>1.23565057E-4</v>
      </c>
      <c r="G10" s="621">
        <v>0</v>
      </c>
      <c r="H10" s="621">
        <v>0.99987643494300005</v>
      </c>
      <c r="I10" s="718"/>
      <c r="J10" s="718"/>
    </row>
    <row r="11" spans="2:10" ht="22.5" x14ac:dyDescent="0.25">
      <c r="B11" s="497">
        <v>3.1</v>
      </c>
      <c r="C11" s="498" t="s">
        <v>788</v>
      </c>
      <c r="D11" s="499"/>
      <c r="E11" s="44">
        <v>0</v>
      </c>
      <c r="F11" s="621">
        <v>0</v>
      </c>
      <c r="G11" s="621">
        <v>0</v>
      </c>
      <c r="H11" s="621">
        <v>0</v>
      </c>
      <c r="I11" s="718"/>
      <c r="J11" s="718"/>
    </row>
    <row r="12" spans="2:10" x14ac:dyDescent="0.25">
      <c r="B12" s="497">
        <v>3.2</v>
      </c>
      <c r="C12" s="498" t="s">
        <v>789</v>
      </c>
      <c r="D12" s="499"/>
      <c r="E12" s="44">
        <v>0</v>
      </c>
      <c r="F12" s="621">
        <v>0</v>
      </c>
      <c r="G12" s="621">
        <v>0</v>
      </c>
      <c r="H12" s="621">
        <v>0</v>
      </c>
      <c r="I12" s="718"/>
      <c r="J12" s="718"/>
    </row>
    <row r="13" spans="2:10" x14ac:dyDescent="0.25">
      <c r="B13" s="497">
        <v>4</v>
      </c>
      <c r="C13" s="497" t="s">
        <v>720</v>
      </c>
      <c r="D13" s="475">
        <v>221458868717.10001</v>
      </c>
      <c r="E13" s="475">
        <v>175483480032.17001</v>
      </c>
      <c r="F13" s="622">
        <v>0</v>
      </c>
      <c r="G13" s="622">
        <v>0</v>
      </c>
      <c r="H13" s="622">
        <v>1</v>
      </c>
      <c r="I13" s="718"/>
      <c r="J13" s="718"/>
    </row>
    <row r="14" spans="2:10" x14ac:dyDescent="0.25">
      <c r="B14" s="497">
        <v>4.0999999999999996</v>
      </c>
      <c r="C14" s="500" t="s">
        <v>790</v>
      </c>
      <c r="D14" s="501"/>
      <c r="E14" s="475">
        <v>29422392062.43</v>
      </c>
      <c r="F14" s="622">
        <v>0</v>
      </c>
      <c r="G14" s="622">
        <v>0</v>
      </c>
      <c r="H14" s="622">
        <v>1</v>
      </c>
      <c r="I14" s="718"/>
      <c r="J14" s="718"/>
    </row>
    <row r="15" spans="2:10" x14ac:dyDescent="0.25">
      <c r="B15" s="497">
        <v>4.2</v>
      </c>
      <c r="C15" s="500" t="s">
        <v>791</v>
      </c>
      <c r="D15" s="501"/>
      <c r="E15" s="475">
        <v>146061087969.73999</v>
      </c>
      <c r="F15" s="622">
        <v>0</v>
      </c>
      <c r="G15" s="622">
        <v>0</v>
      </c>
      <c r="H15" s="622">
        <v>1</v>
      </c>
      <c r="I15" s="718"/>
      <c r="J15" s="718"/>
    </row>
    <row r="16" spans="2:10" x14ac:dyDescent="0.25">
      <c r="B16" s="497">
        <v>4.3</v>
      </c>
      <c r="C16" s="500" t="s">
        <v>792</v>
      </c>
      <c r="D16" s="501"/>
      <c r="E16" s="475">
        <v>0</v>
      </c>
      <c r="F16" s="622">
        <v>0</v>
      </c>
      <c r="G16" s="622">
        <v>0</v>
      </c>
      <c r="H16" s="622">
        <v>0</v>
      </c>
      <c r="I16" s="718"/>
      <c r="J16" s="718"/>
    </row>
    <row r="17" spans="2:8" x14ac:dyDescent="0.25">
      <c r="B17" s="497">
        <v>4.4000000000000004</v>
      </c>
      <c r="C17" s="500" t="s">
        <v>793</v>
      </c>
      <c r="D17" s="501"/>
      <c r="E17" s="475">
        <v>0</v>
      </c>
      <c r="F17" s="622">
        <v>0</v>
      </c>
      <c r="G17" s="622">
        <v>0</v>
      </c>
      <c r="H17" s="622">
        <v>0</v>
      </c>
    </row>
    <row r="18" spans="2:8" x14ac:dyDescent="0.25">
      <c r="B18" s="497">
        <v>4.5</v>
      </c>
      <c r="C18" s="500" t="s">
        <v>794</v>
      </c>
      <c r="D18" s="501"/>
      <c r="E18" s="475">
        <v>0</v>
      </c>
      <c r="F18" s="622">
        <v>0</v>
      </c>
      <c r="G18" s="622">
        <v>0</v>
      </c>
      <c r="H18" s="622">
        <v>0</v>
      </c>
    </row>
    <row r="19" spans="2:8" x14ac:dyDescent="0.25">
      <c r="B19" s="497">
        <v>5</v>
      </c>
      <c r="C19" s="497" t="s">
        <v>493</v>
      </c>
      <c r="D19" s="475">
        <v>0</v>
      </c>
      <c r="E19" s="475">
        <v>59876748.350000001</v>
      </c>
      <c r="F19" s="622">
        <v>1</v>
      </c>
      <c r="G19" s="622">
        <v>0</v>
      </c>
      <c r="H19" s="622">
        <v>0</v>
      </c>
    </row>
    <row r="20" spans="2:8" x14ac:dyDescent="0.25">
      <c r="B20" s="497">
        <v>6</v>
      </c>
      <c r="C20" s="497" t="s">
        <v>795</v>
      </c>
      <c r="D20" s="475">
        <v>51612891368.040001</v>
      </c>
      <c r="E20" s="475">
        <v>306722752.93000001</v>
      </c>
      <c r="F20" s="622">
        <v>2.6021802799999999E-4</v>
      </c>
      <c r="G20" s="622">
        <v>0</v>
      </c>
      <c r="H20" s="622">
        <v>0.99973978197199997</v>
      </c>
    </row>
    <row r="21" spans="2:8" x14ac:dyDescent="0.25">
      <c r="B21" s="497">
        <v>7</v>
      </c>
      <c r="C21" s="502" t="s">
        <v>796</v>
      </c>
      <c r="D21" s="475">
        <v>536133678625.28998</v>
      </c>
      <c r="E21" s="475">
        <v>342462063951.03998</v>
      </c>
      <c r="F21" s="622">
        <v>7.3692733129000002E-2</v>
      </c>
      <c r="G21" s="622">
        <v>2.6581960000000001E-6</v>
      </c>
      <c r="H21" s="622">
        <v>0.92630460867499997</v>
      </c>
    </row>
  </sheetData>
  <hyperlinks>
    <hyperlink ref="J2" location="Index!A1" display="Return to index" xr:uid="{DC2699B5-4CF5-442F-8651-D4A7E7E99D11}"/>
  </hyperlinks>
  <pageMargins left="0.7" right="0.7" top="0.75" bottom="0.75" header="0.3" footer="0.3"/>
  <pageSetup paperSize="9" scale="74"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1801D-79AD-4F42-80E4-E6E59160DF6C}">
  <sheetPr codeName="Ark63">
    <pageSetUpPr autoPageBreaks="0" fitToPage="1"/>
  </sheetPr>
  <dimension ref="B1:G25"/>
  <sheetViews>
    <sheetView showGridLines="0" zoomScaleNormal="100" zoomScaleSheetLayoutView="100" workbookViewId="0">
      <selection activeCell="G2" sqref="G2:G3"/>
    </sheetView>
  </sheetViews>
  <sheetFormatPr defaultColWidth="9.140625" defaultRowHeight="15" x14ac:dyDescent="0.25"/>
  <cols>
    <col min="1" max="1" width="2.7109375" style="421" customWidth="1"/>
    <col min="2" max="2" width="8.42578125" style="421" customWidth="1"/>
    <col min="3" max="3" width="51.5703125" style="421" customWidth="1"/>
    <col min="4" max="4" width="31.5703125" style="421" customWidth="1"/>
    <col min="5" max="5" width="30.42578125" style="421" bestFit="1" customWidth="1"/>
    <col min="6" max="6" width="5.7109375" style="421" customWidth="1"/>
    <col min="7" max="7" width="16.85546875" style="421" bestFit="1" customWidth="1"/>
    <col min="8" max="16384" width="9.140625" style="421"/>
  </cols>
  <sheetData>
    <row r="1" spans="2:7" ht="12.95" customHeight="1" x14ac:dyDescent="0.25">
      <c r="B1" s="718"/>
      <c r="C1" s="718"/>
      <c r="D1" s="718"/>
      <c r="E1" s="718"/>
      <c r="F1" s="718"/>
      <c r="G1" s="718"/>
    </row>
    <row r="2" spans="2:7" ht="15.75" customHeight="1" x14ac:dyDescent="0.25">
      <c r="B2" s="843" t="s">
        <v>797</v>
      </c>
      <c r="C2" s="843"/>
      <c r="D2" s="843"/>
      <c r="E2" s="843"/>
      <c r="F2" s="718"/>
      <c r="G2" s="867" t="s">
        <v>66</v>
      </c>
    </row>
    <row r="3" spans="2:7" ht="21" customHeight="1" x14ac:dyDescent="0.25">
      <c r="B3" s="843"/>
      <c r="C3" s="843"/>
      <c r="D3" s="843"/>
      <c r="E3" s="843"/>
      <c r="F3" s="718"/>
      <c r="G3" s="867"/>
    </row>
    <row r="4" spans="2:7" x14ac:dyDescent="0.25">
      <c r="B4" s="491"/>
      <c r="C4" s="491"/>
      <c r="D4" s="491"/>
      <c r="E4" s="491"/>
      <c r="F4" s="718"/>
      <c r="G4" s="718"/>
    </row>
    <row r="5" spans="2:7" ht="22.5" x14ac:dyDescent="0.25">
      <c r="B5" s="382"/>
      <c r="C5" s="382"/>
      <c r="D5" s="495" t="s">
        <v>798</v>
      </c>
      <c r="E5" s="495" t="s">
        <v>799</v>
      </c>
      <c r="F5" s="718"/>
      <c r="G5" s="718"/>
    </row>
    <row r="6" spans="2:7" x14ac:dyDescent="0.25">
      <c r="B6" s="947"/>
      <c r="C6" s="947"/>
      <c r="D6" s="341" t="s">
        <v>67</v>
      </c>
      <c r="E6" s="341" t="s">
        <v>68</v>
      </c>
      <c r="F6" s="718"/>
      <c r="G6" s="718"/>
    </row>
    <row r="7" spans="2:7" x14ac:dyDescent="0.25">
      <c r="B7" s="342">
        <v>1</v>
      </c>
      <c r="C7" s="623" t="s">
        <v>1984</v>
      </c>
      <c r="D7" s="230"/>
      <c r="E7" s="230"/>
      <c r="F7" s="718"/>
      <c r="G7" s="718"/>
    </row>
    <row r="8" spans="2:7" x14ac:dyDescent="0.25">
      <c r="B8" s="342">
        <v>2</v>
      </c>
      <c r="C8" s="342" t="s">
        <v>801</v>
      </c>
      <c r="D8" s="230"/>
      <c r="E8" s="230"/>
      <c r="F8" s="718"/>
      <c r="G8" s="718"/>
    </row>
    <row r="9" spans="2:7" x14ac:dyDescent="0.25">
      <c r="B9" s="342">
        <v>3</v>
      </c>
      <c r="C9" s="504" t="s">
        <v>718</v>
      </c>
      <c r="D9" s="230"/>
      <c r="E9" s="230"/>
      <c r="F9" s="718"/>
      <c r="G9" s="718"/>
    </row>
    <row r="10" spans="2:7" x14ac:dyDescent="0.25">
      <c r="B10" s="342">
        <v>4</v>
      </c>
      <c r="C10" s="504" t="s">
        <v>802</v>
      </c>
      <c r="D10" s="230"/>
      <c r="E10" s="230"/>
      <c r="F10" s="718"/>
      <c r="G10" s="718"/>
    </row>
    <row r="11" spans="2:7" x14ac:dyDescent="0.25">
      <c r="B11" s="505">
        <v>4.0999999999999996</v>
      </c>
      <c r="C11" s="498" t="s">
        <v>803</v>
      </c>
      <c r="D11" s="230"/>
      <c r="E11" s="230"/>
      <c r="F11" s="718"/>
      <c r="G11" s="718"/>
    </row>
    <row r="12" spans="2:7" x14ac:dyDescent="0.25">
      <c r="B12" s="505">
        <v>4.2</v>
      </c>
      <c r="C12" s="498" t="s">
        <v>804</v>
      </c>
      <c r="D12" s="230"/>
      <c r="E12" s="230"/>
      <c r="F12" s="718"/>
      <c r="G12" s="718"/>
    </row>
    <row r="13" spans="2:7" x14ac:dyDescent="0.25">
      <c r="B13" s="342">
        <v>5</v>
      </c>
      <c r="C13" s="503" t="s">
        <v>805</v>
      </c>
      <c r="D13" s="44">
        <v>60334180892.790001</v>
      </c>
      <c r="E13" s="44">
        <v>60334180892.790001</v>
      </c>
      <c r="F13" s="718"/>
      <c r="G13" s="718"/>
    </row>
    <row r="14" spans="2:7" x14ac:dyDescent="0.25">
      <c r="B14" s="342">
        <v>6</v>
      </c>
      <c r="C14" s="504" t="s">
        <v>801</v>
      </c>
      <c r="D14" s="44">
        <v>0</v>
      </c>
      <c r="E14" s="44">
        <v>0</v>
      </c>
      <c r="F14" s="718"/>
      <c r="G14" s="718"/>
    </row>
    <row r="15" spans="2:7" x14ac:dyDescent="0.25">
      <c r="B15" s="342">
        <v>7</v>
      </c>
      <c r="C15" s="504" t="s">
        <v>718</v>
      </c>
      <c r="D15" s="44">
        <v>0</v>
      </c>
      <c r="E15" s="44">
        <v>0</v>
      </c>
      <c r="F15" s="718"/>
      <c r="G15" s="718"/>
    </row>
    <row r="16" spans="2:7" x14ac:dyDescent="0.25">
      <c r="B16" s="342">
        <v>8</v>
      </c>
      <c r="C16" s="504" t="s">
        <v>802</v>
      </c>
      <c r="D16" s="44">
        <v>29429541666.130001</v>
      </c>
      <c r="E16" s="44">
        <v>29429541666.130001</v>
      </c>
      <c r="F16" s="718"/>
      <c r="G16" s="718"/>
    </row>
    <row r="17" spans="2:5" x14ac:dyDescent="0.25">
      <c r="B17" s="505">
        <v>8.1</v>
      </c>
      <c r="C17" s="498" t="s">
        <v>803</v>
      </c>
      <c r="D17" s="44">
        <v>5648003153.8599997</v>
      </c>
      <c r="E17" s="44">
        <v>5648003153.8599997</v>
      </c>
    </row>
    <row r="18" spans="2:5" x14ac:dyDescent="0.25">
      <c r="B18" s="505">
        <v>8.1999999999999993</v>
      </c>
      <c r="C18" s="498" t="s">
        <v>804</v>
      </c>
      <c r="D18" s="44">
        <v>0</v>
      </c>
      <c r="E18" s="44">
        <v>0</v>
      </c>
    </row>
    <row r="19" spans="2:5" x14ac:dyDescent="0.25">
      <c r="B19" s="505">
        <v>9</v>
      </c>
      <c r="C19" s="504" t="s">
        <v>720</v>
      </c>
      <c r="D19" s="44">
        <v>30904639226.659996</v>
      </c>
      <c r="E19" s="44">
        <v>30904639226.659996</v>
      </c>
    </row>
    <row r="20" spans="2:5" x14ac:dyDescent="0.25">
      <c r="B20" s="505">
        <v>9.1</v>
      </c>
      <c r="C20" s="498" t="s">
        <v>807</v>
      </c>
      <c r="D20" s="44">
        <v>3759500747.4899998</v>
      </c>
      <c r="E20" s="44">
        <v>3759500747.4899998</v>
      </c>
    </row>
    <row r="21" spans="2:5" x14ac:dyDescent="0.25">
      <c r="B21" s="505">
        <v>9.1999999999999993</v>
      </c>
      <c r="C21" s="498" t="s">
        <v>808</v>
      </c>
      <c r="D21" s="44">
        <v>27145138479.169998</v>
      </c>
      <c r="E21" s="44">
        <v>27145138479.169998</v>
      </c>
    </row>
    <row r="22" spans="2:5" x14ac:dyDescent="0.25">
      <c r="B22" s="505">
        <v>9.3000000000000007</v>
      </c>
      <c r="C22" s="498" t="s">
        <v>792</v>
      </c>
      <c r="D22" s="44">
        <v>0</v>
      </c>
      <c r="E22" s="44">
        <v>0</v>
      </c>
    </row>
    <row r="23" spans="2:5" x14ac:dyDescent="0.25">
      <c r="B23" s="505">
        <v>9.4</v>
      </c>
      <c r="C23" s="505" t="s">
        <v>809</v>
      </c>
      <c r="D23" s="44">
        <v>0</v>
      </c>
      <c r="E23" s="44">
        <v>0</v>
      </c>
    </row>
    <row r="24" spans="2:5" x14ac:dyDescent="0.25">
      <c r="B24" s="505">
        <v>9.5</v>
      </c>
      <c r="C24" s="505" t="s">
        <v>810</v>
      </c>
      <c r="D24" s="44">
        <v>0</v>
      </c>
      <c r="E24" s="44">
        <v>0</v>
      </c>
    </row>
    <row r="25" spans="2:5" s="492" customFormat="1" x14ac:dyDescent="0.25">
      <c r="B25" s="342">
        <v>10</v>
      </c>
      <c r="C25" s="623" t="s">
        <v>1985</v>
      </c>
      <c r="D25" s="475">
        <v>60334180892.790001</v>
      </c>
      <c r="E25" s="475">
        <v>60334180892.790001</v>
      </c>
    </row>
  </sheetData>
  <mergeCells count="3">
    <mergeCell ref="B6:C6"/>
    <mergeCell ref="B2:E3"/>
    <mergeCell ref="G2:G3"/>
  </mergeCells>
  <pageMargins left="0.7" right="0.7" top="0.75" bottom="0.75" header="0.3" footer="0.3"/>
  <pageSetup paperSize="9" scale="6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1657C-D71E-44A8-84CA-3CB6852054CC}">
  <sheetPr codeName="Ark64">
    <pageSetUpPr autoPageBreaks="0" fitToPage="1"/>
  </sheetPr>
  <dimension ref="A1:V21"/>
  <sheetViews>
    <sheetView showGridLines="0" zoomScale="80" zoomScaleNormal="80" zoomScaleSheetLayoutView="100" workbookViewId="0">
      <selection activeCell="P4" sqref="P4:Q4"/>
    </sheetView>
  </sheetViews>
  <sheetFormatPr defaultColWidth="9.140625" defaultRowHeight="15" x14ac:dyDescent="0.25"/>
  <cols>
    <col min="1" max="1" width="2.7109375" style="421" customWidth="1"/>
    <col min="2" max="2" width="5.42578125" style="421" customWidth="1"/>
    <col min="3" max="3" width="40.28515625" style="421" customWidth="1"/>
    <col min="4" max="4" width="26.5703125" style="421" customWidth="1"/>
    <col min="5" max="15" width="36.7109375" style="421" customWidth="1"/>
    <col min="16" max="17" width="35.5703125" style="421" customWidth="1"/>
    <col min="18" max="18" width="5.7109375" style="421" customWidth="1"/>
    <col min="19" max="19" width="16.85546875" style="421" bestFit="1" customWidth="1"/>
    <col min="20" max="16384" width="9.140625" style="421"/>
  </cols>
  <sheetData>
    <row r="1" spans="1:22" ht="12.95" customHeight="1" x14ac:dyDescent="0.25">
      <c r="A1" s="718"/>
      <c r="B1" s="718"/>
      <c r="C1" s="718"/>
      <c r="D1" s="718"/>
      <c r="E1" s="718"/>
      <c r="F1" s="718"/>
      <c r="G1" s="718"/>
      <c r="H1" s="718"/>
      <c r="I1" s="718"/>
      <c r="J1" s="718"/>
      <c r="K1" s="718"/>
      <c r="L1" s="718"/>
      <c r="M1" s="718"/>
      <c r="N1" s="718"/>
      <c r="O1" s="718"/>
      <c r="P1" s="718"/>
      <c r="Q1" s="718"/>
      <c r="R1" s="718"/>
      <c r="S1" s="718"/>
      <c r="T1" s="718"/>
      <c r="U1" s="718"/>
      <c r="V1" s="718"/>
    </row>
    <row r="2" spans="1:22" ht="20.25" x14ac:dyDescent="0.3">
      <c r="A2" s="718"/>
      <c r="B2" s="453" t="s">
        <v>812</v>
      </c>
      <c r="C2" s="792"/>
      <c r="D2" s="56"/>
      <c r="E2" s="56"/>
      <c r="F2" s="56"/>
      <c r="G2" s="56"/>
      <c r="H2" s="56"/>
      <c r="I2" s="56"/>
      <c r="J2" s="56"/>
      <c r="K2" s="56"/>
      <c r="L2" s="56"/>
      <c r="M2" s="56"/>
      <c r="N2" s="56"/>
      <c r="O2" s="56"/>
      <c r="P2" s="56"/>
      <c r="Q2" s="56"/>
      <c r="R2" s="718"/>
      <c r="S2" s="867" t="s">
        <v>66</v>
      </c>
      <c r="T2" s="718"/>
      <c r="U2" s="718"/>
      <c r="V2" s="789"/>
    </row>
    <row r="3" spans="1:22" x14ac:dyDescent="0.25">
      <c r="A3" s="718"/>
      <c r="B3" s="718"/>
      <c r="C3" s="829"/>
      <c r="D3" s="718"/>
      <c r="E3" s="718"/>
      <c r="F3" s="718"/>
      <c r="G3" s="718"/>
      <c r="H3" s="718"/>
      <c r="I3" s="718"/>
      <c r="J3" s="718"/>
      <c r="K3" s="718"/>
      <c r="L3" s="718"/>
      <c r="M3" s="718"/>
      <c r="N3" s="718"/>
      <c r="O3" s="718"/>
      <c r="P3" s="718"/>
      <c r="Q3" s="718"/>
      <c r="R3" s="718"/>
      <c r="S3" s="867"/>
      <c r="T3" s="718"/>
      <c r="U3" s="718"/>
      <c r="V3" s="718"/>
    </row>
    <row r="4" spans="1:22" ht="15.75" x14ac:dyDescent="0.25">
      <c r="A4" s="718"/>
      <c r="B4" s="949" t="s">
        <v>738</v>
      </c>
      <c r="C4" s="950"/>
      <c r="D4" s="955" t="s">
        <v>813</v>
      </c>
      <c r="E4" s="957" t="s">
        <v>814</v>
      </c>
      <c r="F4" s="958"/>
      <c r="G4" s="958"/>
      <c r="H4" s="958"/>
      <c r="I4" s="958"/>
      <c r="J4" s="958"/>
      <c r="K4" s="958"/>
      <c r="L4" s="958"/>
      <c r="M4" s="958"/>
      <c r="N4" s="958"/>
      <c r="O4" s="959"/>
      <c r="P4" s="957" t="s">
        <v>815</v>
      </c>
      <c r="Q4" s="959"/>
      <c r="R4" s="718"/>
      <c r="S4" s="718"/>
      <c r="T4" s="718"/>
      <c r="U4" s="718"/>
      <c r="V4" s="718"/>
    </row>
    <row r="5" spans="1:22" ht="49.5" customHeight="1" x14ac:dyDescent="0.25">
      <c r="A5" s="718"/>
      <c r="B5" s="951"/>
      <c r="C5" s="952"/>
      <c r="D5" s="956"/>
      <c r="E5" s="960" t="s">
        <v>816</v>
      </c>
      <c r="F5" s="961"/>
      <c r="G5" s="961"/>
      <c r="H5" s="961"/>
      <c r="I5" s="961"/>
      <c r="J5" s="961"/>
      <c r="K5" s="961"/>
      <c r="L5" s="961"/>
      <c r="M5" s="962"/>
      <c r="N5" s="960" t="s">
        <v>817</v>
      </c>
      <c r="O5" s="962"/>
      <c r="P5" s="955" t="s">
        <v>818</v>
      </c>
      <c r="Q5" s="964" t="s">
        <v>819</v>
      </c>
      <c r="R5" s="718"/>
      <c r="S5" s="718"/>
      <c r="T5" s="718"/>
      <c r="U5" s="718"/>
      <c r="V5" s="718"/>
    </row>
    <row r="6" spans="1:22" s="425" customFormat="1" x14ac:dyDescent="0.25">
      <c r="A6" s="718"/>
      <c r="B6" s="951"/>
      <c r="C6" s="952"/>
      <c r="D6" s="956"/>
      <c r="E6" s="955" t="s">
        <v>820</v>
      </c>
      <c r="F6" s="967" t="s">
        <v>821</v>
      </c>
      <c r="G6" s="506"/>
      <c r="H6" s="506"/>
      <c r="I6" s="506"/>
      <c r="J6" s="967" t="s">
        <v>822</v>
      </c>
      <c r="K6" s="506"/>
      <c r="L6" s="506"/>
      <c r="M6" s="506"/>
      <c r="N6" s="955" t="s">
        <v>823</v>
      </c>
      <c r="O6" s="955" t="s">
        <v>824</v>
      </c>
      <c r="P6" s="956"/>
      <c r="Q6" s="965"/>
      <c r="R6" s="746"/>
      <c r="S6" s="746"/>
      <c r="T6" s="746"/>
      <c r="U6" s="746"/>
      <c r="V6" s="746"/>
    </row>
    <row r="7" spans="1:22" s="425" customFormat="1" ht="22.5" x14ac:dyDescent="0.25">
      <c r="A7" s="718"/>
      <c r="B7" s="951"/>
      <c r="C7" s="952"/>
      <c r="D7" s="507"/>
      <c r="E7" s="963"/>
      <c r="F7" s="963"/>
      <c r="G7" s="508" t="s">
        <v>825</v>
      </c>
      <c r="H7" s="508" t="s">
        <v>826</v>
      </c>
      <c r="I7" s="508" t="s">
        <v>827</v>
      </c>
      <c r="J7" s="963"/>
      <c r="K7" s="508" t="s">
        <v>828</v>
      </c>
      <c r="L7" s="508" t="s">
        <v>829</v>
      </c>
      <c r="M7" s="508" t="s">
        <v>830</v>
      </c>
      <c r="N7" s="963"/>
      <c r="O7" s="963"/>
      <c r="P7" s="963"/>
      <c r="Q7" s="966"/>
      <c r="R7" s="746"/>
      <c r="S7" s="746"/>
      <c r="T7" s="746"/>
      <c r="U7" s="746"/>
      <c r="V7" s="746"/>
    </row>
    <row r="8" spans="1:22" s="425" customFormat="1" x14ac:dyDescent="0.25">
      <c r="A8" s="718"/>
      <c r="B8" s="953"/>
      <c r="C8" s="954"/>
      <c r="D8" s="393" t="s">
        <v>67</v>
      </c>
      <c r="E8" s="393" t="s">
        <v>68</v>
      </c>
      <c r="F8" s="393" t="s">
        <v>69</v>
      </c>
      <c r="G8" s="393" t="s">
        <v>70</v>
      </c>
      <c r="H8" s="393" t="s">
        <v>71</v>
      </c>
      <c r="I8" s="393" t="s">
        <v>466</v>
      </c>
      <c r="J8" s="393" t="s">
        <v>467</v>
      </c>
      <c r="K8" s="393" t="s">
        <v>510</v>
      </c>
      <c r="L8" s="393" t="s">
        <v>618</v>
      </c>
      <c r="M8" s="393" t="s">
        <v>619</v>
      </c>
      <c r="N8" s="393" t="s">
        <v>620</v>
      </c>
      <c r="O8" s="393" t="s">
        <v>621</v>
      </c>
      <c r="P8" s="341" t="s">
        <v>672</v>
      </c>
      <c r="Q8" s="341" t="s">
        <v>673</v>
      </c>
      <c r="R8" s="746"/>
      <c r="S8" s="746"/>
      <c r="T8" s="746"/>
      <c r="U8" s="746"/>
      <c r="V8" s="746"/>
    </row>
    <row r="9" spans="1:22" x14ac:dyDescent="0.25">
      <c r="A9" s="718"/>
      <c r="B9" s="728">
        <v>1</v>
      </c>
      <c r="C9" s="342" t="s">
        <v>801</v>
      </c>
      <c r="D9" s="828"/>
      <c r="E9" s="828"/>
      <c r="F9" s="828"/>
      <c r="G9" s="828"/>
      <c r="H9" s="828"/>
      <c r="I9" s="828"/>
      <c r="J9" s="828"/>
      <c r="K9" s="828"/>
      <c r="L9" s="828"/>
      <c r="M9" s="828"/>
      <c r="N9" s="828"/>
      <c r="O9" s="828"/>
      <c r="P9" s="777"/>
      <c r="Q9" s="777"/>
      <c r="R9" s="718"/>
      <c r="S9" s="718"/>
      <c r="T9" s="718"/>
      <c r="U9" s="718"/>
      <c r="V9" s="718"/>
    </row>
    <row r="10" spans="1:22" x14ac:dyDescent="0.25">
      <c r="A10" s="718"/>
      <c r="B10" s="728">
        <v>2</v>
      </c>
      <c r="C10" s="342" t="s">
        <v>718</v>
      </c>
      <c r="D10" s="828"/>
      <c r="E10" s="828"/>
      <c r="F10" s="828"/>
      <c r="G10" s="828"/>
      <c r="H10" s="828"/>
      <c r="I10" s="828"/>
      <c r="J10" s="828"/>
      <c r="K10" s="828"/>
      <c r="L10" s="828"/>
      <c r="M10" s="828"/>
      <c r="N10" s="828"/>
      <c r="O10" s="828"/>
      <c r="P10" s="777"/>
      <c r="Q10" s="777"/>
      <c r="R10" s="718"/>
      <c r="S10" s="718"/>
      <c r="T10" s="718"/>
      <c r="U10" s="718"/>
      <c r="V10" s="718"/>
    </row>
    <row r="11" spans="1:22" x14ac:dyDescent="0.25">
      <c r="A11" s="718"/>
      <c r="B11" s="728">
        <v>3</v>
      </c>
      <c r="C11" s="342" t="s">
        <v>719</v>
      </c>
      <c r="D11" s="787">
        <v>141434065164.01001</v>
      </c>
      <c r="E11" s="788">
        <v>0</v>
      </c>
      <c r="F11" s="788">
        <v>0.94003737285529099</v>
      </c>
      <c r="G11" s="788">
        <v>0.94003737285529099</v>
      </c>
      <c r="H11" s="788">
        <v>0</v>
      </c>
      <c r="I11" s="788">
        <v>0</v>
      </c>
      <c r="J11" s="788">
        <v>0</v>
      </c>
      <c r="K11" s="788">
        <v>0</v>
      </c>
      <c r="L11" s="788">
        <v>0</v>
      </c>
      <c r="M11" s="788">
        <v>0</v>
      </c>
      <c r="N11" s="788">
        <v>0</v>
      </c>
      <c r="O11" s="788">
        <v>0</v>
      </c>
      <c r="P11" s="787">
        <v>29429541666.130001</v>
      </c>
      <c r="Q11" s="787">
        <v>29429541666.130001</v>
      </c>
      <c r="R11" s="718"/>
      <c r="S11" s="718"/>
      <c r="T11" s="718"/>
      <c r="U11" s="718"/>
      <c r="V11" s="718"/>
    </row>
    <row r="12" spans="1:22" x14ac:dyDescent="0.25">
      <c r="A12" s="718"/>
      <c r="B12" s="509">
        <v>3.1</v>
      </c>
      <c r="C12" s="505" t="s">
        <v>832</v>
      </c>
      <c r="D12" s="786">
        <v>14849474597.309999</v>
      </c>
      <c r="E12" s="788">
        <v>0</v>
      </c>
      <c r="F12" s="788">
        <v>0.97304727402459734</v>
      </c>
      <c r="G12" s="788">
        <v>0.97304727402459734</v>
      </c>
      <c r="H12" s="788">
        <v>0</v>
      </c>
      <c r="I12" s="788">
        <v>0</v>
      </c>
      <c r="J12" s="788">
        <v>0</v>
      </c>
      <c r="K12" s="788">
        <v>0</v>
      </c>
      <c r="L12" s="788">
        <v>0</v>
      </c>
      <c r="M12" s="788">
        <v>0</v>
      </c>
      <c r="N12" s="788">
        <v>0</v>
      </c>
      <c r="O12" s="788">
        <v>0</v>
      </c>
      <c r="P12" s="787">
        <v>5648003153.8599997</v>
      </c>
      <c r="Q12" s="787">
        <v>5648003153.8599997</v>
      </c>
      <c r="R12" s="718"/>
      <c r="S12" s="718"/>
      <c r="T12" s="718"/>
      <c r="U12" s="718"/>
      <c r="V12" s="718"/>
    </row>
    <row r="13" spans="1:22" x14ac:dyDescent="0.25">
      <c r="A13" s="718"/>
      <c r="B13" s="509">
        <v>3.2</v>
      </c>
      <c r="C13" s="505" t="s">
        <v>833</v>
      </c>
      <c r="D13" s="786"/>
      <c r="E13" s="788"/>
      <c r="F13" s="788"/>
      <c r="G13" s="788"/>
      <c r="H13" s="788"/>
      <c r="I13" s="788"/>
      <c r="J13" s="788"/>
      <c r="K13" s="788"/>
      <c r="L13" s="788"/>
      <c r="M13" s="788"/>
      <c r="N13" s="788"/>
      <c r="O13" s="788"/>
      <c r="P13" s="787"/>
      <c r="Q13" s="787"/>
      <c r="R13" s="718"/>
      <c r="S13" s="718"/>
      <c r="T13" s="718"/>
      <c r="U13" s="718"/>
      <c r="V13" s="718"/>
    </row>
    <row r="14" spans="1:22" x14ac:dyDescent="0.25">
      <c r="A14" s="718"/>
      <c r="B14" s="509">
        <v>3.3</v>
      </c>
      <c r="C14" s="505" t="s">
        <v>834</v>
      </c>
      <c r="D14" s="786">
        <v>126584590566.7</v>
      </c>
      <c r="E14" s="788">
        <v>0</v>
      </c>
      <c r="F14" s="788">
        <v>0.93616502404348967</v>
      </c>
      <c r="G14" s="788">
        <v>0.93616502404348967</v>
      </c>
      <c r="H14" s="788">
        <v>0</v>
      </c>
      <c r="I14" s="788">
        <v>0</v>
      </c>
      <c r="J14" s="788">
        <v>0</v>
      </c>
      <c r="K14" s="788">
        <v>0</v>
      </c>
      <c r="L14" s="788">
        <v>0</v>
      </c>
      <c r="M14" s="788">
        <v>0</v>
      </c>
      <c r="N14" s="788">
        <v>0</v>
      </c>
      <c r="O14" s="788">
        <v>0</v>
      </c>
      <c r="P14" s="787">
        <v>23781538512.27</v>
      </c>
      <c r="Q14" s="787">
        <v>23781538512.27</v>
      </c>
      <c r="R14" s="718"/>
      <c r="S14" s="718"/>
      <c r="T14" s="718"/>
      <c r="U14" s="718"/>
      <c r="V14" s="718"/>
    </row>
    <row r="15" spans="1:22" x14ac:dyDescent="0.25">
      <c r="A15" s="718"/>
      <c r="B15" s="728">
        <v>4</v>
      </c>
      <c r="C15" s="342" t="s">
        <v>720</v>
      </c>
      <c r="D15" s="786">
        <v>321544568001.90997</v>
      </c>
      <c r="E15" s="788">
        <v>0</v>
      </c>
      <c r="F15" s="788">
        <v>0.36325470276396082</v>
      </c>
      <c r="G15" s="788">
        <v>0.36325470276396082</v>
      </c>
      <c r="H15" s="788">
        <v>0</v>
      </c>
      <c r="I15" s="788">
        <v>0</v>
      </c>
      <c r="J15" s="788">
        <v>0</v>
      </c>
      <c r="K15" s="788">
        <v>0</v>
      </c>
      <c r="L15" s="788">
        <v>0</v>
      </c>
      <c r="M15" s="788">
        <v>0</v>
      </c>
      <c r="N15" s="788">
        <v>0</v>
      </c>
      <c r="O15" s="788">
        <v>0</v>
      </c>
      <c r="P15" s="787">
        <v>30904639226.659996</v>
      </c>
      <c r="Q15" s="787">
        <v>30904639226.659996</v>
      </c>
      <c r="R15" s="718"/>
      <c r="S15" s="718"/>
      <c r="T15" s="718"/>
      <c r="U15" s="718"/>
      <c r="V15" s="718"/>
    </row>
    <row r="16" spans="1:22" x14ac:dyDescent="0.25">
      <c r="A16" s="718"/>
      <c r="B16" s="509">
        <v>4.0999999999999996</v>
      </c>
      <c r="C16" s="505" t="s">
        <v>835</v>
      </c>
      <c r="D16" s="786">
        <v>175483480032.16998</v>
      </c>
      <c r="E16" s="788">
        <v>0</v>
      </c>
      <c r="F16" s="788">
        <v>0.15917390015019864</v>
      </c>
      <c r="G16" s="788">
        <v>0.15917390015019864</v>
      </c>
      <c r="H16" s="788">
        <v>0</v>
      </c>
      <c r="I16" s="788">
        <v>0</v>
      </c>
      <c r="J16" s="788">
        <v>0</v>
      </c>
      <c r="K16" s="788">
        <v>0</v>
      </c>
      <c r="L16" s="788">
        <v>0</v>
      </c>
      <c r="M16" s="788">
        <v>0</v>
      </c>
      <c r="N16" s="788">
        <v>0</v>
      </c>
      <c r="O16" s="788">
        <v>0</v>
      </c>
      <c r="P16" s="787">
        <v>3759500747.4899998</v>
      </c>
      <c r="Q16" s="787">
        <v>3759500747.4899998</v>
      </c>
      <c r="R16" s="718"/>
      <c r="S16" s="718"/>
      <c r="T16" s="718"/>
      <c r="U16" s="718"/>
      <c r="V16" s="718"/>
    </row>
    <row r="17" spans="2:17" x14ac:dyDescent="0.25">
      <c r="B17" s="509">
        <v>4.2</v>
      </c>
      <c r="C17" s="505" t="s">
        <v>836</v>
      </c>
      <c r="D17" s="786">
        <v>146061087969.73999</v>
      </c>
      <c r="E17" s="788">
        <v>0</v>
      </c>
      <c r="F17" s="788">
        <v>0.6084453277840951</v>
      </c>
      <c r="G17" s="788">
        <v>0.6084453277840951</v>
      </c>
      <c r="H17" s="788">
        <v>0</v>
      </c>
      <c r="I17" s="788">
        <v>0</v>
      </c>
      <c r="J17" s="788">
        <v>0</v>
      </c>
      <c r="K17" s="788">
        <v>0</v>
      </c>
      <c r="L17" s="788">
        <v>0</v>
      </c>
      <c r="M17" s="788">
        <v>0</v>
      </c>
      <c r="N17" s="788">
        <v>0</v>
      </c>
      <c r="O17" s="788">
        <v>0</v>
      </c>
      <c r="P17" s="787">
        <v>27145138479.169998</v>
      </c>
      <c r="Q17" s="787">
        <v>27145138479.169998</v>
      </c>
    </row>
    <row r="18" spans="2:17" x14ac:dyDescent="0.25">
      <c r="B18" s="509">
        <v>4.3</v>
      </c>
      <c r="C18" s="505" t="s">
        <v>837</v>
      </c>
      <c r="D18" s="786"/>
      <c r="E18" s="788"/>
      <c r="F18" s="788"/>
      <c r="G18" s="788"/>
      <c r="H18" s="788"/>
      <c r="I18" s="788"/>
      <c r="J18" s="788"/>
      <c r="K18" s="788"/>
      <c r="L18" s="788"/>
      <c r="M18" s="788"/>
      <c r="N18" s="788"/>
      <c r="O18" s="788"/>
      <c r="P18" s="787"/>
      <c r="Q18" s="787"/>
    </row>
    <row r="19" spans="2:17" x14ac:dyDescent="0.25">
      <c r="B19" s="509">
        <v>4.4000000000000004</v>
      </c>
      <c r="C19" s="505" t="s">
        <v>838</v>
      </c>
      <c r="D19" s="786"/>
      <c r="E19" s="788"/>
      <c r="F19" s="788"/>
      <c r="G19" s="788"/>
      <c r="H19" s="788"/>
      <c r="I19" s="788"/>
      <c r="J19" s="788"/>
      <c r="K19" s="788"/>
      <c r="L19" s="788"/>
      <c r="M19" s="788"/>
      <c r="N19" s="788"/>
      <c r="O19" s="788"/>
      <c r="P19" s="787"/>
      <c r="Q19" s="787"/>
    </row>
    <row r="20" spans="2:17" x14ac:dyDescent="0.25">
      <c r="B20" s="509">
        <v>4.5</v>
      </c>
      <c r="C20" s="505" t="s">
        <v>839</v>
      </c>
      <c r="D20" s="786"/>
      <c r="E20" s="788"/>
      <c r="F20" s="788"/>
      <c r="G20" s="788"/>
      <c r="H20" s="788"/>
      <c r="I20" s="788"/>
      <c r="J20" s="788"/>
      <c r="K20" s="788"/>
      <c r="L20" s="788"/>
      <c r="M20" s="788"/>
      <c r="N20" s="788"/>
      <c r="O20" s="788"/>
      <c r="P20" s="787"/>
      <c r="Q20" s="787"/>
    </row>
    <row r="21" spans="2:17" x14ac:dyDescent="0.25">
      <c r="B21" s="728">
        <v>5</v>
      </c>
      <c r="C21" s="342" t="s">
        <v>495</v>
      </c>
      <c r="D21" s="786">
        <v>316917545196.17999</v>
      </c>
      <c r="E21" s="788">
        <v>0</v>
      </c>
      <c r="F21" s="788">
        <v>0.78807843651986764</v>
      </c>
      <c r="G21" s="788">
        <v>0.78807843651986764</v>
      </c>
      <c r="H21" s="788">
        <v>0</v>
      </c>
      <c r="I21" s="788">
        <v>0</v>
      </c>
      <c r="J21" s="788">
        <v>0</v>
      </c>
      <c r="K21" s="788">
        <v>0</v>
      </c>
      <c r="L21" s="788">
        <v>0</v>
      </c>
      <c r="M21" s="788">
        <v>0</v>
      </c>
      <c r="N21" s="788">
        <v>0</v>
      </c>
      <c r="O21" s="788">
        <v>0</v>
      </c>
      <c r="P21" s="787">
        <v>60334180892.790001</v>
      </c>
      <c r="Q21" s="787">
        <v>60334180892.790001</v>
      </c>
    </row>
  </sheetData>
  <mergeCells count="14">
    <mergeCell ref="B4:C8"/>
    <mergeCell ref="D4:D6"/>
    <mergeCell ref="E4:O4"/>
    <mergeCell ref="S2:S3"/>
    <mergeCell ref="P4:Q4"/>
    <mergeCell ref="E5:M5"/>
    <mergeCell ref="N5:O5"/>
    <mergeCell ref="P5:P7"/>
    <mergeCell ref="Q5:Q7"/>
    <mergeCell ref="E6:E7"/>
    <mergeCell ref="F6:F7"/>
    <mergeCell ref="J6:J7"/>
    <mergeCell ref="N6:N7"/>
    <mergeCell ref="O6:O7"/>
  </mergeCells>
  <pageMargins left="0.23333333333333334" right="0.7" top="0.75" bottom="0.75" header="0.3" footer="0.3"/>
  <pageSetup paperSize="9" scale="1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A1BD2-48E7-4B0A-9700-15081211E0FD}">
  <sheetPr codeName="Ark65"/>
  <dimension ref="A1:F46"/>
  <sheetViews>
    <sheetView showGridLines="0" zoomScale="70" zoomScaleNormal="70" workbookViewId="0">
      <selection activeCell="B2" sqref="B2:D3"/>
    </sheetView>
  </sheetViews>
  <sheetFormatPr defaultColWidth="9.140625" defaultRowHeight="15" x14ac:dyDescent="0.25"/>
  <cols>
    <col min="1" max="1" width="2.7109375" style="421" customWidth="1"/>
    <col min="2" max="2" width="7.7109375" style="421" customWidth="1"/>
    <col min="3" max="3" width="64.42578125" style="421" customWidth="1"/>
    <col min="4" max="4" width="38.28515625" style="423" bestFit="1" customWidth="1"/>
    <col min="5" max="5" width="5.7109375" style="421" customWidth="1"/>
    <col min="6" max="6" width="16.85546875" style="421" bestFit="1" customWidth="1"/>
    <col min="7" max="7" width="18.7109375" style="421" bestFit="1" customWidth="1"/>
    <col min="8" max="16384" width="9.140625" style="421"/>
  </cols>
  <sheetData>
    <row r="1" spans="1:6" ht="12.95" customHeight="1" x14ac:dyDescent="0.25">
      <c r="A1" s="110"/>
      <c r="B1" s="110"/>
      <c r="C1" s="110"/>
      <c r="D1" s="111"/>
      <c r="E1" s="718"/>
      <c r="F1" s="718"/>
    </row>
    <row r="2" spans="1:6" ht="20.25" customHeight="1" x14ac:dyDescent="0.25">
      <c r="A2" s="110"/>
      <c r="B2" s="968" t="s">
        <v>840</v>
      </c>
      <c r="C2" s="969"/>
      <c r="D2" s="969"/>
      <c r="E2" s="718"/>
      <c r="F2" s="867" t="s">
        <v>66</v>
      </c>
    </row>
    <row r="3" spans="1:6" ht="20.25" customHeight="1" x14ac:dyDescent="0.25">
      <c r="A3" s="110"/>
      <c r="B3" s="969"/>
      <c r="C3" s="969"/>
      <c r="D3" s="969"/>
      <c r="E3" s="718"/>
      <c r="F3" s="867"/>
    </row>
    <row r="4" spans="1:6" x14ac:dyDescent="0.25">
      <c r="A4" s="110"/>
      <c r="B4" s="718"/>
      <c r="C4" s="718"/>
      <c r="D4" s="709"/>
      <c r="E4" s="718"/>
      <c r="F4" s="718"/>
    </row>
    <row r="5" spans="1:6" x14ac:dyDescent="0.25">
      <c r="A5" s="110"/>
      <c r="B5" s="41"/>
      <c r="C5" s="41"/>
      <c r="D5" s="42" t="s">
        <v>841</v>
      </c>
      <c r="E5" s="718"/>
      <c r="F5" s="718"/>
    </row>
    <row r="6" spans="1:6" x14ac:dyDescent="0.25">
      <c r="A6" s="110"/>
      <c r="B6" s="718"/>
      <c r="C6" s="41"/>
      <c r="D6" s="760" t="s">
        <v>67</v>
      </c>
      <c r="E6" s="718"/>
      <c r="F6" s="718"/>
    </row>
    <row r="7" spans="1:6" x14ac:dyDescent="0.25">
      <c r="A7" s="110"/>
      <c r="B7" s="42">
        <v>1</v>
      </c>
      <c r="C7" s="43" t="s">
        <v>842</v>
      </c>
      <c r="D7" s="44">
        <v>60431383491.910004</v>
      </c>
      <c r="E7" s="718"/>
      <c r="F7" s="718"/>
    </row>
    <row r="8" spans="1:6" x14ac:dyDescent="0.25">
      <c r="A8" s="110"/>
      <c r="B8" s="760">
        <v>2</v>
      </c>
      <c r="C8" s="731" t="s">
        <v>843</v>
      </c>
      <c r="D8" s="44">
        <v>903252460.21000004</v>
      </c>
      <c r="E8" s="718"/>
      <c r="F8" s="718"/>
    </row>
    <row r="9" spans="1:6" x14ac:dyDescent="0.25">
      <c r="A9" s="110"/>
      <c r="B9" s="760">
        <v>3</v>
      </c>
      <c r="C9" s="731" t="s">
        <v>844</v>
      </c>
      <c r="D9" s="44">
        <v>-1000455059.4</v>
      </c>
      <c r="E9" s="718"/>
      <c r="F9" s="718"/>
    </row>
    <row r="10" spans="1:6" x14ac:dyDescent="0.25">
      <c r="A10" s="110"/>
      <c r="B10" s="760">
        <v>4</v>
      </c>
      <c r="C10" s="731" t="s">
        <v>845</v>
      </c>
      <c r="D10" s="44">
        <v>0</v>
      </c>
      <c r="E10" s="718"/>
      <c r="F10" s="718"/>
    </row>
    <row r="11" spans="1:6" x14ac:dyDescent="0.25">
      <c r="A11" s="110"/>
      <c r="B11" s="760">
        <v>5</v>
      </c>
      <c r="C11" s="731" t="s">
        <v>846</v>
      </c>
      <c r="D11" s="44">
        <v>0</v>
      </c>
      <c r="E11" s="718"/>
      <c r="F11" s="718"/>
    </row>
    <row r="12" spans="1:6" x14ac:dyDescent="0.25">
      <c r="A12" s="110"/>
      <c r="B12" s="760">
        <v>6</v>
      </c>
      <c r="C12" s="731" t="s">
        <v>847</v>
      </c>
      <c r="D12" s="44">
        <v>0</v>
      </c>
      <c r="E12" s="718"/>
      <c r="F12" s="718"/>
    </row>
    <row r="13" spans="1:6" x14ac:dyDescent="0.25">
      <c r="A13" s="110"/>
      <c r="B13" s="760">
        <v>7</v>
      </c>
      <c r="C13" s="731" t="s">
        <v>848</v>
      </c>
      <c r="D13" s="44">
        <v>0</v>
      </c>
      <c r="E13" s="718"/>
      <c r="F13" s="718"/>
    </row>
    <row r="14" spans="1:6" x14ac:dyDescent="0.25">
      <c r="A14" s="110"/>
      <c r="B14" s="760">
        <v>8</v>
      </c>
      <c r="C14" s="731" t="s">
        <v>849</v>
      </c>
      <c r="D14" s="44">
        <v>0</v>
      </c>
      <c r="E14" s="718"/>
      <c r="F14" s="718"/>
    </row>
    <row r="15" spans="1:6" ht="15.95" customHeight="1" x14ac:dyDescent="0.25">
      <c r="A15" s="110"/>
      <c r="B15" s="42">
        <v>9</v>
      </c>
      <c r="C15" s="43" t="s">
        <v>850</v>
      </c>
      <c r="D15" s="44">
        <v>60334180892.720001</v>
      </c>
      <c r="E15" s="718"/>
      <c r="F15" s="718"/>
    </row>
    <row r="16" spans="1:6" x14ac:dyDescent="0.25">
      <c r="A16" s="110"/>
      <c r="B16" s="718"/>
      <c r="C16" s="718"/>
      <c r="D16" s="718"/>
      <c r="E16" s="718"/>
      <c r="F16" s="718"/>
    </row>
    <row r="17" spans="1:4" x14ac:dyDescent="0.25">
      <c r="A17" s="110"/>
      <c r="B17" s="718"/>
      <c r="C17" s="718"/>
      <c r="D17" s="718"/>
    </row>
    <row r="18" spans="1:4" x14ac:dyDescent="0.25">
      <c r="A18" s="110"/>
      <c r="B18" s="718"/>
      <c r="C18" s="718"/>
      <c r="D18" s="718"/>
    </row>
    <row r="19" spans="1:4" x14ac:dyDescent="0.25">
      <c r="A19" s="110"/>
      <c r="B19" s="718"/>
      <c r="C19" s="718"/>
      <c r="D19" s="718"/>
    </row>
    <row r="20" spans="1:4" x14ac:dyDescent="0.25">
      <c r="A20" s="110"/>
      <c r="B20" s="718"/>
      <c r="C20" s="718"/>
      <c r="D20" s="718"/>
    </row>
    <row r="21" spans="1:4" x14ac:dyDescent="0.25">
      <c r="A21" s="110"/>
      <c r="B21" s="718"/>
      <c r="C21" s="718"/>
      <c r="D21" s="718"/>
    </row>
    <row r="22" spans="1:4" x14ac:dyDescent="0.25">
      <c r="A22" s="110"/>
      <c r="B22" s="718"/>
      <c r="C22" s="718"/>
      <c r="D22" s="718"/>
    </row>
    <row r="23" spans="1:4" x14ac:dyDescent="0.25">
      <c r="A23" s="110"/>
      <c r="B23" s="718"/>
      <c r="C23" s="718"/>
      <c r="D23" s="718"/>
    </row>
    <row r="24" spans="1:4" x14ac:dyDescent="0.25">
      <c r="A24" s="110"/>
      <c r="B24" s="718"/>
      <c r="C24" s="718"/>
      <c r="D24" s="718"/>
    </row>
    <row r="25" spans="1:4" x14ac:dyDescent="0.25">
      <c r="A25" s="110"/>
      <c r="B25" s="718"/>
      <c r="C25" s="718"/>
      <c r="D25" s="718"/>
    </row>
    <row r="26" spans="1:4" x14ac:dyDescent="0.25">
      <c r="A26" s="110"/>
      <c r="B26" s="718"/>
      <c r="C26" s="718"/>
      <c r="D26" s="718"/>
    </row>
    <row r="27" spans="1:4" x14ac:dyDescent="0.25">
      <c r="A27" s="110"/>
      <c r="B27" s="718"/>
      <c r="C27" s="718"/>
      <c r="D27" s="718"/>
    </row>
    <row r="28" spans="1:4" ht="15.95" customHeight="1" x14ac:dyDescent="0.25">
      <c r="A28" s="110"/>
      <c r="B28" s="718"/>
      <c r="C28" s="718"/>
      <c r="D28" s="718"/>
    </row>
    <row r="29" spans="1:4" ht="15.95" customHeight="1" x14ac:dyDescent="0.25">
      <c r="A29" s="110"/>
      <c r="B29" s="718"/>
      <c r="C29" s="718"/>
      <c r="D29" s="718"/>
    </row>
    <row r="30" spans="1:4" ht="15.95" customHeight="1" x14ac:dyDescent="0.25">
      <c r="A30" s="110"/>
      <c r="B30" s="718"/>
      <c r="C30" s="718"/>
      <c r="D30" s="718"/>
    </row>
    <row r="31" spans="1:4" ht="15.95" customHeight="1" x14ac:dyDescent="0.25">
      <c r="A31" s="110"/>
      <c r="B31" s="718"/>
      <c r="C31" s="718"/>
      <c r="D31" s="718"/>
    </row>
    <row r="32" spans="1:4" x14ac:dyDescent="0.25">
      <c r="A32" s="110"/>
      <c r="B32" s="718"/>
      <c r="C32" s="718"/>
      <c r="D32" s="718"/>
    </row>
    <row r="33" spans="1:4" x14ac:dyDescent="0.25">
      <c r="A33" s="110"/>
      <c r="B33" s="718"/>
      <c r="C33" s="718"/>
      <c r="D33" s="718"/>
    </row>
    <row r="34" spans="1:4" x14ac:dyDescent="0.25">
      <c r="A34" s="110"/>
      <c r="B34" s="718"/>
      <c r="C34" s="718"/>
      <c r="D34" s="718"/>
    </row>
    <row r="35" spans="1:4" x14ac:dyDescent="0.25">
      <c r="A35" s="110"/>
      <c r="B35" s="718"/>
      <c r="C35" s="718"/>
      <c r="D35" s="709"/>
    </row>
    <row r="36" spans="1:4" x14ac:dyDescent="0.25">
      <c r="A36" s="110"/>
      <c r="B36" s="718"/>
      <c r="C36" s="718"/>
      <c r="D36" s="709"/>
    </row>
    <row r="37" spans="1:4" x14ac:dyDescent="0.25">
      <c r="A37" s="110"/>
      <c r="B37" s="718"/>
      <c r="C37" s="718"/>
      <c r="D37" s="709"/>
    </row>
    <row r="38" spans="1:4" x14ac:dyDescent="0.25">
      <c r="A38" s="110"/>
      <c r="B38" s="718"/>
      <c r="C38" s="718"/>
      <c r="D38" s="709"/>
    </row>
    <row r="39" spans="1:4" x14ac:dyDescent="0.25">
      <c r="A39" s="110"/>
      <c r="B39" s="718"/>
      <c r="C39" s="718"/>
      <c r="D39" s="709"/>
    </row>
    <row r="40" spans="1:4" x14ac:dyDescent="0.25">
      <c r="A40" s="110"/>
      <c r="B40" s="718"/>
      <c r="C40" s="718"/>
      <c r="D40" s="709"/>
    </row>
    <row r="41" spans="1:4" x14ac:dyDescent="0.25">
      <c r="A41" s="110"/>
      <c r="B41" s="718"/>
      <c r="C41" s="718"/>
      <c r="D41" s="709"/>
    </row>
    <row r="42" spans="1:4" x14ac:dyDescent="0.25">
      <c r="A42" s="110"/>
      <c r="B42" s="718"/>
      <c r="C42" s="718"/>
      <c r="D42" s="709"/>
    </row>
    <row r="43" spans="1:4" x14ac:dyDescent="0.25">
      <c r="A43" s="110"/>
      <c r="B43" s="718"/>
      <c r="C43" s="718"/>
      <c r="D43" s="709"/>
    </row>
    <row r="44" spans="1:4" x14ac:dyDescent="0.25">
      <c r="A44" s="110"/>
      <c r="B44" s="718"/>
      <c r="C44" s="718"/>
      <c r="D44" s="709"/>
    </row>
    <row r="45" spans="1:4" x14ac:dyDescent="0.25">
      <c r="A45" s="110"/>
      <c r="B45" s="718"/>
      <c r="C45" s="718"/>
      <c r="D45" s="709"/>
    </row>
    <row r="46" spans="1:4" x14ac:dyDescent="0.25">
      <c r="A46" s="110"/>
      <c r="B46" s="718"/>
      <c r="C46" s="718"/>
      <c r="D46" s="709"/>
    </row>
  </sheetData>
  <mergeCells count="2">
    <mergeCell ref="B2:D3"/>
    <mergeCell ref="F2:F3"/>
  </mergeCells>
  <hyperlinks>
    <hyperlink ref="F2" location="Index!A1" display="Return to index" xr:uid="{82EF2F4E-4FF7-4FDC-A3A8-9FDEEF2D6202}"/>
  </hyperlinks>
  <pageMargins left="0.7" right="0.7" top="0.75" bottom="0.75" header="0.3" footer="0.3"/>
  <pageSetup paperSize="9" orientation="landscape" verticalDpi="1200" r:id="rId1"/>
  <headerFooter>
    <oddHeader>&amp;CEN
Annex 1</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425DA-3C72-47AD-AC86-3807687603BF}">
  <sheetPr codeName="Ark66">
    <pageSetUpPr fitToPage="1"/>
  </sheetPr>
  <dimension ref="A1:K92"/>
  <sheetViews>
    <sheetView showGridLines="0" zoomScale="90" zoomScaleNormal="90" zoomScaleSheetLayoutView="100" workbookViewId="0">
      <selection activeCell="B18" sqref="B18"/>
    </sheetView>
  </sheetViews>
  <sheetFormatPr defaultColWidth="11.5703125" defaultRowHeight="15" x14ac:dyDescent="0.25"/>
  <cols>
    <col min="1" max="1" width="2.7109375" style="241" customWidth="1"/>
    <col min="2" max="2" width="25.7109375" style="241" customWidth="1"/>
    <col min="3" max="3" width="31.42578125" style="241" customWidth="1"/>
    <col min="4" max="4" width="20.5703125" style="241" customWidth="1"/>
    <col min="5" max="5" width="23.7109375" style="241" customWidth="1"/>
    <col min="6" max="6" width="26.42578125" style="241" customWidth="1"/>
    <col min="7" max="7" width="32" style="241" customWidth="1"/>
    <col min="8" max="8" width="26.85546875" style="241" customWidth="1"/>
    <col min="9" max="9" width="15" style="241" customWidth="1"/>
    <col min="10" max="10" width="5.7109375" style="241" customWidth="1"/>
    <col min="11" max="11" width="16.85546875" style="241" bestFit="1" customWidth="1"/>
    <col min="12" max="16384" width="11.5703125" style="241"/>
  </cols>
  <sheetData>
    <row r="1" spans="1:11" ht="12.95" customHeight="1" x14ac:dyDescent="0.25"/>
    <row r="2" spans="1:11" ht="18.75" x14ac:dyDescent="0.3">
      <c r="B2" s="977" t="s">
        <v>1986</v>
      </c>
      <c r="C2" s="978"/>
      <c r="D2" s="978"/>
      <c r="E2" s="978"/>
      <c r="F2" s="978"/>
      <c r="G2" s="978"/>
      <c r="H2" s="978"/>
      <c r="I2" s="56"/>
      <c r="K2" s="315" t="s">
        <v>66</v>
      </c>
    </row>
    <row r="3" spans="1:11" ht="18.75" x14ac:dyDescent="0.3">
      <c r="B3" s="511"/>
      <c r="C3" s="512"/>
      <c r="D3" s="512"/>
      <c r="E3" s="512"/>
      <c r="F3" s="512"/>
      <c r="G3" s="512"/>
      <c r="H3" s="512"/>
    </row>
    <row r="4" spans="1:11" ht="20.25" x14ac:dyDescent="0.3">
      <c r="B4" s="238" t="s">
        <v>738</v>
      </c>
      <c r="C4" s="239"/>
      <c r="D4" s="240"/>
      <c r="E4" s="240"/>
      <c r="F4" s="240"/>
      <c r="G4" s="240"/>
      <c r="H4" s="240"/>
    </row>
    <row r="5" spans="1:11" s="239" customFormat="1" ht="15" customHeight="1" x14ac:dyDescent="0.25">
      <c r="A5" s="241"/>
      <c r="B5" s="972" t="s">
        <v>852</v>
      </c>
      <c r="C5" s="972" t="s">
        <v>739</v>
      </c>
      <c r="D5" s="979" t="s">
        <v>853</v>
      </c>
      <c r="E5" s="980"/>
      <c r="F5" s="972" t="s">
        <v>854</v>
      </c>
      <c r="G5" s="972" t="s">
        <v>855</v>
      </c>
      <c r="H5" s="972" t="s">
        <v>856</v>
      </c>
      <c r="I5" s="972" t="s">
        <v>857</v>
      </c>
    </row>
    <row r="6" spans="1:11" s="239" customFormat="1" ht="38.25" x14ac:dyDescent="0.25">
      <c r="A6" s="241"/>
      <c r="B6" s="973"/>
      <c r="C6" s="973"/>
      <c r="D6" s="308"/>
      <c r="E6" s="307" t="s">
        <v>858</v>
      </c>
      <c r="F6" s="973"/>
      <c r="G6" s="973"/>
      <c r="H6" s="973"/>
      <c r="I6" s="973"/>
    </row>
    <row r="7" spans="1:11" x14ac:dyDescent="0.25">
      <c r="B7" s="22" t="s">
        <v>67</v>
      </c>
      <c r="C7" s="22" t="s">
        <v>68</v>
      </c>
      <c r="D7" s="318" t="s">
        <v>69</v>
      </c>
      <c r="E7" s="318" t="s">
        <v>859</v>
      </c>
      <c r="F7" s="318" t="s">
        <v>71</v>
      </c>
      <c r="G7" s="318" t="s">
        <v>595</v>
      </c>
      <c r="H7" s="318" t="s">
        <v>467</v>
      </c>
      <c r="I7" s="318" t="s">
        <v>510</v>
      </c>
    </row>
    <row r="8" spans="1:11" x14ac:dyDescent="0.25">
      <c r="B8" s="542" t="s">
        <v>719</v>
      </c>
      <c r="C8" s="242" t="s">
        <v>753</v>
      </c>
      <c r="D8" s="229">
        <v>92</v>
      </c>
      <c r="E8" s="230">
        <v>0</v>
      </c>
      <c r="F8" s="230">
        <v>0</v>
      </c>
      <c r="G8" s="230" t="s">
        <v>1987</v>
      </c>
      <c r="H8" s="230" t="s">
        <v>1988</v>
      </c>
      <c r="I8" s="230" t="s">
        <v>1989</v>
      </c>
    </row>
    <row r="9" spans="1:11" x14ac:dyDescent="0.25">
      <c r="B9" s="643"/>
      <c r="C9" s="232" t="s">
        <v>754</v>
      </c>
      <c r="D9" s="230">
        <v>9</v>
      </c>
      <c r="E9" s="230">
        <v>0</v>
      </c>
      <c r="F9" s="230">
        <v>0</v>
      </c>
      <c r="G9" s="230" t="s">
        <v>1990</v>
      </c>
      <c r="H9" s="230" t="s">
        <v>1991</v>
      </c>
      <c r="I9" s="230">
        <v>0</v>
      </c>
    </row>
    <row r="10" spans="1:11" x14ac:dyDescent="0.25">
      <c r="B10" s="643"/>
      <c r="C10" s="232" t="s">
        <v>755</v>
      </c>
      <c r="D10" s="230">
        <v>83</v>
      </c>
      <c r="E10" s="230">
        <v>0</v>
      </c>
      <c r="F10" s="230">
        <v>0</v>
      </c>
      <c r="G10" s="230" t="s">
        <v>1992</v>
      </c>
      <c r="H10" s="230" t="s">
        <v>1993</v>
      </c>
      <c r="I10" s="230" t="s">
        <v>1994</v>
      </c>
    </row>
    <row r="11" spans="1:11" x14ac:dyDescent="0.25">
      <c r="B11" s="643"/>
      <c r="C11" s="242" t="s">
        <v>756</v>
      </c>
      <c r="D11" s="230">
        <v>370</v>
      </c>
      <c r="E11" s="229">
        <v>0</v>
      </c>
      <c r="F11" s="230">
        <v>0</v>
      </c>
      <c r="G11" s="230" t="s">
        <v>1995</v>
      </c>
      <c r="H11" s="230" t="s">
        <v>1996</v>
      </c>
      <c r="I11" s="230">
        <v>0</v>
      </c>
    </row>
    <row r="12" spans="1:11" x14ac:dyDescent="0.25">
      <c r="B12" s="643"/>
      <c r="C12" s="242" t="s">
        <v>757</v>
      </c>
      <c r="D12" s="230">
        <v>480</v>
      </c>
      <c r="E12" s="230">
        <v>0</v>
      </c>
      <c r="F12" s="230">
        <v>0</v>
      </c>
      <c r="G12" s="230" t="s">
        <v>1997</v>
      </c>
      <c r="H12" s="230" t="s">
        <v>1998</v>
      </c>
      <c r="I12" s="230" t="s">
        <v>1999</v>
      </c>
    </row>
    <row r="13" spans="1:11" x14ac:dyDescent="0.25">
      <c r="B13" s="643"/>
      <c r="C13" s="242" t="s">
        <v>758</v>
      </c>
      <c r="D13" s="230">
        <v>591</v>
      </c>
      <c r="E13" s="230">
        <v>0</v>
      </c>
      <c r="F13" s="230">
        <v>0</v>
      </c>
      <c r="G13" s="230" t="s">
        <v>2000</v>
      </c>
      <c r="H13" s="230" t="s">
        <v>2001</v>
      </c>
      <c r="I13" s="230" t="s">
        <v>2002</v>
      </c>
    </row>
    <row r="14" spans="1:11" x14ac:dyDescent="0.25">
      <c r="B14" s="643"/>
      <c r="C14" s="242" t="s">
        <v>759</v>
      </c>
      <c r="D14" s="230">
        <v>1985</v>
      </c>
      <c r="E14" s="230">
        <v>4</v>
      </c>
      <c r="F14" s="230" t="s">
        <v>2003</v>
      </c>
      <c r="G14" s="230" t="s">
        <v>2004</v>
      </c>
      <c r="H14" s="230" t="s">
        <v>2005</v>
      </c>
      <c r="I14" s="230" t="s">
        <v>2006</v>
      </c>
    </row>
    <row r="15" spans="1:11" x14ac:dyDescent="0.25">
      <c r="B15" s="643"/>
      <c r="C15" s="232" t="s">
        <v>760</v>
      </c>
      <c r="D15" s="230">
        <v>1391</v>
      </c>
      <c r="E15" s="230">
        <v>3</v>
      </c>
      <c r="F15" s="230" t="s">
        <v>2007</v>
      </c>
      <c r="G15" s="230" t="s">
        <v>2008</v>
      </c>
      <c r="H15" s="230" t="s">
        <v>2009</v>
      </c>
      <c r="I15" s="230" t="s">
        <v>2010</v>
      </c>
    </row>
    <row r="16" spans="1:11" x14ac:dyDescent="0.25">
      <c r="B16" s="643"/>
      <c r="C16" s="232" t="s">
        <v>761</v>
      </c>
      <c r="D16" s="230">
        <v>594</v>
      </c>
      <c r="E16" s="230">
        <v>1</v>
      </c>
      <c r="F16" s="230" t="s">
        <v>2011</v>
      </c>
      <c r="G16" s="230" t="s">
        <v>2012</v>
      </c>
      <c r="H16" s="230" t="s">
        <v>2013</v>
      </c>
      <c r="I16" s="230" t="s">
        <v>2014</v>
      </c>
    </row>
    <row r="17" spans="2:9" x14ac:dyDescent="0.25">
      <c r="B17" s="643"/>
      <c r="C17" s="242" t="s">
        <v>762</v>
      </c>
      <c r="D17" s="230">
        <v>701</v>
      </c>
      <c r="E17" s="230">
        <v>0</v>
      </c>
      <c r="F17" s="230">
        <v>0</v>
      </c>
      <c r="G17" s="230" t="s">
        <v>2015</v>
      </c>
      <c r="H17" s="230" t="s">
        <v>2016</v>
      </c>
      <c r="I17" s="230" t="s">
        <v>2017</v>
      </c>
    </row>
    <row r="18" spans="2:9" x14ac:dyDescent="0.25">
      <c r="B18" s="643"/>
      <c r="C18" s="232" t="s">
        <v>763</v>
      </c>
      <c r="D18" s="230">
        <v>509</v>
      </c>
      <c r="E18" s="230">
        <v>0</v>
      </c>
      <c r="F18" s="230">
        <v>0</v>
      </c>
      <c r="G18" s="230" t="s">
        <v>2018</v>
      </c>
      <c r="H18" s="230" t="s">
        <v>2019</v>
      </c>
      <c r="I18" s="230" t="s">
        <v>2020</v>
      </c>
    </row>
    <row r="19" spans="2:9" x14ac:dyDescent="0.25">
      <c r="B19" s="643"/>
      <c r="C19" s="232" t="s">
        <v>764</v>
      </c>
      <c r="D19" s="230">
        <v>192</v>
      </c>
      <c r="E19" s="230">
        <v>0</v>
      </c>
      <c r="F19" s="230">
        <v>0</v>
      </c>
      <c r="G19" s="230" t="s">
        <v>2021</v>
      </c>
      <c r="H19" s="230" t="s">
        <v>2022</v>
      </c>
      <c r="I19" s="230" t="s">
        <v>2023</v>
      </c>
    </row>
    <row r="20" spans="2:9" x14ac:dyDescent="0.25">
      <c r="B20" s="643"/>
      <c r="C20" s="242" t="s">
        <v>765</v>
      </c>
      <c r="D20" s="230">
        <v>111</v>
      </c>
      <c r="E20" s="230">
        <v>2</v>
      </c>
      <c r="F20" s="230" t="s">
        <v>2024</v>
      </c>
      <c r="G20" s="230" t="s">
        <v>2025</v>
      </c>
      <c r="H20" s="230" t="s">
        <v>2026</v>
      </c>
      <c r="I20" s="230" t="s">
        <v>2027</v>
      </c>
    </row>
    <row r="21" spans="2:9" x14ac:dyDescent="0.25">
      <c r="B21" s="643"/>
      <c r="C21" s="232" t="s">
        <v>766</v>
      </c>
      <c r="D21" s="230">
        <v>81</v>
      </c>
      <c r="E21" s="230">
        <v>0</v>
      </c>
      <c r="F21" s="230">
        <v>0</v>
      </c>
      <c r="G21" s="230" t="s">
        <v>2028</v>
      </c>
      <c r="H21" s="230" t="s">
        <v>2029</v>
      </c>
      <c r="I21" s="230" t="s">
        <v>2030</v>
      </c>
    </row>
    <row r="22" spans="2:9" x14ac:dyDescent="0.25">
      <c r="B22" s="643"/>
      <c r="C22" s="232" t="s">
        <v>767</v>
      </c>
      <c r="D22" s="230">
        <v>9</v>
      </c>
      <c r="E22" s="230">
        <v>0</v>
      </c>
      <c r="F22" s="230">
        <v>0</v>
      </c>
      <c r="G22" s="230" t="s">
        <v>2031</v>
      </c>
      <c r="H22" s="230" t="s">
        <v>2032</v>
      </c>
      <c r="I22" s="230" t="s">
        <v>2033</v>
      </c>
    </row>
    <row r="23" spans="2:9" x14ac:dyDescent="0.25">
      <c r="B23" s="643"/>
      <c r="C23" s="232" t="s">
        <v>768</v>
      </c>
      <c r="D23" s="230">
        <v>21</v>
      </c>
      <c r="E23" s="230">
        <v>2</v>
      </c>
      <c r="F23" s="230" t="s">
        <v>2034</v>
      </c>
      <c r="G23" s="230" t="s">
        <v>2035</v>
      </c>
      <c r="H23" s="230" t="s">
        <v>2036</v>
      </c>
      <c r="I23" s="230" t="s">
        <v>2037</v>
      </c>
    </row>
    <row r="24" spans="2:9" x14ac:dyDescent="0.25">
      <c r="B24" s="543"/>
      <c r="C24" s="242" t="s">
        <v>769</v>
      </c>
      <c r="D24" s="230">
        <v>37</v>
      </c>
      <c r="E24" s="230">
        <v>0</v>
      </c>
      <c r="F24" s="230">
        <v>0</v>
      </c>
      <c r="G24" s="230">
        <v>1</v>
      </c>
      <c r="H24" s="230">
        <v>1</v>
      </c>
      <c r="I24" s="230" t="s">
        <v>2038</v>
      </c>
    </row>
    <row r="25" spans="2:9" x14ac:dyDescent="0.25">
      <c r="B25" s="542" t="s">
        <v>2039</v>
      </c>
      <c r="C25" s="242" t="s">
        <v>753</v>
      </c>
      <c r="D25" s="229">
        <v>75</v>
      </c>
      <c r="E25" s="230">
        <v>0</v>
      </c>
      <c r="F25" s="230">
        <v>0</v>
      </c>
      <c r="G25" s="230" t="s">
        <v>2040</v>
      </c>
      <c r="H25" s="230" t="s">
        <v>2041</v>
      </c>
      <c r="I25" s="230">
        <v>0</v>
      </c>
    </row>
    <row r="26" spans="2:9" x14ac:dyDescent="0.25">
      <c r="B26" s="643"/>
      <c r="C26" s="232" t="s">
        <v>754</v>
      </c>
      <c r="D26" s="230">
        <v>6</v>
      </c>
      <c r="E26" s="230">
        <v>0</v>
      </c>
      <c r="F26" s="230">
        <v>0</v>
      </c>
      <c r="G26" s="230" t="s">
        <v>2042</v>
      </c>
      <c r="H26" s="230" t="s">
        <v>2043</v>
      </c>
      <c r="I26" s="230">
        <v>0</v>
      </c>
    </row>
    <row r="27" spans="2:9" x14ac:dyDescent="0.25">
      <c r="B27" s="643"/>
      <c r="C27" s="232" t="s">
        <v>755</v>
      </c>
      <c r="D27" s="230">
        <v>69</v>
      </c>
      <c r="E27" s="230">
        <v>0</v>
      </c>
      <c r="F27" s="230">
        <v>0</v>
      </c>
      <c r="G27" s="230" t="s">
        <v>2044</v>
      </c>
      <c r="H27" s="230" t="s">
        <v>2045</v>
      </c>
      <c r="I27" s="230">
        <v>0</v>
      </c>
    </row>
    <row r="28" spans="2:9" x14ac:dyDescent="0.25">
      <c r="B28" s="643"/>
      <c r="C28" s="242" t="s">
        <v>756</v>
      </c>
      <c r="D28" s="230">
        <v>53</v>
      </c>
      <c r="E28" s="229">
        <v>0</v>
      </c>
      <c r="F28" s="230">
        <v>0</v>
      </c>
      <c r="G28" s="230" t="s">
        <v>2046</v>
      </c>
      <c r="H28" s="230" t="s">
        <v>2047</v>
      </c>
      <c r="I28" s="230">
        <v>0</v>
      </c>
    </row>
    <row r="29" spans="2:9" s="239" customFormat="1" ht="15" customHeight="1" x14ac:dyDescent="0.2">
      <c r="B29" s="643"/>
      <c r="C29" s="242" t="s">
        <v>757</v>
      </c>
      <c r="D29" s="230">
        <v>182</v>
      </c>
      <c r="E29" s="230">
        <v>0</v>
      </c>
      <c r="F29" s="230">
        <v>0</v>
      </c>
      <c r="G29" s="230" t="s">
        <v>2048</v>
      </c>
      <c r="H29" s="230" t="s">
        <v>2049</v>
      </c>
      <c r="I29" s="230">
        <v>0</v>
      </c>
    </row>
    <row r="30" spans="2:9" s="239" customFormat="1" x14ac:dyDescent="0.2">
      <c r="B30" s="643"/>
      <c r="C30" s="242" t="s">
        <v>758</v>
      </c>
      <c r="D30" s="230">
        <v>210</v>
      </c>
      <c r="E30" s="230">
        <v>1</v>
      </c>
      <c r="F30" s="230" t="s">
        <v>2050</v>
      </c>
      <c r="G30" s="230" t="s">
        <v>2051</v>
      </c>
      <c r="H30" s="230" t="s">
        <v>2052</v>
      </c>
      <c r="I30" s="230" t="s">
        <v>2053</v>
      </c>
    </row>
    <row r="31" spans="2:9" x14ac:dyDescent="0.25">
      <c r="B31" s="643"/>
      <c r="C31" s="242" t="s">
        <v>759</v>
      </c>
      <c r="D31" s="230">
        <v>538</v>
      </c>
      <c r="E31" s="230">
        <v>0</v>
      </c>
      <c r="F31" s="230">
        <v>0</v>
      </c>
      <c r="G31" s="230" t="s">
        <v>2054</v>
      </c>
      <c r="H31" s="230" t="s">
        <v>2055</v>
      </c>
      <c r="I31" s="230">
        <v>0</v>
      </c>
    </row>
    <row r="32" spans="2:9" x14ac:dyDescent="0.25">
      <c r="B32" s="643"/>
      <c r="C32" s="232" t="s">
        <v>760</v>
      </c>
      <c r="D32" s="230">
        <v>451</v>
      </c>
      <c r="E32" s="230">
        <v>0</v>
      </c>
      <c r="F32" s="230">
        <v>0</v>
      </c>
      <c r="G32" s="230" t="s">
        <v>2056</v>
      </c>
      <c r="H32" s="230" t="s">
        <v>2057</v>
      </c>
      <c r="I32" s="230">
        <v>0</v>
      </c>
    </row>
    <row r="33" spans="2:9" x14ac:dyDescent="0.25">
      <c r="B33" s="643"/>
      <c r="C33" s="232" t="s">
        <v>761</v>
      </c>
      <c r="D33" s="230">
        <v>87</v>
      </c>
      <c r="E33" s="230">
        <v>0</v>
      </c>
      <c r="F33" s="230">
        <v>0</v>
      </c>
      <c r="G33" s="230" t="s">
        <v>2058</v>
      </c>
      <c r="H33" s="230" t="s">
        <v>2059</v>
      </c>
      <c r="I33" s="230">
        <v>0</v>
      </c>
    </row>
    <row r="34" spans="2:9" x14ac:dyDescent="0.25">
      <c r="B34" s="643"/>
      <c r="C34" s="242" t="s">
        <v>762</v>
      </c>
      <c r="D34" s="230">
        <v>282</v>
      </c>
      <c r="E34" s="230">
        <v>2</v>
      </c>
      <c r="F34" s="230" t="s">
        <v>2060</v>
      </c>
      <c r="G34" s="230" t="s">
        <v>2061</v>
      </c>
      <c r="H34" s="230" t="s">
        <v>2062</v>
      </c>
      <c r="I34" s="230" t="s">
        <v>2063</v>
      </c>
    </row>
    <row r="35" spans="2:9" x14ac:dyDescent="0.25">
      <c r="B35" s="643"/>
      <c r="C35" s="232" t="s">
        <v>763</v>
      </c>
      <c r="D35" s="230">
        <v>197</v>
      </c>
      <c r="E35" s="230">
        <v>1</v>
      </c>
      <c r="F35" s="230" t="s">
        <v>2064</v>
      </c>
      <c r="G35" s="230" t="s">
        <v>2065</v>
      </c>
      <c r="H35" s="230" t="s">
        <v>2066</v>
      </c>
      <c r="I35" s="230" t="s">
        <v>2067</v>
      </c>
    </row>
    <row r="36" spans="2:9" x14ac:dyDescent="0.25">
      <c r="B36" s="643"/>
      <c r="C36" s="232" t="s">
        <v>764</v>
      </c>
      <c r="D36" s="230">
        <v>85</v>
      </c>
      <c r="E36" s="230">
        <v>1</v>
      </c>
      <c r="F36" s="230" t="s">
        <v>2068</v>
      </c>
      <c r="G36" s="230" t="s">
        <v>2069</v>
      </c>
      <c r="H36" s="230" t="s">
        <v>2070</v>
      </c>
      <c r="I36" s="230" t="s">
        <v>2071</v>
      </c>
    </row>
    <row r="37" spans="2:9" x14ac:dyDescent="0.25">
      <c r="B37" s="643"/>
      <c r="C37" s="242" t="s">
        <v>765</v>
      </c>
      <c r="D37" s="230">
        <v>82</v>
      </c>
      <c r="E37" s="230">
        <v>2</v>
      </c>
      <c r="F37" s="230" t="s">
        <v>2072</v>
      </c>
      <c r="G37" s="230" t="s">
        <v>2073</v>
      </c>
      <c r="H37" s="230" t="s">
        <v>2074</v>
      </c>
      <c r="I37" s="230" t="s">
        <v>2075</v>
      </c>
    </row>
    <row r="38" spans="2:9" x14ac:dyDescent="0.25">
      <c r="B38" s="643"/>
      <c r="C38" s="232" t="s">
        <v>766</v>
      </c>
      <c r="D38" s="230">
        <v>35</v>
      </c>
      <c r="E38" s="230">
        <v>1</v>
      </c>
      <c r="F38" s="230" t="s">
        <v>2076</v>
      </c>
      <c r="G38" s="230" t="s">
        <v>2077</v>
      </c>
      <c r="H38" s="230" t="s">
        <v>2078</v>
      </c>
      <c r="I38" s="230" t="s">
        <v>2079</v>
      </c>
    </row>
    <row r="39" spans="2:9" x14ac:dyDescent="0.25">
      <c r="B39" s="643"/>
      <c r="C39" s="232" t="s">
        <v>767</v>
      </c>
      <c r="D39" s="230">
        <v>16</v>
      </c>
      <c r="E39" s="230">
        <v>0</v>
      </c>
      <c r="F39" s="230">
        <v>0</v>
      </c>
      <c r="G39" s="230" t="s">
        <v>2080</v>
      </c>
      <c r="H39" s="230" t="s">
        <v>2081</v>
      </c>
      <c r="I39" s="230" t="s">
        <v>2082</v>
      </c>
    </row>
    <row r="40" spans="2:9" x14ac:dyDescent="0.25">
      <c r="B40" s="643"/>
      <c r="C40" s="232" t="s">
        <v>768</v>
      </c>
      <c r="D40" s="230">
        <v>31</v>
      </c>
      <c r="E40" s="230">
        <v>1</v>
      </c>
      <c r="F40" s="230" t="s">
        <v>991</v>
      </c>
      <c r="G40" s="230" t="s">
        <v>2083</v>
      </c>
      <c r="H40" s="230" t="s">
        <v>2084</v>
      </c>
      <c r="I40" s="230" t="s">
        <v>994</v>
      </c>
    </row>
    <row r="41" spans="2:9" x14ac:dyDescent="0.25">
      <c r="B41" s="543"/>
      <c r="C41" s="242" t="s">
        <v>769</v>
      </c>
      <c r="D41" s="230">
        <v>20</v>
      </c>
      <c r="E41" s="230">
        <v>0</v>
      </c>
      <c r="F41" s="230">
        <v>0</v>
      </c>
      <c r="G41" s="230">
        <v>1</v>
      </c>
      <c r="H41" s="230">
        <v>1</v>
      </c>
      <c r="I41" s="230">
        <v>0</v>
      </c>
    </row>
    <row r="42" spans="2:9" ht="30" x14ac:dyDescent="0.25">
      <c r="B42" s="542" t="s">
        <v>997</v>
      </c>
      <c r="C42" s="242" t="s">
        <v>753</v>
      </c>
      <c r="D42" s="229">
        <v>10</v>
      </c>
      <c r="E42" s="230">
        <v>0</v>
      </c>
      <c r="F42" s="230">
        <v>0</v>
      </c>
      <c r="G42" s="230" t="s">
        <v>2085</v>
      </c>
      <c r="H42" s="230" t="s">
        <v>2085</v>
      </c>
      <c r="I42" s="230">
        <v>0</v>
      </c>
    </row>
    <row r="43" spans="2:9" x14ac:dyDescent="0.25">
      <c r="B43" s="643"/>
      <c r="C43" s="232" t="s">
        <v>754</v>
      </c>
      <c r="D43" s="230">
        <v>10</v>
      </c>
      <c r="E43" s="230">
        <v>0</v>
      </c>
      <c r="F43" s="230">
        <v>0</v>
      </c>
      <c r="G43" s="230" t="s">
        <v>2085</v>
      </c>
      <c r="H43" s="230" t="s">
        <v>2085</v>
      </c>
      <c r="I43" s="230">
        <v>0</v>
      </c>
    </row>
    <row r="44" spans="2:9" x14ac:dyDescent="0.25">
      <c r="B44" s="643"/>
      <c r="C44" s="232" t="s">
        <v>755</v>
      </c>
      <c r="D44" s="230">
        <v>0</v>
      </c>
      <c r="E44" s="230">
        <v>0</v>
      </c>
      <c r="F44" s="230">
        <v>0</v>
      </c>
      <c r="G44" s="230" t="s">
        <v>923</v>
      </c>
      <c r="H44" s="230" t="s">
        <v>923</v>
      </c>
      <c r="I44" s="230">
        <v>0</v>
      </c>
    </row>
    <row r="45" spans="2:9" x14ac:dyDescent="0.25">
      <c r="B45" s="643"/>
      <c r="C45" s="242" t="s">
        <v>756</v>
      </c>
      <c r="D45" s="230">
        <v>176</v>
      </c>
      <c r="E45" s="229">
        <v>0</v>
      </c>
      <c r="F45" s="230">
        <v>0</v>
      </c>
      <c r="G45" s="230" t="s">
        <v>2086</v>
      </c>
      <c r="H45" s="230" t="s">
        <v>2087</v>
      </c>
      <c r="I45" s="230" t="s">
        <v>2088</v>
      </c>
    </row>
    <row r="46" spans="2:9" x14ac:dyDescent="0.25">
      <c r="B46" s="643"/>
      <c r="C46" s="242" t="s">
        <v>757</v>
      </c>
      <c r="D46" s="230">
        <v>3378</v>
      </c>
      <c r="E46" s="230">
        <v>20</v>
      </c>
      <c r="F46" s="230" t="s">
        <v>2089</v>
      </c>
      <c r="G46" s="230" t="s">
        <v>2090</v>
      </c>
      <c r="H46" s="230" t="s">
        <v>2091</v>
      </c>
      <c r="I46" s="230" t="s">
        <v>2092</v>
      </c>
    </row>
    <row r="47" spans="2:9" x14ac:dyDescent="0.25">
      <c r="B47" s="643"/>
      <c r="C47" s="242" t="s">
        <v>758</v>
      </c>
      <c r="D47" s="230">
        <v>53436</v>
      </c>
      <c r="E47" s="230">
        <v>508</v>
      </c>
      <c r="F47" s="230" t="s">
        <v>2093</v>
      </c>
      <c r="G47" s="230" t="s">
        <v>2094</v>
      </c>
      <c r="H47" s="230" t="s">
        <v>2095</v>
      </c>
      <c r="I47" s="230" t="s">
        <v>2096</v>
      </c>
    </row>
    <row r="48" spans="2:9" x14ac:dyDescent="0.25">
      <c r="B48" s="643"/>
      <c r="C48" s="242" t="s">
        <v>759</v>
      </c>
      <c r="D48" s="230">
        <v>96146</v>
      </c>
      <c r="E48" s="230">
        <v>1371</v>
      </c>
      <c r="F48" s="230" t="s">
        <v>2097</v>
      </c>
      <c r="G48" s="230" t="s">
        <v>2098</v>
      </c>
      <c r="H48" s="230" t="s">
        <v>2099</v>
      </c>
      <c r="I48" s="230" t="s">
        <v>2100</v>
      </c>
    </row>
    <row r="49" spans="2:9" x14ac:dyDescent="0.25">
      <c r="B49" s="643"/>
      <c r="C49" s="232" t="s">
        <v>760</v>
      </c>
      <c r="D49" s="230">
        <v>80764</v>
      </c>
      <c r="E49" s="230">
        <v>1107</v>
      </c>
      <c r="F49" s="230" t="s">
        <v>2101</v>
      </c>
      <c r="G49" s="230" t="s">
        <v>2102</v>
      </c>
      <c r="H49" s="230" t="s">
        <v>2103</v>
      </c>
      <c r="I49" s="230" t="s">
        <v>2104</v>
      </c>
    </row>
    <row r="50" spans="2:9" x14ac:dyDescent="0.25">
      <c r="B50" s="643"/>
      <c r="C50" s="232" t="s">
        <v>761</v>
      </c>
      <c r="D50" s="230">
        <v>15382</v>
      </c>
      <c r="E50" s="230">
        <v>264</v>
      </c>
      <c r="F50" s="230" t="s">
        <v>2105</v>
      </c>
      <c r="G50" s="230" t="s">
        <v>2106</v>
      </c>
      <c r="H50" s="230" t="s">
        <v>2107</v>
      </c>
      <c r="I50" s="230" t="s">
        <v>2108</v>
      </c>
    </row>
    <row r="51" spans="2:9" x14ac:dyDescent="0.25">
      <c r="B51" s="643"/>
      <c r="C51" s="242" t="s">
        <v>762</v>
      </c>
      <c r="D51" s="230">
        <v>14052</v>
      </c>
      <c r="E51" s="230">
        <v>363</v>
      </c>
      <c r="F51" s="230" t="s">
        <v>2109</v>
      </c>
      <c r="G51" s="230" t="s">
        <v>2110</v>
      </c>
      <c r="H51" s="230" t="s">
        <v>2111</v>
      </c>
      <c r="I51" s="230" t="s">
        <v>2112</v>
      </c>
    </row>
    <row r="52" spans="2:9" x14ac:dyDescent="0.25">
      <c r="B52" s="643"/>
      <c r="C52" s="232" t="s">
        <v>763</v>
      </c>
      <c r="D52" s="230">
        <v>10147</v>
      </c>
      <c r="E52" s="230">
        <v>229</v>
      </c>
      <c r="F52" s="230" t="s">
        <v>2113</v>
      </c>
      <c r="G52" s="230" t="s">
        <v>2114</v>
      </c>
      <c r="H52" s="230" t="s">
        <v>2115</v>
      </c>
      <c r="I52" s="230" t="s">
        <v>2116</v>
      </c>
    </row>
    <row r="53" spans="2:9" x14ac:dyDescent="0.25">
      <c r="B53" s="643"/>
      <c r="C53" s="232" t="s">
        <v>764</v>
      </c>
      <c r="D53" s="230">
        <v>3905</v>
      </c>
      <c r="E53" s="230">
        <v>134</v>
      </c>
      <c r="F53" s="230" t="s">
        <v>2117</v>
      </c>
      <c r="G53" s="230" t="s">
        <v>2118</v>
      </c>
      <c r="H53" s="230" t="s">
        <v>2119</v>
      </c>
      <c r="I53" s="230" t="s">
        <v>2120</v>
      </c>
    </row>
    <row r="54" spans="2:9" x14ac:dyDescent="0.25">
      <c r="B54" s="643"/>
      <c r="C54" s="242" t="s">
        <v>765</v>
      </c>
      <c r="D54" s="230">
        <v>2878</v>
      </c>
      <c r="E54" s="230">
        <v>294</v>
      </c>
      <c r="F54" s="230" t="s">
        <v>2121</v>
      </c>
      <c r="G54" s="230" t="s">
        <v>2122</v>
      </c>
      <c r="H54" s="230" t="s">
        <v>2123</v>
      </c>
      <c r="I54" s="230" t="s">
        <v>2124</v>
      </c>
    </row>
    <row r="55" spans="2:9" x14ac:dyDescent="0.25">
      <c r="B55" s="643"/>
      <c r="C55" s="232" t="s">
        <v>766</v>
      </c>
      <c r="D55" s="230">
        <v>1366</v>
      </c>
      <c r="E55" s="230">
        <v>83</v>
      </c>
      <c r="F55" s="230" t="s">
        <v>2125</v>
      </c>
      <c r="G55" s="230" t="s">
        <v>2126</v>
      </c>
      <c r="H55" s="230" t="s">
        <v>2127</v>
      </c>
      <c r="I55" s="230" t="s">
        <v>2128</v>
      </c>
    </row>
    <row r="56" spans="2:9" x14ac:dyDescent="0.25">
      <c r="B56" s="643"/>
      <c r="C56" s="232" t="s">
        <v>767</v>
      </c>
      <c r="D56" s="230">
        <v>760</v>
      </c>
      <c r="E56" s="230">
        <v>84</v>
      </c>
      <c r="F56" s="230" t="s">
        <v>2129</v>
      </c>
      <c r="G56" s="230" t="s">
        <v>2130</v>
      </c>
      <c r="H56" s="230" t="s">
        <v>2131</v>
      </c>
      <c r="I56" s="230" t="s">
        <v>2132</v>
      </c>
    </row>
    <row r="57" spans="2:9" x14ac:dyDescent="0.25">
      <c r="B57" s="643"/>
      <c r="C57" s="232" t="s">
        <v>768</v>
      </c>
      <c r="D57" s="230">
        <v>752</v>
      </c>
      <c r="E57" s="230">
        <v>127</v>
      </c>
      <c r="F57" s="230" t="s">
        <v>1058</v>
      </c>
      <c r="G57" s="230" t="s">
        <v>2133</v>
      </c>
      <c r="H57" s="230" t="s">
        <v>2134</v>
      </c>
      <c r="I57" s="230" t="s">
        <v>1061</v>
      </c>
    </row>
    <row r="58" spans="2:9" x14ac:dyDescent="0.25">
      <c r="B58" s="543"/>
      <c r="C58" s="242" t="s">
        <v>769</v>
      </c>
      <c r="D58" s="230">
        <v>1693</v>
      </c>
      <c r="E58" s="230">
        <v>17</v>
      </c>
      <c r="F58" s="230" t="s">
        <v>2135</v>
      </c>
      <c r="G58" s="230">
        <v>1</v>
      </c>
      <c r="H58" s="230">
        <v>1</v>
      </c>
      <c r="I58" s="230" t="s">
        <v>2136</v>
      </c>
    </row>
    <row r="59" spans="2:9" ht="30" x14ac:dyDescent="0.25">
      <c r="B59" s="542" t="s">
        <v>1064</v>
      </c>
      <c r="C59" s="242" t="s">
        <v>753</v>
      </c>
      <c r="D59" s="229">
        <v>74</v>
      </c>
      <c r="E59" s="230">
        <v>1</v>
      </c>
      <c r="F59" s="230" t="s">
        <v>2137</v>
      </c>
      <c r="G59" s="230" t="s">
        <v>2138</v>
      </c>
      <c r="H59" s="230" t="s">
        <v>2139</v>
      </c>
      <c r="I59" s="230" t="s">
        <v>2140</v>
      </c>
    </row>
    <row r="60" spans="2:9" x14ac:dyDescent="0.25">
      <c r="B60" s="643"/>
      <c r="C60" s="232" t="s">
        <v>754</v>
      </c>
      <c r="D60" s="230">
        <v>10</v>
      </c>
      <c r="E60" s="230">
        <v>0</v>
      </c>
      <c r="F60" s="230">
        <v>0</v>
      </c>
      <c r="G60" s="230" t="s">
        <v>2141</v>
      </c>
      <c r="H60" s="230" t="s">
        <v>1070</v>
      </c>
      <c r="I60" s="230">
        <v>0</v>
      </c>
    </row>
    <row r="61" spans="2:9" x14ac:dyDescent="0.25">
      <c r="B61" s="643"/>
      <c r="C61" s="232" t="s">
        <v>755</v>
      </c>
      <c r="D61" s="230">
        <v>64</v>
      </c>
      <c r="E61" s="230">
        <v>1</v>
      </c>
      <c r="F61" s="230" t="s">
        <v>2142</v>
      </c>
      <c r="G61" s="230" t="s">
        <v>2143</v>
      </c>
      <c r="H61" s="230" t="s">
        <v>2144</v>
      </c>
      <c r="I61" s="230" t="s">
        <v>2145</v>
      </c>
    </row>
    <row r="62" spans="2:9" x14ac:dyDescent="0.25">
      <c r="B62" s="643"/>
      <c r="C62" s="242" t="s">
        <v>756</v>
      </c>
      <c r="D62" s="230">
        <v>107</v>
      </c>
      <c r="E62" s="229">
        <v>0</v>
      </c>
      <c r="F62" s="230">
        <v>0</v>
      </c>
      <c r="G62" s="230" t="s">
        <v>2146</v>
      </c>
      <c r="H62" s="230" t="s">
        <v>2147</v>
      </c>
      <c r="I62" s="230">
        <v>0</v>
      </c>
    </row>
    <row r="63" spans="2:9" x14ac:dyDescent="0.25">
      <c r="B63" s="643"/>
      <c r="C63" s="242" t="s">
        <v>757</v>
      </c>
      <c r="D63" s="230">
        <v>276</v>
      </c>
      <c r="E63" s="230">
        <v>0</v>
      </c>
      <c r="F63" s="230">
        <v>0</v>
      </c>
      <c r="G63" s="230" t="s">
        <v>2148</v>
      </c>
      <c r="H63" s="230" t="s">
        <v>2149</v>
      </c>
      <c r="I63" s="230" t="s">
        <v>2150</v>
      </c>
    </row>
    <row r="64" spans="2:9" x14ac:dyDescent="0.25">
      <c r="B64" s="643"/>
      <c r="C64" s="242" t="s">
        <v>758</v>
      </c>
      <c r="D64" s="230">
        <v>167</v>
      </c>
      <c r="E64" s="230">
        <v>0</v>
      </c>
      <c r="F64" s="230">
        <v>0</v>
      </c>
      <c r="G64" s="230" t="s">
        <v>2151</v>
      </c>
      <c r="H64" s="230" t="s">
        <v>2152</v>
      </c>
      <c r="I64" s="230">
        <v>0</v>
      </c>
    </row>
    <row r="65" spans="2:9" x14ac:dyDescent="0.25">
      <c r="B65" s="643"/>
      <c r="C65" s="242" t="s">
        <v>759</v>
      </c>
      <c r="D65" s="230">
        <v>417</v>
      </c>
      <c r="E65" s="230">
        <v>1</v>
      </c>
      <c r="F65" s="230" t="s">
        <v>2153</v>
      </c>
      <c r="G65" s="230" t="s">
        <v>2154</v>
      </c>
      <c r="H65" s="230" t="s">
        <v>2155</v>
      </c>
      <c r="I65" s="230" t="s">
        <v>2156</v>
      </c>
    </row>
    <row r="66" spans="2:9" x14ac:dyDescent="0.25">
      <c r="B66" s="643"/>
      <c r="C66" s="232" t="s">
        <v>760</v>
      </c>
      <c r="D66" s="230">
        <v>321</v>
      </c>
      <c r="E66" s="230">
        <v>1</v>
      </c>
      <c r="F66" s="230" t="s">
        <v>2157</v>
      </c>
      <c r="G66" s="230" t="s">
        <v>2158</v>
      </c>
      <c r="H66" s="230" t="s">
        <v>2159</v>
      </c>
      <c r="I66" s="230" t="s">
        <v>2160</v>
      </c>
    </row>
    <row r="67" spans="2:9" x14ac:dyDescent="0.25">
      <c r="B67" s="643"/>
      <c r="C67" s="232" t="s">
        <v>761</v>
      </c>
      <c r="D67" s="230">
        <v>96</v>
      </c>
      <c r="E67" s="230">
        <v>0</v>
      </c>
      <c r="F67" s="230">
        <v>0</v>
      </c>
      <c r="G67" s="230" t="s">
        <v>2161</v>
      </c>
      <c r="H67" s="230" t="s">
        <v>2162</v>
      </c>
      <c r="I67" s="230">
        <v>0</v>
      </c>
    </row>
    <row r="68" spans="2:9" x14ac:dyDescent="0.25">
      <c r="B68" s="643"/>
      <c r="C68" s="242" t="s">
        <v>762</v>
      </c>
      <c r="D68" s="230">
        <v>359</v>
      </c>
      <c r="E68" s="230">
        <v>7</v>
      </c>
      <c r="F68" s="230" t="s">
        <v>2163</v>
      </c>
      <c r="G68" s="230" t="s">
        <v>2164</v>
      </c>
      <c r="H68" s="230" t="s">
        <v>2165</v>
      </c>
      <c r="I68" s="230" t="s">
        <v>2166</v>
      </c>
    </row>
    <row r="69" spans="2:9" x14ac:dyDescent="0.25">
      <c r="B69" s="643"/>
      <c r="C69" s="232" t="s">
        <v>763</v>
      </c>
      <c r="D69" s="230">
        <v>217</v>
      </c>
      <c r="E69" s="230">
        <v>5</v>
      </c>
      <c r="F69" s="230" t="s">
        <v>2167</v>
      </c>
      <c r="G69" s="230" t="s">
        <v>2168</v>
      </c>
      <c r="H69" s="230" t="s">
        <v>2169</v>
      </c>
      <c r="I69" s="230" t="s">
        <v>2170</v>
      </c>
    </row>
    <row r="70" spans="2:9" x14ac:dyDescent="0.25">
      <c r="B70" s="643"/>
      <c r="C70" s="232" t="s">
        <v>764</v>
      </c>
      <c r="D70" s="230">
        <v>142</v>
      </c>
      <c r="E70" s="230">
        <v>2</v>
      </c>
      <c r="F70" s="230" t="s">
        <v>2171</v>
      </c>
      <c r="G70" s="230" t="s">
        <v>2172</v>
      </c>
      <c r="H70" s="230" t="s">
        <v>2173</v>
      </c>
      <c r="I70" s="230" t="s">
        <v>2174</v>
      </c>
    </row>
    <row r="71" spans="2:9" x14ac:dyDescent="0.25">
      <c r="B71" s="643"/>
      <c r="C71" s="242" t="s">
        <v>765</v>
      </c>
      <c r="D71" s="230">
        <v>83</v>
      </c>
      <c r="E71" s="230">
        <v>3</v>
      </c>
      <c r="F71" s="230" t="s">
        <v>2175</v>
      </c>
      <c r="G71" s="230" t="s">
        <v>2176</v>
      </c>
      <c r="H71" s="230" t="s">
        <v>2177</v>
      </c>
      <c r="I71" s="230" t="s">
        <v>2178</v>
      </c>
    </row>
    <row r="72" spans="2:9" x14ac:dyDescent="0.25">
      <c r="B72" s="643"/>
      <c r="C72" s="232" t="s">
        <v>766</v>
      </c>
      <c r="D72" s="230">
        <v>48</v>
      </c>
      <c r="E72" s="230">
        <v>1</v>
      </c>
      <c r="F72" s="230" t="s">
        <v>2179</v>
      </c>
      <c r="G72" s="230" t="s">
        <v>2180</v>
      </c>
      <c r="H72" s="230" t="s">
        <v>2181</v>
      </c>
      <c r="I72" s="230" t="s">
        <v>2182</v>
      </c>
    </row>
    <row r="73" spans="2:9" x14ac:dyDescent="0.25">
      <c r="B73" s="643"/>
      <c r="C73" s="232" t="s">
        <v>767</v>
      </c>
      <c r="D73" s="230">
        <v>17</v>
      </c>
      <c r="E73" s="230">
        <v>0</v>
      </c>
      <c r="F73" s="230">
        <v>0</v>
      </c>
      <c r="G73" s="230" t="s">
        <v>2183</v>
      </c>
      <c r="H73" s="230" t="s">
        <v>2184</v>
      </c>
      <c r="I73" s="230">
        <v>0</v>
      </c>
    </row>
    <row r="74" spans="2:9" x14ac:dyDescent="0.25">
      <c r="B74" s="643"/>
      <c r="C74" s="232" t="s">
        <v>768</v>
      </c>
      <c r="D74" s="230">
        <v>18</v>
      </c>
      <c r="E74" s="230">
        <v>2</v>
      </c>
      <c r="F74" s="230" t="s">
        <v>1123</v>
      </c>
      <c r="G74" s="230" t="s">
        <v>2185</v>
      </c>
      <c r="H74" s="230" t="s">
        <v>2186</v>
      </c>
      <c r="I74" s="230" t="s">
        <v>2187</v>
      </c>
    </row>
    <row r="75" spans="2:9" x14ac:dyDescent="0.25">
      <c r="B75" s="543"/>
      <c r="C75" s="242" t="s">
        <v>769</v>
      </c>
      <c r="D75" s="230">
        <v>13</v>
      </c>
      <c r="E75" s="230">
        <v>1</v>
      </c>
      <c r="F75" s="230" t="s">
        <v>2188</v>
      </c>
      <c r="G75" s="230">
        <v>1</v>
      </c>
      <c r="H75" s="230">
        <v>1</v>
      </c>
      <c r="I75" s="230" t="s">
        <v>2188</v>
      </c>
    </row>
    <row r="76" spans="2:9" x14ac:dyDescent="0.25">
      <c r="B76" s="542" t="s">
        <v>728</v>
      </c>
      <c r="C76" s="242" t="s">
        <v>753</v>
      </c>
      <c r="D76" s="229">
        <v>251</v>
      </c>
      <c r="E76" s="230">
        <v>1</v>
      </c>
      <c r="F76" s="230" t="s">
        <v>2189</v>
      </c>
      <c r="G76" s="230" t="s">
        <v>2190</v>
      </c>
      <c r="H76" s="230" t="s">
        <v>2191</v>
      </c>
      <c r="I76" s="230" t="s">
        <v>2192</v>
      </c>
    </row>
    <row r="77" spans="2:9" x14ac:dyDescent="0.25">
      <c r="B77" s="643"/>
      <c r="C77" s="232" t="s">
        <v>754</v>
      </c>
      <c r="D77" s="230">
        <v>35</v>
      </c>
      <c r="E77" s="230">
        <v>0</v>
      </c>
      <c r="F77" s="230">
        <v>0</v>
      </c>
      <c r="G77" s="230" t="s">
        <v>2193</v>
      </c>
      <c r="H77" s="230" t="s">
        <v>2194</v>
      </c>
      <c r="I77" s="230">
        <v>0</v>
      </c>
    </row>
    <row r="78" spans="2:9" x14ac:dyDescent="0.25">
      <c r="B78" s="643"/>
      <c r="C78" s="232" t="s">
        <v>755</v>
      </c>
      <c r="D78" s="230">
        <v>216</v>
      </c>
      <c r="E78" s="230">
        <v>1</v>
      </c>
      <c r="F78" s="230" t="s">
        <v>2195</v>
      </c>
      <c r="G78" s="230" t="s">
        <v>2196</v>
      </c>
      <c r="H78" s="230" t="s">
        <v>2197</v>
      </c>
      <c r="I78" s="230" t="s">
        <v>2198</v>
      </c>
    </row>
    <row r="79" spans="2:9" x14ac:dyDescent="0.25">
      <c r="B79" s="643"/>
      <c r="C79" s="242" t="s">
        <v>756</v>
      </c>
      <c r="D79" s="230">
        <v>706</v>
      </c>
      <c r="E79" s="229">
        <v>0</v>
      </c>
      <c r="F79" s="230">
        <v>0</v>
      </c>
      <c r="G79" s="230" t="s">
        <v>2199</v>
      </c>
      <c r="H79" s="230" t="s">
        <v>2200</v>
      </c>
      <c r="I79" s="230" t="s">
        <v>2201</v>
      </c>
    </row>
    <row r="80" spans="2:9" x14ac:dyDescent="0.25">
      <c r="B80" s="643"/>
      <c r="C80" s="242" t="s">
        <v>757</v>
      </c>
      <c r="D80" s="230">
        <v>4316</v>
      </c>
      <c r="E80" s="230">
        <v>20</v>
      </c>
      <c r="F80" s="230" t="s">
        <v>2202</v>
      </c>
      <c r="G80" s="230" t="s">
        <v>2203</v>
      </c>
      <c r="H80" s="230" t="s">
        <v>2204</v>
      </c>
      <c r="I80" s="230" t="s">
        <v>2205</v>
      </c>
    </row>
    <row r="81" spans="2:9" x14ac:dyDescent="0.25">
      <c r="B81" s="643"/>
      <c r="C81" s="242" t="s">
        <v>758</v>
      </c>
      <c r="D81" s="230">
        <v>54404</v>
      </c>
      <c r="E81" s="230">
        <v>509</v>
      </c>
      <c r="F81" s="230" t="s">
        <v>2206</v>
      </c>
      <c r="G81" s="230" t="s">
        <v>2207</v>
      </c>
      <c r="H81" s="230" t="s">
        <v>2208</v>
      </c>
      <c r="I81" s="230" t="s">
        <v>2209</v>
      </c>
    </row>
    <row r="82" spans="2:9" x14ac:dyDescent="0.25">
      <c r="B82" s="641"/>
      <c r="C82" s="242" t="s">
        <v>759</v>
      </c>
      <c r="D82" s="230">
        <v>99086</v>
      </c>
      <c r="E82" s="230">
        <v>1376</v>
      </c>
      <c r="F82" s="230" t="s">
        <v>2210</v>
      </c>
      <c r="G82" s="230" t="s">
        <v>2211</v>
      </c>
      <c r="H82" s="230" t="s">
        <v>2212</v>
      </c>
      <c r="I82" s="230" t="s">
        <v>2213</v>
      </c>
    </row>
    <row r="83" spans="2:9" x14ac:dyDescent="0.25">
      <c r="B83" s="641"/>
      <c r="C83" s="232" t="s">
        <v>760</v>
      </c>
      <c r="D83" s="230">
        <v>82927</v>
      </c>
      <c r="E83" s="230">
        <v>1111</v>
      </c>
      <c r="F83" s="230" t="s">
        <v>2214</v>
      </c>
      <c r="G83" s="230" t="s">
        <v>2215</v>
      </c>
      <c r="H83" s="230" t="s">
        <v>2216</v>
      </c>
      <c r="I83" s="230" t="s">
        <v>2217</v>
      </c>
    </row>
    <row r="84" spans="2:9" x14ac:dyDescent="0.25">
      <c r="B84" s="641"/>
      <c r="C84" s="232" t="s">
        <v>761</v>
      </c>
      <c r="D84" s="230">
        <v>16159</v>
      </c>
      <c r="E84" s="230">
        <v>265</v>
      </c>
      <c r="F84" s="230" t="s">
        <v>2218</v>
      </c>
      <c r="G84" s="230" t="s">
        <v>2219</v>
      </c>
      <c r="H84" s="230" t="s">
        <v>2220</v>
      </c>
      <c r="I84" s="230" t="s">
        <v>2221</v>
      </c>
    </row>
    <row r="85" spans="2:9" x14ac:dyDescent="0.25">
      <c r="B85" s="641"/>
      <c r="C85" s="242" t="s">
        <v>762</v>
      </c>
      <c r="D85" s="230">
        <v>15394</v>
      </c>
      <c r="E85" s="230">
        <v>372</v>
      </c>
      <c r="F85" s="230" t="s">
        <v>2222</v>
      </c>
      <c r="G85" s="230" t="s">
        <v>2223</v>
      </c>
      <c r="H85" s="230" t="s">
        <v>2224</v>
      </c>
      <c r="I85" s="230" t="s">
        <v>2225</v>
      </c>
    </row>
    <row r="86" spans="2:9" x14ac:dyDescent="0.25">
      <c r="B86" s="641"/>
      <c r="C86" s="232" t="s">
        <v>763</v>
      </c>
      <c r="D86" s="230">
        <v>11070</v>
      </c>
      <c r="E86" s="230">
        <v>235</v>
      </c>
      <c r="F86" s="230" t="s">
        <v>2226</v>
      </c>
      <c r="G86" s="230" t="s">
        <v>2227</v>
      </c>
      <c r="H86" s="230" t="s">
        <v>2228</v>
      </c>
      <c r="I86" s="230" t="s">
        <v>2229</v>
      </c>
    </row>
    <row r="87" spans="2:9" x14ac:dyDescent="0.25">
      <c r="B87" s="641"/>
      <c r="C87" s="232" t="s">
        <v>764</v>
      </c>
      <c r="D87" s="230">
        <v>4324</v>
      </c>
      <c r="E87" s="230">
        <v>137</v>
      </c>
      <c r="F87" s="230" t="s">
        <v>2230</v>
      </c>
      <c r="G87" s="230" t="s">
        <v>2231</v>
      </c>
      <c r="H87" s="230" t="s">
        <v>2232</v>
      </c>
      <c r="I87" s="230" t="s">
        <v>2233</v>
      </c>
    </row>
    <row r="88" spans="2:9" x14ac:dyDescent="0.25">
      <c r="B88" s="641"/>
      <c r="C88" s="242" t="s">
        <v>765</v>
      </c>
      <c r="D88" s="230">
        <v>3154</v>
      </c>
      <c r="E88" s="230">
        <v>301</v>
      </c>
      <c r="F88" s="230" t="s">
        <v>2234</v>
      </c>
      <c r="G88" s="230" t="s">
        <v>2235</v>
      </c>
      <c r="H88" s="230" t="s">
        <v>2236</v>
      </c>
      <c r="I88" s="230" t="s">
        <v>2237</v>
      </c>
    </row>
    <row r="89" spans="2:9" x14ac:dyDescent="0.25">
      <c r="B89" s="641"/>
      <c r="C89" s="232" t="s">
        <v>766</v>
      </c>
      <c r="D89" s="230">
        <v>1530</v>
      </c>
      <c r="E89" s="230">
        <v>85</v>
      </c>
      <c r="F89" s="230" t="s">
        <v>2238</v>
      </c>
      <c r="G89" s="230" t="s">
        <v>2239</v>
      </c>
      <c r="H89" s="230" t="s">
        <v>2240</v>
      </c>
      <c r="I89" s="230" t="s">
        <v>2241</v>
      </c>
    </row>
    <row r="90" spans="2:9" x14ac:dyDescent="0.25">
      <c r="B90" s="641"/>
      <c r="C90" s="232" t="s">
        <v>767</v>
      </c>
      <c r="D90" s="230">
        <v>802</v>
      </c>
      <c r="E90" s="230">
        <v>84</v>
      </c>
      <c r="F90" s="230" t="s">
        <v>2242</v>
      </c>
      <c r="G90" s="230" t="s">
        <v>2243</v>
      </c>
      <c r="H90" s="230" t="s">
        <v>2244</v>
      </c>
      <c r="I90" s="230" t="s">
        <v>2245</v>
      </c>
    </row>
    <row r="91" spans="2:9" x14ac:dyDescent="0.25">
      <c r="B91" s="641"/>
      <c r="C91" s="232" t="s">
        <v>768</v>
      </c>
      <c r="D91" s="230">
        <v>822</v>
      </c>
      <c r="E91" s="230">
        <v>132</v>
      </c>
      <c r="F91" s="230" t="s">
        <v>2246</v>
      </c>
      <c r="G91" s="230" t="s">
        <v>2247</v>
      </c>
      <c r="H91" s="230" t="s">
        <v>2248</v>
      </c>
      <c r="I91" s="230" t="s">
        <v>2249</v>
      </c>
    </row>
    <row r="92" spans="2:9" x14ac:dyDescent="0.25">
      <c r="B92" s="642"/>
      <c r="C92" s="242" t="s">
        <v>769</v>
      </c>
      <c r="D92" s="230">
        <v>1763</v>
      </c>
      <c r="E92" s="230">
        <v>18</v>
      </c>
      <c r="F92" s="230" t="s">
        <v>2250</v>
      </c>
      <c r="G92" s="230">
        <v>1</v>
      </c>
      <c r="H92" s="230">
        <v>1</v>
      </c>
      <c r="I92" s="230" t="s">
        <v>2251</v>
      </c>
    </row>
  </sheetData>
  <mergeCells count="8">
    <mergeCell ref="I5:I6"/>
    <mergeCell ref="B2:H2"/>
    <mergeCell ref="B5:B6"/>
    <mergeCell ref="C5:C6"/>
    <mergeCell ref="D5:E5"/>
    <mergeCell ref="F5:F6"/>
    <mergeCell ref="G5:G6"/>
    <mergeCell ref="H5:H6"/>
  </mergeCells>
  <hyperlinks>
    <hyperlink ref="K2" location="Index!A1" display="Return to index" xr:uid="{7A3DFC52-491A-4C93-87C1-AF0CED95F561}"/>
  </hyperlinks>
  <pageMargins left="0.7" right="0.7" top="0.78740157499999996" bottom="0.78740157499999996" header="0.3" footer="0.3"/>
  <pageSetup paperSize="9" scale="38"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0F5E9-24F0-4AFE-A814-9C159E64B8BA}">
  <sheetPr codeName="Ark67">
    <pageSetUpPr fitToPage="1"/>
  </sheetPr>
  <dimension ref="A1:F21"/>
  <sheetViews>
    <sheetView showGridLines="0" zoomScale="55" zoomScaleNormal="55" workbookViewId="0">
      <selection activeCell="B6" sqref="B6"/>
    </sheetView>
  </sheetViews>
  <sheetFormatPr defaultColWidth="9.140625" defaultRowHeight="15" x14ac:dyDescent="0.25"/>
  <cols>
    <col min="1" max="1" width="2.7109375" style="563" customWidth="1"/>
    <col min="2" max="2" width="9.140625" style="563"/>
    <col min="3" max="3" width="55.5703125" style="563" customWidth="1"/>
    <col min="4" max="4" width="64.42578125" style="564" customWidth="1"/>
    <col min="5" max="5" width="5.7109375" style="563" customWidth="1"/>
    <col min="6" max="6" width="18" style="563" bestFit="1" customWidth="1"/>
    <col min="7" max="16384" width="9.140625" style="563"/>
  </cols>
  <sheetData>
    <row r="1" spans="1:6" ht="12.95" customHeight="1" x14ac:dyDescent="0.25">
      <c r="A1" s="796"/>
      <c r="B1" s="796"/>
      <c r="C1" s="796"/>
      <c r="D1" s="797"/>
      <c r="E1" s="796"/>
      <c r="F1" s="796"/>
    </row>
    <row r="2" spans="1:6" ht="18.75" customHeight="1" x14ac:dyDescent="0.25">
      <c r="A2" s="565"/>
      <c r="B2" s="968" t="s">
        <v>1376</v>
      </c>
      <c r="C2" s="969"/>
      <c r="D2" s="969"/>
      <c r="E2" s="566"/>
      <c r="F2" s="867" t="s">
        <v>66</v>
      </c>
    </row>
    <row r="3" spans="1:6" ht="28.5" customHeight="1" x14ac:dyDescent="0.25">
      <c r="A3" s="566"/>
      <c r="B3" s="969"/>
      <c r="C3" s="969"/>
      <c r="D3" s="969"/>
      <c r="E3" s="566"/>
      <c r="F3" s="867"/>
    </row>
    <row r="4" spans="1:6" ht="15.75" x14ac:dyDescent="0.25">
      <c r="A4" s="566"/>
      <c r="B4" s="566"/>
      <c r="C4" s="566"/>
      <c r="D4" s="567"/>
      <c r="E4" s="566"/>
      <c r="F4" s="796"/>
    </row>
    <row r="5" spans="1:6" ht="15.75" x14ac:dyDescent="0.25">
      <c r="A5" s="566"/>
      <c r="B5" s="1147" t="s">
        <v>1377</v>
      </c>
      <c r="C5" s="1148"/>
      <c r="D5" s="66" t="s">
        <v>1378</v>
      </c>
      <c r="E5" s="796"/>
      <c r="F5" s="796"/>
    </row>
    <row r="6" spans="1:6" ht="15.75" x14ac:dyDescent="0.25">
      <c r="A6" s="566"/>
      <c r="B6" s="321">
        <v>1</v>
      </c>
      <c r="C6" s="268" t="s">
        <v>1379</v>
      </c>
      <c r="D6" s="61">
        <v>359405.71548999997</v>
      </c>
      <c r="E6" s="796"/>
      <c r="F6" s="796"/>
    </row>
    <row r="7" spans="1:6" ht="28.5" customHeight="1" x14ac:dyDescent="0.25">
      <c r="A7" s="566"/>
      <c r="B7" s="321">
        <v>2</v>
      </c>
      <c r="C7" s="268" t="s">
        <v>1380</v>
      </c>
      <c r="D7" s="61"/>
      <c r="E7" s="796"/>
      <c r="F7" s="796"/>
    </row>
    <row r="8" spans="1:6" ht="25.5" x14ac:dyDescent="0.25">
      <c r="A8" s="566"/>
      <c r="B8" s="321">
        <v>3</v>
      </c>
      <c r="C8" s="268" t="s">
        <v>1381</v>
      </c>
      <c r="D8" s="61"/>
      <c r="E8" s="796"/>
      <c r="F8" s="796"/>
    </row>
    <row r="9" spans="1:6" ht="25.5" x14ac:dyDescent="0.25">
      <c r="A9" s="566"/>
      <c r="B9" s="321">
        <v>4</v>
      </c>
      <c r="C9" s="268" t="s">
        <v>1382</v>
      </c>
      <c r="D9" s="61"/>
      <c r="E9" s="796"/>
      <c r="F9" s="796"/>
    </row>
    <row r="10" spans="1:6" ht="51" x14ac:dyDescent="0.25">
      <c r="A10" s="566"/>
      <c r="B10" s="321">
        <v>5</v>
      </c>
      <c r="C10" s="268" t="s">
        <v>1383</v>
      </c>
      <c r="D10" s="61"/>
      <c r="E10" s="796"/>
      <c r="F10" s="796"/>
    </row>
    <row r="11" spans="1:6" ht="88.5" customHeight="1" x14ac:dyDescent="0.25">
      <c r="A11" s="566"/>
      <c r="B11" s="321">
        <v>6</v>
      </c>
      <c r="C11" s="268" t="s">
        <v>1384</v>
      </c>
      <c r="D11" s="61"/>
      <c r="E11" s="796"/>
      <c r="F11" s="796"/>
    </row>
    <row r="12" spans="1:6" ht="15.75" x14ac:dyDescent="0.25">
      <c r="A12" s="566"/>
      <c r="B12" s="321">
        <v>7</v>
      </c>
      <c r="C12" s="268" t="s">
        <v>1385</v>
      </c>
      <c r="D12" s="61"/>
      <c r="E12" s="796"/>
      <c r="F12" s="796"/>
    </row>
    <row r="13" spans="1:6" ht="15.75" x14ac:dyDescent="0.25">
      <c r="A13" s="566"/>
      <c r="B13" s="321">
        <v>8</v>
      </c>
      <c r="C13" s="268" t="s">
        <v>1386</v>
      </c>
      <c r="D13" s="61">
        <v>-138.4573584515289</v>
      </c>
      <c r="E13" s="796"/>
      <c r="F13" s="796"/>
    </row>
    <row r="14" spans="1:6" ht="43.5" customHeight="1" x14ac:dyDescent="0.25">
      <c r="A14" s="566"/>
      <c r="B14" s="321">
        <v>9</v>
      </c>
      <c r="C14" s="268" t="s">
        <v>1387</v>
      </c>
      <c r="D14" s="61">
        <v>0</v>
      </c>
      <c r="E14" s="796"/>
      <c r="F14" s="796"/>
    </row>
    <row r="15" spans="1:6" ht="25.5" x14ac:dyDescent="0.25">
      <c r="A15" s="566"/>
      <c r="B15" s="321">
        <v>10</v>
      </c>
      <c r="C15" s="268" t="s">
        <v>1388</v>
      </c>
      <c r="D15" s="61">
        <v>5457.175037</v>
      </c>
      <c r="E15" s="796"/>
      <c r="F15" s="796"/>
    </row>
    <row r="16" spans="1:6" ht="25.5" x14ac:dyDescent="0.25">
      <c r="A16" s="566"/>
      <c r="B16" s="321">
        <v>11</v>
      </c>
      <c r="C16" s="268" t="s">
        <v>1389</v>
      </c>
      <c r="D16" s="61"/>
      <c r="E16" s="796"/>
      <c r="F16" s="796"/>
    </row>
    <row r="17" spans="1:4" ht="25.5" x14ac:dyDescent="0.25">
      <c r="A17" s="566"/>
      <c r="B17" s="321" t="s">
        <v>1390</v>
      </c>
      <c r="C17" s="268" t="s">
        <v>1391</v>
      </c>
      <c r="D17" s="61"/>
    </row>
    <row r="18" spans="1:4" ht="25.5" x14ac:dyDescent="0.25">
      <c r="A18" s="566"/>
      <c r="B18" s="321" t="s">
        <v>1392</v>
      </c>
      <c r="C18" s="268" t="s">
        <v>1393</v>
      </c>
      <c r="D18" s="61"/>
    </row>
    <row r="19" spans="1:4" ht="15.75" x14ac:dyDescent="0.25">
      <c r="A19" s="566"/>
      <c r="B19" s="321">
        <v>12</v>
      </c>
      <c r="C19" s="268" t="s">
        <v>1394</v>
      </c>
      <c r="D19" s="61">
        <v>-62.498833022429608</v>
      </c>
    </row>
    <row r="20" spans="1:4" ht="15.75" x14ac:dyDescent="0.25">
      <c r="A20" s="566"/>
      <c r="B20" s="308">
        <v>13</v>
      </c>
      <c r="C20" s="269" t="s">
        <v>106</v>
      </c>
      <c r="D20" s="68">
        <v>364661.93433552602</v>
      </c>
    </row>
    <row r="21" spans="1:4" ht="15.75" x14ac:dyDescent="0.25">
      <c r="A21" s="566"/>
      <c r="B21" s="566"/>
      <c r="C21" s="796"/>
      <c r="D21" s="796"/>
    </row>
  </sheetData>
  <mergeCells count="3">
    <mergeCell ref="B2:D3"/>
    <mergeCell ref="F2:F3"/>
    <mergeCell ref="B5:C5"/>
  </mergeCells>
  <hyperlinks>
    <hyperlink ref="F2" location="Index!A1" display="Return to index" xr:uid="{629ED26D-A2D1-4933-9BE4-8FB9019D53BB}"/>
  </hyperlinks>
  <pageMargins left="0.7" right="0.7" top="0.75" bottom="0.75" header="0.3" footer="0.3"/>
  <pageSetup paperSize="9" scale="63" fitToHeight="0"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1ECBF-07A7-4DAA-A2E0-3EF6BE3EF159}">
  <sheetPr codeName="Ark68">
    <pageSetUpPr fitToPage="1"/>
  </sheetPr>
  <dimension ref="A1:I73"/>
  <sheetViews>
    <sheetView showGridLines="0" zoomScale="85" zoomScaleNormal="85" workbookViewId="0">
      <selection activeCell="B6" sqref="B6"/>
    </sheetView>
  </sheetViews>
  <sheetFormatPr defaultColWidth="9.140625" defaultRowHeight="15" x14ac:dyDescent="0.25"/>
  <cols>
    <col min="1" max="1" width="2.7109375" style="626" customWidth="1"/>
    <col min="2" max="2" width="9.5703125" style="625" customWidth="1"/>
    <col min="3" max="3" width="65.85546875" style="626" customWidth="1"/>
    <col min="4" max="4" width="13.140625" style="627" bestFit="1" customWidth="1"/>
    <col min="5" max="5" width="12.85546875" style="626" bestFit="1" customWidth="1"/>
    <col min="6" max="6" width="5.7109375" style="626" customWidth="1"/>
    <col min="7" max="7" width="17.28515625" style="626" bestFit="1" customWidth="1"/>
    <col min="8" max="16384" width="9.140625" style="626"/>
  </cols>
  <sheetData>
    <row r="1" spans="1:7" ht="12.95" customHeight="1" x14ac:dyDescent="0.25">
      <c r="A1" s="624"/>
    </row>
    <row r="2" spans="1:7" ht="20.25" x14ac:dyDescent="0.3">
      <c r="B2" s="634" t="s">
        <v>2252</v>
      </c>
      <c r="C2" s="628"/>
      <c r="D2" s="629"/>
      <c r="E2" s="628"/>
      <c r="G2" s="126" t="s">
        <v>66</v>
      </c>
    </row>
    <row r="3" spans="1:7" ht="15" customHeight="1" x14ac:dyDescent="0.25">
      <c r="B3" s="630"/>
      <c r="C3" s="241"/>
      <c r="D3" s="241"/>
      <c r="E3" s="241"/>
    </row>
    <row r="4" spans="1:7" x14ac:dyDescent="0.25">
      <c r="B4" s="274"/>
      <c r="C4" s="239"/>
      <c r="D4" s="1000" t="s">
        <v>1395</v>
      </c>
      <c r="E4" s="1001"/>
    </row>
    <row r="5" spans="1:7" x14ac:dyDescent="0.25">
      <c r="B5" s="1002" t="s">
        <v>1377</v>
      </c>
      <c r="C5" s="1003"/>
      <c r="D5" s="275">
        <v>44926</v>
      </c>
      <c r="E5" s="275">
        <v>44561</v>
      </c>
    </row>
    <row r="6" spans="1:7" x14ac:dyDescent="0.25">
      <c r="B6" s="276" t="s">
        <v>1396</v>
      </c>
      <c r="C6" s="277"/>
      <c r="D6" s="277"/>
      <c r="E6" s="405"/>
    </row>
    <row r="7" spans="1:7" x14ac:dyDescent="0.25">
      <c r="B7" s="321">
        <v>1</v>
      </c>
      <c r="C7" s="278" t="s">
        <v>1397</v>
      </c>
      <c r="D7" s="61">
        <v>358550.92074179003</v>
      </c>
      <c r="E7" s="61">
        <v>359933.05258621997</v>
      </c>
    </row>
    <row r="8" spans="1:7" ht="25.5" x14ac:dyDescent="0.25">
      <c r="B8" s="321">
        <v>2</v>
      </c>
      <c r="C8" s="268" t="s">
        <v>1398</v>
      </c>
      <c r="D8" s="61"/>
      <c r="E8" s="61"/>
    </row>
    <row r="9" spans="1:7" ht="25.5" x14ac:dyDescent="0.25">
      <c r="B9" s="321">
        <v>3</v>
      </c>
      <c r="C9" s="268" t="s">
        <v>1399</v>
      </c>
      <c r="D9" s="61">
        <v>0</v>
      </c>
      <c r="E9" s="61">
        <v>-35.799999999999997</v>
      </c>
    </row>
    <row r="10" spans="1:7" ht="25.5" x14ac:dyDescent="0.25">
      <c r="B10" s="321">
        <v>4</v>
      </c>
      <c r="C10" s="268" t="s">
        <v>1400</v>
      </c>
      <c r="D10" s="61"/>
      <c r="E10" s="61"/>
    </row>
    <row r="11" spans="1:7" x14ac:dyDescent="0.25">
      <c r="B11" s="321">
        <v>5</v>
      </c>
      <c r="C11" s="268" t="s">
        <v>1401</v>
      </c>
      <c r="D11" s="61"/>
      <c r="E11" s="61"/>
    </row>
    <row r="12" spans="1:7" x14ac:dyDescent="0.25">
      <c r="B12" s="321">
        <v>6</v>
      </c>
      <c r="C12" s="268" t="s">
        <v>1402</v>
      </c>
      <c r="D12" s="61">
        <v>-62.159256672470377</v>
      </c>
      <c r="E12" s="61">
        <v>-28.674181022560955</v>
      </c>
    </row>
    <row r="13" spans="1:7" x14ac:dyDescent="0.25">
      <c r="B13" s="308">
        <v>7</v>
      </c>
      <c r="C13" s="269" t="s">
        <v>1403</v>
      </c>
      <c r="D13" s="68">
        <v>358488.76148511755</v>
      </c>
      <c r="E13" s="68">
        <v>359868.57840519742</v>
      </c>
    </row>
    <row r="14" spans="1:7" x14ac:dyDescent="0.25">
      <c r="B14" s="276" t="s">
        <v>1404</v>
      </c>
      <c r="C14" s="277"/>
      <c r="D14" s="277"/>
      <c r="E14" s="405"/>
    </row>
    <row r="15" spans="1:7" ht="15.75" customHeight="1" x14ac:dyDescent="0.25">
      <c r="B15" s="279">
        <v>8</v>
      </c>
      <c r="C15" s="268" t="s">
        <v>1405</v>
      </c>
      <c r="D15" s="280">
        <v>9.573597684000001</v>
      </c>
      <c r="E15" s="280">
        <v>193.44478482</v>
      </c>
    </row>
    <row r="16" spans="1:7" ht="25.5" x14ac:dyDescent="0.25">
      <c r="B16" s="279" t="s">
        <v>1406</v>
      </c>
      <c r="C16" s="268" t="s">
        <v>1407</v>
      </c>
      <c r="D16" s="281"/>
      <c r="E16" s="281"/>
    </row>
    <row r="17" spans="2:5" ht="25.5" x14ac:dyDescent="0.25">
      <c r="B17" s="279">
        <v>9</v>
      </c>
      <c r="C17" s="268" t="s">
        <v>1408</v>
      </c>
      <c r="D17" s="280">
        <v>706.42421572447108</v>
      </c>
      <c r="E17" s="280">
        <v>593.4617530034983</v>
      </c>
    </row>
    <row r="18" spans="2:5" ht="25.5" x14ac:dyDescent="0.25">
      <c r="B18" s="282" t="s">
        <v>1409</v>
      </c>
      <c r="C18" s="268" t="s">
        <v>1410</v>
      </c>
      <c r="D18" s="281"/>
      <c r="E18" s="281"/>
    </row>
    <row r="19" spans="2:5" x14ac:dyDescent="0.25">
      <c r="B19" s="63" t="s">
        <v>1411</v>
      </c>
      <c r="C19" s="268" t="s">
        <v>1412</v>
      </c>
      <c r="D19" s="281"/>
      <c r="E19" s="281"/>
    </row>
    <row r="20" spans="2:5" x14ac:dyDescent="0.25">
      <c r="B20" s="282">
        <v>10</v>
      </c>
      <c r="C20" s="268" t="s">
        <v>1413</v>
      </c>
      <c r="D20" s="283"/>
      <c r="E20" s="283"/>
    </row>
    <row r="21" spans="2:5" ht="36" customHeight="1" x14ac:dyDescent="0.25">
      <c r="B21" s="282" t="s">
        <v>1414</v>
      </c>
      <c r="C21" s="268" t="s">
        <v>1415</v>
      </c>
      <c r="D21" s="281"/>
      <c r="E21" s="281"/>
    </row>
    <row r="22" spans="2:5" ht="25.5" x14ac:dyDescent="0.25">
      <c r="B22" s="282" t="s">
        <v>1416</v>
      </c>
      <c r="C22" s="268" t="s">
        <v>1417</v>
      </c>
      <c r="D22" s="283"/>
      <c r="E22" s="283"/>
    </row>
    <row r="23" spans="2:5" x14ac:dyDescent="0.25">
      <c r="B23" s="282">
        <v>11</v>
      </c>
      <c r="C23" s="268" t="s">
        <v>1418</v>
      </c>
      <c r="D23" s="284">
        <v>0</v>
      </c>
      <c r="E23" s="284">
        <v>0</v>
      </c>
    </row>
    <row r="24" spans="2:5" ht="25.5" x14ac:dyDescent="0.25">
      <c r="B24" s="282">
        <v>12</v>
      </c>
      <c r="C24" s="268" t="s">
        <v>1419</v>
      </c>
      <c r="D24" s="281"/>
      <c r="E24" s="281"/>
    </row>
    <row r="25" spans="2:5" x14ac:dyDescent="0.25">
      <c r="B25" s="308">
        <v>13</v>
      </c>
      <c r="C25" s="269" t="s">
        <v>1420</v>
      </c>
      <c r="D25" s="285">
        <v>715.99781340847107</v>
      </c>
      <c r="E25" s="285">
        <v>786.9065378234983</v>
      </c>
    </row>
    <row r="26" spans="2:5" x14ac:dyDescent="0.25">
      <c r="B26" s="276" t="s">
        <v>1421</v>
      </c>
      <c r="C26" s="277"/>
      <c r="D26" s="277"/>
      <c r="E26" s="405"/>
    </row>
    <row r="27" spans="2:5" ht="25.5" x14ac:dyDescent="0.25">
      <c r="B27" s="286">
        <v>14</v>
      </c>
      <c r="C27" s="287" t="s">
        <v>1422</v>
      </c>
      <c r="D27" s="288">
        <v>0</v>
      </c>
      <c r="E27" s="288">
        <v>10515.230335759999</v>
      </c>
    </row>
    <row r="28" spans="2:5" x14ac:dyDescent="0.25">
      <c r="B28" s="286">
        <v>15</v>
      </c>
      <c r="C28" s="289" t="s">
        <v>1423</v>
      </c>
      <c r="D28" s="288"/>
      <c r="E28" s="288"/>
    </row>
    <row r="29" spans="2:5" x14ac:dyDescent="0.25">
      <c r="B29" s="286">
        <v>16</v>
      </c>
      <c r="C29" s="289" t="s">
        <v>1424</v>
      </c>
      <c r="D29" s="288">
        <v>0</v>
      </c>
      <c r="E29" s="288">
        <v>1.6991311899999999</v>
      </c>
    </row>
    <row r="30" spans="2:5" ht="30.75" customHeight="1" x14ac:dyDescent="0.25">
      <c r="B30" s="282" t="s">
        <v>1425</v>
      </c>
      <c r="C30" s="287" t="s">
        <v>1426</v>
      </c>
      <c r="D30" s="288"/>
      <c r="E30" s="288"/>
    </row>
    <row r="31" spans="2:5" x14ac:dyDescent="0.25">
      <c r="B31" s="282">
        <v>17</v>
      </c>
      <c r="C31" s="289" t="s">
        <v>1427</v>
      </c>
      <c r="D31" s="288"/>
      <c r="E31" s="288"/>
    </row>
    <row r="32" spans="2:5" x14ac:dyDescent="0.25">
      <c r="B32" s="282" t="s">
        <v>1428</v>
      </c>
      <c r="C32" s="289" t="s">
        <v>1429</v>
      </c>
      <c r="D32" s="288"/>
      <c r="E32" s="288"/>
    </row>
    <row r="33" spans="2:5" x14ac:dyDescent="0.25">
      <c r="B33" s="308">
        <v>18</v>
      </c>
      <c r="C33" s="269" t="s">
        <v>1430</v>
      </c>
      <c r="D33" s="285">
        <v>0</v>
      </c>
      <c r="E33" s="406">
        <v>10516.92946695</v>
      </c>
    </row>
    <row r="34" spans="2:5" x14ac:dyDescent="0.25">
      <c r="B34" s="276" t="s">
        <v>1431</v>
      </c>
      <c r="C34" s="277"/>
      <c r="D34" s="277"/>
      <c r="E34" s="405"/>
    </row>
    <row r="35" spans="2:5" x14ac:dyDescent="0.25">
      <c r="B35" s="286">
        <v>19</v>
      </c>
      <c r="C35" s="268" t="s">
        <v>1432</v>
      </c>
      <c r="D35" s="288">
        <v>13713.695102700001</v>
      </c>
      <c r="E35" s="288">
        <v>14614.046343649999</v>
      </c>
    </row>
    <row r="36" spans="2:5" x14ac:dyDescent="0.25">
      <c r="B36" s="286">
        <v>20</v>
      </c>
      <c r="C36" s="268" t="s">
        <v>1433</v>
      </c>
      <c r="D36" s="288">
        <v>-8256.5200657000023</v>
      </c>
      <c r="E36" s="288">
        <v>-9839.2232091009992</v>
      </c>
    </row>
    <row r="37" spans="2:5" ht="25.5" x14ac:dyDescent="0.25">
      <c r="B37" s="286">
        <v>21</v>
      </c>
      <c r="C37" s="268" t="s">
        <v>1434</v>
      </c>
      <c r="D37" s="288"/>
      <c r="E37" s="288"/>
    </row>
    <row r="38" spans="2:5" x14ac:dyDescent="0.25">
      <c r="B38" s="308">
        <v>22</v>
      </c>
      <c r="C38" s="269" t="s">
        <v>1435</v>
      </c>
      <c r="D38" s="285">
        <v>5457.175037</v>
      </c>
      <c r="E38" s="285">
        <v>4774.8231345490003</v>
      </c>
    </row>
    <row r="39" spans="2:5" x14ac:dyDescent="0.25">
      <c r="B39" s="276" t="s">
        <v>1436</v>
      </c>
      <c r="C39" s="277"/>
      <c r="D39" s="277"/>
      <c r="E39" s="405"/>
    </row>
    <row r="40" spans="2:5" ht="39.75" customHeight="1" x14ac:dyDescent="0.25">
      <c r="B40" s="279" t="s">
        <v>1437</v>
      </c>
      <c r="C40" s="289" t="s">
        <v>1438</v>
      </c>
      <c r="D40" s="288"/>
      <c r="E40" s="407"/>
    </row>
    <row r="41" spans="2:5" ht="25.5" x14ac:dyDescent="0.25">
      <c r="B41" s="279" t="s">
        <v>1439</v>
      </c>
      <c r="C41" s="289" t="s">
        <v>1440</v>
      </c>
      <c r="D41" s="288"/>
      <c r="E41" s="407"/>
    </row>
    <row r="42" spans="2:5" ht="25.5" x14ac:dyDescent="0.25">
      <c r="B42" s="286" t="s">
        <v>1441</v>
      </c>
      <c r="C42" s="289" t="s">
        <v>1442</v>
      </c>
      <c r="D42" s="288"/>
      <c r="E42" s="407"/>
    </row>
    <row r="43" spans="2:5" ht="102" x14ac:dyDescent="0.25">
      <c r="B43" s="286" t="s">
        <v>1443</v>
      </c>
      <c r="C43" s="289" t="s">
        <v>1444</v>
      </c>
      <c r="D43" s="288"/>
      <c r="E43" s="407"/>
    </row>
    <row r="44" spans="2:5" ht="102" x14ac:dyDescent="0.25">
      <c r="B44" s="286" t="s">
        <v>1445</v>
      </c>
      <c r="C44" s="268" t="s">
        <v>1446</v>
      </c>
      <c r="D44" s="288"/>
      <c r="E44" s="407"/>
    </row>
    <row r="45" spans="2:5" x14ac:dyDescent="0.25">
      <c r="B45" s="286" t="s">
        <v>1447</v>
      </c>
      <c r="C45" s="290" t="s">
        <v>1448</v>
      </c>
      <c r="D45" s="288"/>
      <c r="E45" s="407"/>
    </row>
    <row r="46" spans="2:5" x14ac:dyDescent="0.25">
      <c r="B46" s="286" t="s">
        <v>1449</v>
      </c>
      <c r="C46" s="290" t="s">
        <v>1450</v>
      </c>
      <c r="D46" s="288"/>
      <c r="E46" s="407"/>
    </row>
    <row r="47" spans="2:5" ht="25.5" x14ac:dyDescent="0.25">
      <c r="B47" s="286" t="s">
        <v>1451</v>
      </c>
      <c r="C47" s="268" t="s">
        <v>1452</v>
      </c>
      <c r="D47" s="288"/>
      <c r="E47" s="407"/>
    </row>
    <row r="48" spans="2:5" ht="25.5" x14ac:dyDescent="0.25">
      <c r="B48" s="286" t="s">
        <v>1453</v>
      </c>
      <c r="C48" s="268" t="s">
        <v>1454</v>
      </c>
      <c r="D48" s="288"/>
      <c r="E48" s="407"/>
    </row>
    <row r="49" spans="2:5" x14ac:dyDescent="0.25">
      <c r="B49" s="286" t="s">
        <v>1455</v>
      </c>
      <c r="C49" s="290" t="s">
        <v>1456</v>
      </c>
      <c r="D49" s="288"/>
      <c r="E49" s="407"/>
    </row>
    <row r="50" spans="2:5" x14ac:dyDescent="0.25">
      <c r="B50" s="308" t="s">
        <v>1457</v>
      </c>
      <c r="C50" s="269" t="s">
        <v>1458</v>
      </c>
      <c r="D50" s="285"/>
      <c r="E50" s="408"/>
    </row>
    <row r="51" spans="2:5" x14ac:dyDescent="0.25">
      <c r="B51" s="276" t="s">
        <v>1459</v>
      </c>
      <c r="C51" s="277"/>
      <c r="D51" s="277"/>
      <c r="E51" s="405"/>
    </row>
    <row r="52" spans="2:5" x14ac:dyDescent="0.25">
      <c r="B52" s="286">
        <v>23</v>
      </c>
      <c r="C52" s="269" t="s">
        <v>1460</v>
      </c>
      <c r="D52" s="291">
        <v>22096.37330253753</v>
      </c>
      <c r="E52" s="291">
        <v>20768.993862597443</v>
      </c>
    </row>
    <row r="53" spans="2:5" x14ac:dyDescent="0.25">
      <c r="B53" s="293">
        <v>24</v>
      </c>
      <c r="C53" s="269" t="s">
        <v>106</v>
      </c>
      <c r="D53" s="291">
        <v>364661.93433552602</v>
      </c>
      <c r="E53" s="291">
        <v>375947.23754451994</v>
      </c>
    </row>
    <row r="54" spans="2:5" x14ac:dyDescent="0.25">
      <c r="B54" s="276" t="s">
        <v>39</v>
      </c>
      <c r="C54" s="277"/>
      <c r="D54" s="277"/>
      <c r="E54" s="405"/>
    </row>
    <row r="55" spans="2:5" x14ac:dyDescent="0.25">
      <c r="B55" s="286">
        <v>25</v>
      </c>
      <c r="C55" s="295" t="s">
        <v>39</v>
      </c>
      <c r="D55" s="296">
        <v>6.059413177523109E-2</v>
      </c>
      <c r="E55" s="409">
        <v>5.5244438018082161E-2</v>
      </c>
    </row>
    <row r="56" spans="2:5" ht="25.5" x14ac:dyDescent="0.25">
      <c r="B56" s="63" t="s">
        <v>1461</v>
      </c>
      <c r="C56" s="65" t="s">
        <v>1462</v>
      </c>
      <c r="D56" s="296">
        <v>6.059413177523109E-2</v>
      </c>
      <c r="E56" s="409">
        <v>5.5244438018082161E-2</v>
      </c>
    </row>
    <row r="57" spans="2:5" ht="51" customHeight="1" x14ac:dyDescent="0.25">
      <c r="B57" s="279" t="s">
        <v>1463</v>
      </c>
      <c r="C57" s="287" t="s">
        <v>1464</v>
      </c>
      <c r="D57" s="296">
        <v>6.059413177523109E-2</v>
      </c>
      <c r="E57" s="409">
        <v>5.5244438018082161E-2</v>
      </c>
    </row>
    <row r="58" spans="2:5" x14ac:dyDescent="0.25">
      <c r="B58" s="279">
        <v>26</v>
      </c>
      <c r="C58" s="65" t="s">
        <v>1465</v>
      </c>
      <c r="D58" s="296">
        <v>0</v>
      </c>
      <c r="E58" s="409">
        <v>0</v>
      </c>
    </row>
    <row r="59" spans="2:5" ht="25.5" x14ac:dyDescent="0.25">
      <c r="B59" s="279" t="s">
        <v>1466</v>
      </c>
      <c r="C59" s="65" t="s">
        <v>110</v>
      </c>
      <c r="D59" s="296">
        <v>0</v>
      </c>
      <c r="E59" s="409">
        <v>0</v>
      </c>
    </row>
    <row r="60" spans="2:5" x14ac:dyDescent="0.25">
      <c r="B60" s="279" t="s">
        <v>1467</v>
      </c>
      <c r="C60" s="65" t="s">
        <v>87</v>
      </c>
      <c r="D60" s="296">
        <v>0</v>
      </c>
      <c r="E60" s="409">
        <v>0</v>
      </c>
    </row>
    <row r="61" spans="2:5" x14ac:dyDescent="0.25">
      <c r="B61" s="63">
        <v>27</v>
      </c>
      <c r="C61" s="65" t="s">
        <v>116</v>
      </c>
      <c r="D61" s="296">
        <v>0</v>
      </c>
      <c r="E61" s="409">
        <v>0</v>
      </c>
    </row>
    <row r="62" spans="2:5" ht="29.25" customHeight="1" x14ac:dyDescent="0.25">
      <c r="B62" s="279" t="s">
        <v>1468</v>
      </c>
      <c r="C62" s="296" t="s">
        <v>1469</v>
      </c>
      <c r="D62" s="296">
        <v>0</v>
      </c>
      <c r="E62" s="409">
        <v>0</v>
      </c>
    </row>
    <row r="63" spans="2:5" ht="26.25" customHeight="1" x14ac:dyDescent="0.25">
      <c r="B63" s="276" t="s">
        <v>1470</v>
      </c>
      <c r="C63" s="277"/>
      <c r="D63" s="277"/>
      <c r="E63" s="410"/>
    </row>
    <row r="64" spans="2:5" ht="26.25" customHeight="1" x14ac:dyDescent="0.25">
      <c r="B64" s="282" t="s">
        <v>1471</v>
      </c>
      <c r="C64" s="289" t="s">
        <v>1472</v>
      </c>
      <c r="D64" s="297" t="s">
        <v>1473</v>
      </c>
      <c r="E64" s="411" t="s">
        <v>1473</v>
      </c>
    </row>
    <row r="65" spans="2:9" ht="31.5" customHeight="1" x14ac:dyDescent="0.25">
      <c r="B65" s="276" t="s">
        <v>1474</v>
      </c>
      <c r="C65" s="277"/>
      <c r="D65" s="277"/>
      <c r="E65" s="410"/>
    </row>
    <row r="66" spans="2:9" ht="51.75" customHeight="1" x14ac:dyDescent="0.25">
      <c r="B66" s="63">
        <v>28</v>
      </c>
      <c r="C66" s="65" t="s">
        <v>1475</v>
      </c>
      <c r="D66" s="280">
        <v>13687.005778682811</v>
      </c>
      <c r="E66" s="412">
        <v>13354.081534213281</v>
      </c>
      <c r="H66" s="624"/>
    </row>
    <row r="67" spans="2:9" s="241" customFormat="1" ht="31.5" customHeight="1" x14ac:dyDescent="0.25">
      <c r="B67" s="63">
        <v>29</v>
      </c>
      <c r="C67" s="65" t="s">
        <v>1476</v>
      </c>
      <c r="D67" s="280">
        <v>0</v>
      </c>
      <c r="E67" s="412">
        <v>10515.230335759999</v>
      </c>
    </row>
    <row r="68" spans="2:9" s="241" customFormat="1" ht="51" x14ac:dyDescent="0.25">
      <c r="B68" s="63">
        <v>30</v>
      </c>
      <c r="C68" s="280" t="s">
        <v>1477</v>
      </c>
      <c r="D68" s="280">
        <v>378348.94011420885</v>
      </c>
      <c r="E68" s="412">
        <v>378786.08874297322</v>
      </c>
      <c r="I68" s="466"/>
    </row>
    <row r="69" spans="2:9" s="241" customFormat="1" ht="51" x14ac:dyDescent="0.25">
      <c r="B69" s="63" t="s">
        <v>1478</v>
      </c>
      <c r="C69" s="65" t="s">
        <v>1479</v>
      </c>
      <c r="D69" s="413">
        <v>378348.94011420885</v>
      </c>
      <c r="E69" s="414">
        <v>378786.08874297322</v>
      </c>
      <c r="I69" s="466"/>
    </row>
    <row r="70" spans="2:9" s="241" customFormat="1" ht="51" x14ac:dyDescent="0.25">
      <c r="B70" s="63">
        <v>31</v>
      </c>
      <c r="C70" s="65" t="s">
        <v>1480</v>
      </c>
      <c r="D70" s="296">
        <v>5.8402101763169977E-2</v>
      </c>
      <c r="E70" s="409">
        <v>5.4830402910309425E-2</v>
      </c>
      <c r="I70" s="466"/>
    </row>
    <row r="71" spans="2:9" s="241" customFormat="1" ht="90.75" customHeight="1" x14ac:dyDescent="0.25">
      <c r="B71" s="63" t="s">
        <v>1481</v>
      </c>
      <c r="C71" s="65" t="s">
        <v>1482</v>
      </c>
      <c r="D71" s="296">
        <v>5.8402101763169977E-2</v>
      </c>
      <c r="E71" s="409">
        <v>5.4830402910309425E-2</v>
      </c>
      <c r="I71" s="466"/>
    </row>
    <row r="72" spans="2:9" s="241" customFormat="1" x14ac:dyDescent="0.25">
      <c r="I72" s="466"/>
    </row>
    <row r="73" spans="2:9" s="241" customFormat="1" x14ac:dyDescent="0.25">
      <c r="I73" s="466"/>
    </row>
  </sheetData>
  <mergeCells count="2">
    <mergeCell ref="D4:E4"/>
    <mergeCell ref="B5:C5"/>
  </mergeCells>
  <hyperlinks>
    <hyperlink ref="G2" location="Index!A1" display="Return to index" xr:uid="{05BBEA07-805F-43B9-B29B-F8EA20F41988}"/>
  </hyperlinks>
  <pageMargins left="0.51181102362204722" right="0.51181102362204722" top="0.74803149606299213" bottom="0.74803149606299213" header="0.31496062992125984" footer="0.31496062992125984"/>
  <pageSetup paperSize="9" scale="57" fitToHeight="0"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A4875-E8D0-40FB-9AF5-F6C712161346}">
  <sheetPr codeName="Ark69"/>
  <dimension ref="A1:F17"/>
  <sheetViews>
    <sheetView showGridLines="0" zoomScaleNormal="100" workbookViewId="0">
      <selection activeCell="B6" sqref="B6"/>
    </sheetView>
  </sheetViews>
  <sheetFormatPr defaultColWidth="9.140625" defaultRowHeight="15" x14ac:dyDescent="0.25"/>
  <cols>
    <col min="1" max="1" width="2.7109375" style="563" customWidth="1"/>
    <col min="2" max="2" width="9.140625" style="563"/>
    <col min="3" max="3" width="32" style="563" customWidth="1"/>
    <col min="4" max="4" width="25.28515625" style="563" bestFit="1" customWidth="1"/>
    <col min="5" max="5" width="5.7109375" style="563" customWidth="1"/>
    <col min="6" max="6" width="16.85546875" style="563" bestFit="1" customWidth="1"/>
    <col min="7" max="16384" width="9.140625" style="563"/>
  </cols>
  <sheetData>
    <row r="1" spans="1:6" ht="12.95" customHeight="1" x14ac:dyDescent="0.25">
      <c r="A1" s="796"/>
      <c r="B1" s="796"/>
      <c r="C1" s="796"/>
      <c r="D1" s="796"/>
      <c r="E1" s="796"/>
      <c r="F1" s="796"/>
    </row>
    <row r="2" spans="1:6" ht="18.75" customHeight="1" x14ac:dyDescent="0.25">
      <c r="A2" s="578"/>
      <c r="B2" s="1004" t="s">
        <v>1483</v>
      </c>
      <c r="C2" s="1005"/>
      <c r="D2" s="1005"/>
      <c r="E2" s="796"/>
      <c r="F2" s="867" t="s">
        <v>66</v>
      </c>
    </row>
    <row r="3" spans="1:6" ht="57.75" customHeight="1" x14ac:dyDescent="0.25">
      <c r="A3" s="578"/>
      <c r="B3" s="1005"/>
      <c r="C3" s="1005"/>
      <c r="D3" s="1005"/>
      <c r="E3" s="796"/>
      <c r="F3" s="867"/>
    </row>
    <row r="5" spans="1:6" x14ac:dyDescent="0.25">
      <c r="A5" s="796"/>
      <c r="B5" s="1006" t="s">
        <v>1377</v>
      </c>
      <c r="C5" s="1007"/>
      <c r="D5" s="66" t="s">
        <v>1395</v>
      </c>
      <c r="E5" s="796"/>
      <c r="F5" s="796"/>
    </row>
    <row r="6" spans="1:6" ht="38.25" x14ac:dyDescent="0.25">
      <c r="A6" s="796"/>
      <c r="B6" s="308" t="s">
        <v>1484</v>
      </c>
      <c r="C6" s="300" t="s">
        <v>1485</v>
      </c>
      <c r="D6" s="68">
        <v>358550.92074218992</v>
      </c>
      <c r="E6" s="796"/>
      <c r="F6" s="796"/>
    </row>
    <row r="7" spans="1:6" x14ac:dyDescent="0.25">
      <c r="A7" s="796"/>
      <c r="B7" s="321" t="s">
        <v>1486</v>
      </c>
      <c r="C7" s="278" t="s">
        <v>1487</v>
      </c>
      <c r="D7" s="61">
        <v>0</v>
      </c>
      <c r="E7" s="796"/>
      <c r="F7" s="796"/>
    </row>
    <row r="8" spans="1:6" x14ac:dyDescent="0.25">
      <c r="A8" s="796"/>
      <c r="B8" s="321" t="s">
        <v>1488</v>
      </c>
      <c r="C8" s="278" t="s">
        <v>1489</v>
      </c>
      <c r="D8" s="61">
        <v>358550.92074218992</v>
      </c>
      <c r="E8" s="796"/>
      <c r="F8" s="796"/>
    </row>
    <row r="9" spans="1:6" x14ac:dyDescent="0.25">
      <c r="A9" s="796"/>
      <c r="B9" s="321" t="s">
        <v>1490</v>
      </c>
      <c r="C9" s="278" t="s">
        <v>724</v>
      </c>
      <c r="D9" s="61">
        <v>12703.533289969999</v>
      </c>
      <c r="E9" s="796"/>
      <c r="F9" s="796"/>
    </row>
    <row r="10" spans="1:6" x14ac:dyDescent="0.25">
      <c r="A10" s="796"/>
      <c r="B10" s="321" t="s">
        <v>703</v>
      </c>
      <c r="C10" s="278" t="s">
        <v>1491</v>
      </c>
      <c r="D10" s="61">
        <v>11484.084772940001</v>
      </c>
      <c r="E10" s="796"/>
      <c r="F10" s="796"/>
    </row>
    <row r="11" spans="1:6" ht="40.5" x14ac:dyDescent="0.25">
      <c r="A11" s="796"/>
      <c r="B11" s="321" t="s">
        <v>1492</v>
      </c>
      <c r="C11" s="278" t="s">
        <v>1493</v>
      </c>
      <c r="D11" s="61">
        <v>0</v>
      </c>
      <c r="E11" s="796"/>
      <c r="F11" s="796"/>
    </row>
    <row r="12" spans="1:6" x14ac:dyDescent="0.25">
      <c r="A12" s="796"/>
      <c r="B12" s="321" t="s">
        <v>1494</v>
      </c>
      <c r="C12" s="278" t="s">
        <v>718</v>
      </c>
      <c r="D12" s="61">
        <v>697.16849654999999</v>
      </c>
      <c r="E12" s="796"/>
      <c r="F12" s="796"/>
    </row>
    <row r="13" spans="1:6" ht="25.5" x14ac:dyDescent="0.25">
      <c r="A13" s="796"/>
      <c r="B13" s="321" t="s">
        <v>1495</v>
      </c>
      <c r="C13" s="278" t="s">
        <v>1496</v>
      </c>
      <c r="D13" s="61">
        <v>245874.91517468001</v>
      </c>
      <c r="E13" s="796"/>
      <c r="F13" s="796"/>
    </row>
    <row r="14" spans="1:6" x14ac:dyDescent="0.25">
      <c r="A14" s="796"/>
      <c r="B14" s="321" t="s">
        <v>1497</v>
      </c>
      <c r="C14" s="278" t="s">
        <v>1498</v>
      </c>
      <c r="D14" s="61">
        <v>56592.945464789998</v>
      </c>
      <c r="E14" s="796"/>
      <c r="F14" s="796"/>
    </row>
    <row r="15" spans="1:6" x14ac:dyDescent="0.25">
      <c r="A15" s="796"/>
      <c r="B15" s="321" t="s">
        <v>1499</v>
      </c>
      <c r="C15" s="278" t="s">
        <v>719</v>
      </c>
      <c r="D15" s="61">
        <v>3826.6343635799999</v>
      </c>
      <c r="E15" s="796"/>
      <c r="F15" s="796"/>
    </row>
    <row r="16" spans="1:6" x14ac:dyDescent="0.25">
      <c r="A16" s="796"/>
      <c r="B16" s="321" t="s">
        <v>1500</v>
      </c>
      <c r="C16" s="278" t="s">
        <v>722</v>
      </c>
      <c r="D16" s="61">
        <v>3857.0824067899998</v>
      </c>
      <c r="E16" s="796"/>
      <c r="F16" s="796"/>
    </row>
    <row r="17" spans="2:4" ht="38.25" x14ac:dyDescent="0.25">
      <c r="B17" s="321" t="s">
        <v>1501</v>
      </c>
      <c r="C17" s="278" t="s">
        <v>1502</v>
      </c>
      <c r="D17" s="61">
        <v>23514.556772889995</v>
      </c>
    </row>
  </sheetData>
  <mergeCells count="3">
    <mergeCell ref="B2:D3"/>
    <mergeCell ref="F2:F3"/>
    <mergeCell ref="B5:C5"/>
  </mergeCells>
  <hyperlinks>
    <hyperlink ref="F2" location="Index!A1" display="Return to index" xr:uid="{1939A91C-94EF-4AD7-A713-873976AD847F}"/>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48903-6A06-487E-BB03-4E4B56B2BB77}">
  <sheetPr codeName="Ark70"/>
  <dimension ref="A1:O46"/>
  <sheetViews>
    <sheetView showGridLines="0" zoomScaleNormal="100" workbookViewId="0">
      <selection activeCell="M7" sqref="M7"/>
    </sheetView>
  </sheetViews>
  <sheetFormatPr defaultRowHeight="15" x14ac:dyDescent="0.25"/>
  <cols>
    <col min="1" max="1" width="2.7109375" style="421" customWidth="1"/>
    <col min="2" max="2" width="10.28515625" style="421" customWidth="1"/>
    <col min="3" max="3" width="26.5703125" style="421" customWidth="1"/>
    <col min="4" max="11" width="12.140625" style="421" bestFit="1" customWidth="1"/>
    <col min="12" max="12" width="5.7109375" style="421" customWidth="1"/>
    <col min="13" max="13" width="17.28515625" style="421" bestFit="1" customWidth="1"/>
    <col min="14" max="14" width="9.140625" style="421"/>
    <col min="15" max="15" width="10.42578125" style="421" bestFit="1" customWidth="1"/>
    <col min="16" max="16384" width="9.140625" style="421"/>
  </cols>
  <sheetData>
    <row r="1" spans="1:15" ht="12.95" customHeight="1" x14ac:dyDescent="0.25">
      <c r="A1" s="718"/>
      <c r="B1" s="718"/>
      <c r="C1" s="718"/>
      <c r="D1" s="718"/>
      <c r="E1" s="718"/>
      <c r="F1" s="718"/>
      <c r="G1" s="718"/>
      <c r="H1" s="718"/>
      <c r="I1" s="718"/>
      <c r="J1" s="718"/>
      <c r="K1" s="718"/>
      <c r="L1" s="718"/>
      <c r="M1" s="718"/>
      <c r="N1" s="718"/>
      <c r="O1" s="718"/>
    </row>
    <row r="2" spans="1:15" ht="20.25" x14ac:dyDescent="0.25">
      <c r="A2" s="718"/>
      <c r="B2" s="631" t="s">
        <v>2253</v>
      </c>
      <c r="C2" s="56"/>
      <c r="D2" s="56"/>
      <c r="E2" s="56"/>
      <c r="F2" s="56"/>
      <c r="G2" s="56"/>
      <c r="H2" s="56"/>
      <c r="I2" s="56"/>
      <c r="J2" s="56"/>
      <c r="K2" s="56"/>
      <c r="L2" s="718"/>
      <c r="M2" s="126" t="s">
        <v>66</v>
      </c>
      <c r="N2" s="718"/>
      <c r="O2" s="718"/>
    </row>
    <row r="3" spans="1:15" ht="15.75" x14ac:dyDescent="0.25">
      <c r="A3" s="226"/>
      <c r="B3" s="718"/>
      <c r="C3" s="227"/>
      <c r="D3" s="718"/>
      <c r="E3" s="718"/>
      <c r="F3" s="718"/>
      <c r="G3" s="718"/>
      <c r="H3" s="718"/>
      <c r="I3" s="718"/>
      <c r="J3" s="718"/>
      <c r="K3" s="718"/>
      <c r="L3" s="718"/>
      <c r="M3" s="718"/>
      <c r="N3" s="718"/>
      <c r="O3" s="718"/>
    </row>
    <row r="4" spans="1:15" ht="15.75" x14ac:dyDescent="0.25">
      <c r="A4" s="226"/>
      <c r="B4" s="1045" t="s">
        <v>72</v>
      </c>
      <c r="C4" s="1046"/>
      <c r="D4" s="838" t="s">
        <v>67</v>
      </c>
      <c r="E4" s="838" t="s">
        <v>68</v>
      </c>
      <c r="F4" s="838" t="s">
        <v>69</v>
      </c>
      <c r="G4" s="838" t="s">
        <v>70</v>
      </c>
      <c r="H4" s="838" t="s">
        <v>71</v>
      </c>
      <c r="I4" s="838" t="s">
        <v>466</v>
      </c>
      <c r="J4" s="838" t="s">
        <v>467</v>
      </c>
      <c r="K4" s="838" t="s">
        <v>510</v>
      </c>
      <c r="L4" s="718"/>
      <c r="M4" s="718"/>
      <c r="N4" s="718"/>
      <c r="O4" s="718"/>
    </row>
    <row r="5" spans="1:15" ht="15.75" x14ac:dyDescent="0.25">
      <c r="A5" s="226"/>
      <c r="B5" s="1045"/>
      <c r="C5" s="1046"/>
      <c r="D5" s="891" t="s">
        <v>1536</v>
      </c>
      <c r="E5" s="891"/>
      <c r="F5" s="891"/>
      <c r="G5" s="891"/>
      <c r="H5" s="1159" t="s">
        <v>1537</v>
      </c>
      <c r="I5" s="1160"/>
      <c r="J5" s="1160"/>
      <c r="K5" s="1161"/>
      <c r="L5" s="718"/>
      <c r="M5" s="718"/>
      <c r="N5" s="718"/>
      <c r="O5" s="718"/>
    </row>
    <row r="6" spans="1:15" ht="30" x14ac:dyDescent="0.25">
      <c r="A6" s="718"/>
      <c r="B6" s="728" t="s">
        <v>1538</v>
      </c>
      <c r="C6" s="325" t="s">
        <v>1539</v>
      </c>
      <c r="D6" s="799">
        <v>44926</v>
      </c>
      <c r="E6" s="799">
        <v>44834</v>
      </c>
      <c r="F6" s="799">
        <v>44742</v>
      </c>
      <c r="G6" s="799">
        <v>44651</v>
      </c>
      <c r="H6" s="799">
        <v>44926</v>
      </c>
      <c r="I6" s="799">
        <v>44834</v>
      </c>
      <c r="J6" s="799">
        <v>44742</v>
      </c>
      <c r="K6" s="799">
        <v>44651</v>
      </c>
      <c r="L6" s="718"/>
      <c r="M6" s="718"/>
      <c r="N6" s="718"/>
      <c r="O6" s="718"/>
    </row>
    <row r="7" spans="1:15" ht="45" x14ac:dyDescent="0.25">
      <c r="A7" s="718"/>
      <c r="B7" s="728" t="s">
        <v>1540</v>
      </c>
      <c r="C7" s="325" t="s">
        <v>1541</v>
      </c>
      <c r="D7" s="801">
        <v>12</v>
      </c>
      <c r="E7" s="801">
        <v>12</v>
      </c>
      <c r="F7" s="801">
        <v>12</v>
      </c>
      <c r="G7" s="801">
        <v>12</v>
      </c>
      <c r="H7" s="801">
        <v>12</v>
      </c>
      <c r="I7" s="801">
        <v>12</v>
      </c>
      <c r="J7" s="801">
        <v>12</v>
      </c>
      <c r="K7" s="801">
        <v>12</v>
      </c>
      <c r="L7" s="718"/>
      <c r="M7" s="718"/>
      <c r="N7" s="718"/>
      <c r="O7" s="718"/>
    </row>
    <row r="8" spans="1:15" x14ac:dyDescent="0.25">
      <c r="A8" s="718"/>
      <c r="B8" s="1162" t="s">
        <v>1542</v>
      </c>
      <c r="C8" s="1163"/>
      <c r="D8" s="1163"/>
      <c r="E8" s="1163"/>
      <c r="F8" s="1163"/>
      <c r="G8" s="1163"/>
      <c r="H8" s="1163"/>
      <c r="I8" s="1163"/>
      <c r="J8" s="1163"/>
      <c r="K8" s="1164"/>
      <c r="L8" s="718"/>
      <c r="M8" s="718"/>
      <c r="N8" s="718"/>
      <c r="O8" s="830"/>
    </row>
    <row r="9" spans="1:15" ht="30" x14ac:dyDescent="0.25">
      <c r="A9" s="718"/>
      <c r="B9" s="313">
        <v>1</v>
      </c>
      <c r="C9" s="325" t="s">
        <v>1543</v>
      </c>
      <c r="D9" s="1165"/>
      <c r="E9" s="1165"/>
      <c r="F9" s="1165"/>
      <c r="G9" s="1165"/>
      <c r="H9" s="831">
        <v>14440</v>
      </c>
      <c r="I9" s="831">
        <v>15919</v>
      </c>
      <c r="J9" s="831">
        <v>16459</v>
      </c>
      <c r="K9" s="831">
        <v>16734</v>
      </c>
      <c r="L9" s="718"/>
      <c r="M9" s="718"/>
      <c r="N9" s="718"/>
      <c r="O9" s="830"/>
    </row>
    <row r="10" spans="1:15" x14ac:dyDescent="0.25">
      <c r="A10" s="718"/>
      <c r="B10" s="1162" t="s">
        <v>2254</v>
      </c>
      <c r="C10" s="1163"/>
      <c r="D10" s="1163"/>
      <c r="E10" s="1163"/>
      <c r="F10" s="1163"/>
      <c r="G10" s="1163"/>
      <c r="H10" s="1163"/>
      <c r="I10" s="1163"/>
      <c r="J10" s="1163"/>
      <c r="K10" s="1164"/>
      <c r="L10" s="718"/>
      <c r="M10" s="718"/>
      <c r="N10" s="718"/>
      <c r="O10" s="718"/>
    </row>
    <row r="11" spans="1:15" ht="60" x14ac:dyDescent="0.25">
      <c r="A11" s="718"/>
      <c r="B11" s="313">
        <v>2</v>
      </c>
      <c r="C11" s="325" t="s">
        <v>1545</v>
      </c>
      <c r="D11" s="832">
        <v>0</v>
      </c>
      <c r="E11" s="832">
        <v>0</v>
      </c>
      <c r="F11" s="832">
        <v>0</v>
      </c>
      <c r="G11" s="832">
        <v>0</v>
      </c>
      <c r="H11" s="832">
        <v>0</v>
      </c>
      <c r="I11" s="832">
        <v>0</v>
      </c>
      <c r="J11" s="832">
        <v>0</v>
      </c>
      <c r="K11" s="832">
        <v>0</v>
      </c>
      <c r="L11" s="718"/>
      <c r="M11" s="718"/>
      <c r="N11" s="718"/>
      <c r="O11" s="718"/>
    </row>
    <row r="12" spans="1:15" x14ac:dyDescent="0.25">
      <c r="A12" s="718"/>
      <c r="B12" s="313">
        <v>3</v>
      </c>
      <c r="C12" s="324" t="s">
        <v>1546</v>
      </c>
      <c r="D12" s="832">
        <v>0</v>
      </c>
      <c r="E12" s="832">
        <v>0</v>
      </c>
      <c r="F12" s="832">
        <v>0</v>
      </c>
      <c r="G12" s="832">
        <v>0</v>
      </c>
      <c r="H12" s="832">
        <v>0</v>
      </c>
      <c r="I12" s="832">
        <v>0</v>
      </c>
      <c r="J12" s="832">
        <v>0</v>
      </c>
      <c r="K12" s="832">
        <v>0</v>
      </c>
      <c r="L12" s="718"/>
      <c r="M12" s="718"/>
      <c r="N12" s="718"/>
      <c r="O12" s="718"/>
    </row>
    <row r="13" spans="1:15" x14ac:dyDescent="0.25">
      <c r="A13" s="718"/>
      <c r="B13" s="313">
        <v>4</v>
      </c>
      <c r="C13" s="324" t="s">
        <v>1547</v>
      </c>
      <c r="D13" s="832">
        <v>0</v>
      </c>
      <c r="E13" s="832">
        <v>0</v>
      </c>
      <c r="F13" s="832">
        <v>0</v>
      </c>
      <c r="G13" s="832">
        <v>0</v>
      </c>
      <c r="H13" s="832">
        <v>0</v>
      </c>
      <c r="I13" s="832">
        <v>0</v>
      </c>
      <c r="J13" s="832">
        <v>0</v>
      </c>
      <c r="K13" s="832">
        <v>0</v>
      </c>
      <c r="L13" s="718"/>
      <c r="M13" s="718"/>
      <c r="N13" s="718"/>
      <c r="O13" s="718"/>
    </row>
    <row r="14" spans="1:15" ht="30" x14ac:dyDescent="0.25">
      <c r="A14" s="718"/>
      <c r="B14" s="313">
        <v>5</v>
      </c>
      <c r="C14" s="325" t="s">
        <v>1548</v>
      </c>
      <c r="D14" s="832">
        <v>1136.4383377749994</v>
      </c>
      <c r="E14" s="832">
        <v>1031.5083306633367</v>
      </c>
      <c r="F14" s="832">
        <v>0</v>
      </c>
      <c r="G14" s="832">
        <v>0</v>
      </c>
      <c r="H14" s="832">
        <v>1136.4383377749994</v>
      </c>
      <c r="I14" s="832">
        <v>1031.5083306633367</v>
      </c>
      <c r="J14" s="832">
        <v>0</v>
      </c>
      <c r="K14" s="832">
        <v>0</v>
      </c>
      <c r="L14" s="718"/>
      <c r="M14" s="718"/>
      <c r="N14" s="718"/>
      <c r="O14" s="718"/>
    </row>
    <row r="15" spans="1:15" ht="60" x14ac:dyDescent="0.25">
      <c r="A15" s="718"/>
      <c r="B15" s="313">
        <v>6</v>
      </c>
      <c r="C15" s="324" t="s">
        <v>1549</v>
      </c>
      <c r="D15" s="832">
        <v>0</v>
      </c>
      <c r="E15" s="832">
        <v>0</v>
      </c>
      <c r="F15" s="832">
        <v>0</v>
      </c>
      <c r="G15" s="832">
        <v>0</v>
      </c>
      <c r="H15" s="832">
        <v>0</v>
      </c>
      <c r="I15" s="832">
        <v>0</v>
      </c>
      <c r="J15" s="832">
        <v>0</v>
      </c>
      <c r="K15" s="832">
        <v>0</v>
      </c>
      <c r="L15" s="718"/>
      <c r="M15" s="718"/>
      <c r="N15" s="718"/>
      <c r="O15" s="718"/>
    </row>
    <row r="16" spans="1:15" ht="30" x14ac:dyDescent="0.25">
      <c r="A16" s="718"/>
      <c r="B16" s="313">
        <v>7</v>
      </c>
      <c r="C16" s="324" t="s">
        <v>1550</v>
      </c>
      <c r="D16" s="832">
        <v>0</v>
      </c>
      <c r="E16" s="832">
        <v>0</v>
      </c>
      <c r="F16" s="832">
        <v>0</v>
      </c>
      <c r="G16" s="832">
        <v>0</v>
      </c>
      <c r="H16" s="832">
        <v>0</v>
      </c>
      <c r="I16" s="832">
        <v>0</v>
      </c>
      <c r="J16" s="832">
        <v>0</v>
      </c>
      <c r="K16" s="832">
        <v>0</v>
      </c>
      <c r="L16" s="718"/>
      <c r="M16" s="718"/>
      <c r="N16" s="718"/>
      <c r="O16" s="718"/>
    </row>
    <row r="17" spans="2:11" x14ac:dyDescent="0.25">
      <c r="B17" s="313">
        <v>8</v>
      </c>
      <c r="C17" s="324" t="s">
        <v>1551</v>
      </c>
      <c r="D17" s="832">
        <v>1136.4383377749994</v>
      </c>
      <c r="E17" s="832">
        <v>1031.5083306633367</v>
      </c>
      <c r="F17" s="832">
        <v>0</v>
      </c>
      <c r="G17" s="832">
        <v>0</v>
      </c>
      <c r="H17" s="832">
        <v>1136.4383377749994</v>
      </c>
      <c r="I17" s="832">
        <v>1031.5083306633367</v>
      </c>
      <c r="J17" s="832">
        <v>0</v>
      </c>
      <c r="K17" s="832">
        <v>0</v>
      </c>
    </row>
    <row r="18" spans="2:11" x14ac:dyDescent="0.25">
      <c r="B18" s="313">
        <v>9</v>
      </c>
      <c r="C18" s="324" t="s">
        <v>1552</v>
      </c>
      <c r="D18" s="1158"/>
      <c r="E18" s="1158"/>
      <c r="F18" s="1158"/>
      <c r="G18" s="1158"/>
      <c r="H18" s="831">
        <v>35.224218010799994</v>
      </c>
      <c r="I18" s="831">
        <v>35.218204634900005</v>
      </c>
      <c r="J18" s="831">
        <v>35.218204634900005</v>
      </c>
      <c r="K18" s="831">
        <v>35.218204634900005</v>
      </c>
    </row>
    <row r="19" spans="2:11" x14ac:dyDescent="0.25">
      <c r="B19" s="313">
        <v>10</v>
      </c>
      <c r="C19" s="325" t="s">
        <v>2255</v>
      </c>
      <c r="D19" s="831">
        <v>259.72170606142856</v>
      </c>
      <c r="E19" s="831">
        <v>180.34713424714286</v>
      </c>
      <c r="F19" s="831">
        <v>155.78482657666666</v>
      </c>
      <c r="G19" s="831">
        <v>133.98257184309091</v>
      </c>
      <c r="H19" s="831">
        <v>259.72170606142856</v>
      </c>
      <c r="I19" s="831">
        <v>180.34713424714286</v>
      </c>
      <c r="J19" s="831">
        <v>155.78482657666666</v>
      </c>
      <c r="K19" s="831">
        <v>133.98257184309091</v>
      </c>
    </row>
    <row r="20" spans="2:11" ht="60" x14ac:dyDescent="0.25">
      <c r="B20" s="313">
        <v>11</v>
      </c>
      <c r="C20" s="324" t="s">
        <v>1554</v>
      </c>
      <c r="D20" s="831">
        <v>259.72170606142856</v>
      </c>
      <c r="E20" s="831">
        <v>180.34713424714286</v>
      </c>
      <c r="F20" s="831">
        <v>155.78482657666666</v>
      </c>
      <c r="G20" s="831">
        <v>133.98257184309091</v>
      </c>
      <c r="H20" s="831">
        <v>259.72170606142856</v>
      </c>
      <c r="I20" s="831">
        <v>180.34713424714286</v>
      </c>
      <c r="J20" s="831">
        <v>155.78482657666666</v>
      </c>
      <c r="K20" s="831">
        <v>133.98257184309091</v>
      </c>
    </row>
    <row r="21" spans="2:11" ht="30" x14ac:dyDescent="0.25">
      <c r="B21" s="313">
        <v>12</v>
      </c>
      <c r="C21" s="324" t="s">
        <v>1555</v>
      </c>
      <c r="D21" s="831">
        <v>0</v>
      </c>
      <c r="E21" s="831">
        <v>0</v>
      </c>
      <c r="F21" s="831">
        <v>0</v>
      </c>
      <c r="G21" s="831">
        <v>0</v>
      </c>
      <c r="H21" s="831">
        <v>0</v>
      </c>
      <c r="I21" s="831">
        <v>0</v>
      </c>
      <c r="J21" s="831">
        <v>0</v>
      </c>
      <c r="K21" s="831">
        <v>0</v>
      </c>
    </row>
    <row r="22" spans="2:11" x14ac:dyDescent="0.25">
      <c r="B22" s="313">
        <v>13</v>
      </c>
      <c r="C22" s="324" t="s">
        <v>1556</v>
      </c>
      <c r="D22" s="831">
        <v>0</v>
      </c>
      <c r="E22" s="831">
        <v>0</v>
      </c>
      <c r="F22" s="831">
        <v>0</v>
      </c>
      <c r="G22" s="831">
        <v>0</v>
      </c>
      <c r="H22" s="831">
        <v>0</v>
      </c>
      <c r="I22" s="831">
        <v>0</v>
      </c>
      <c r="J22" s="831">
        <v>0</v>
      </c>
      <c r="K22" s="831">
        <v>0</v>
      </c>
    </row>
    <row r="23" spans="2:11" ht="30" x14ac:dyDescent="0.25">
      <c r="B23" s="313">
        <v>14</v>
      </c>
      <c r="C23" s="325" t="s">
        <v>1557</v>
      </c>
      <c r="D23" s="831">
        <v>1401.0031105449984</v>
      </c>
      <c r="E23" s="831">
        <v>1308.6825333308311</v>
      </c>
      <c r="F23" s="831">
        <v>1329.3966282399986</v>
      </c>
      <c r="G23" s="831">
        <v>1083.1751950557557</v>
      </c>
      <c r="H23" s="831">
        <v>1371.0031105449984</v>
      </c>
      <c r="I23" s="831">
        <v>1279.5158666641644</v>
      </c>
      <c r="J23" s="831">
        <v>1301.0632949066653</v>
      </c>
      <c r="K23" s="831">
        <v>1055.5994374799982</v>
      </c>
    </row>
    <row r="24" spans="2:11" ht="30" x14ac:dyDescent="0.25">
      <c r="B24" s="313">
        <v>15</v>
      </c>
      <c r="C24" s="325" t="s">
        <v>1558</v>
      </c>
      <c r="D24" s="831">
        <v>25.078582054166663</v>
      </c>
      <c r="E24" s="831">
        <v>45.512761753333329</v>
      </c>
      <c r="F24" s="831">
        <v>114.6223442025</v>
      </c>
      <c r="G24" s="831">
        <v>179.57537111818183</v>
      </c>
      <c r="H24" s="831">
        <v>1.7999291027083328</v>
      </c>
      <c r="I24" s="831">
        <v>4.8286380876666666</v>
      </c>
      <c r="J24" s="831">
        <v>15.190783876791665</v>
      </c>
      <c r="K24" s="831">
        <v>24.969677646818184</v>
      </c>
    </row>
    <row r="25" spans="2:11" x14ac:dyDescent="0.25">
      <c r="B25" s="313">
        <v>16</v>
      </c>
      <c r="C25" s="325" t="s">
        <v>1559</v>
      </c>
      <c r="D25" s="1156"/>
      <c r="E25" s="1156"/>
      <c r="F25" s="1156"/>
      <c r="G25" s="1156"/>
      <c r="H25" s="831">
        <v>2804.1873014949347</v>
      </c>
      <c r="I25" s="831">
        <v>2531.4181742972105</v>
      </c>
      <c r="J25" s="831">
        <v>1507.2571099950235</v>
      </c>
      <c r="K25" s="831">
        <v>1249.7698916048073</v>
      </c>
    </row>
    <row r="26" spans="2:11" x14ac:dyDescent="0.25">
      <c r="B26" s="1157" t="s">
        <v>1560</v>
      </c>
      <c r="C26" s="1157"/>
      <c r="D26" s="1157"/>
      <c r="E26" s="1157"/>
      <c r="F26" s="1157"/>
      <c r="G26" s="1157"/>
      <c r="H26" s="1157"/>
      <c r="I26" s="1157"/>
      <c r="J26" s="1157"/>
      <c r="K26" s="1157"/>
    </row>
    <row r="27" spans="2:11" ht="30" customHeight="1" x14ac:dyDescent="0.25">
      <c r="B27" s="313">
        <v>17</v>
      </c>
      <c r="C27" s="325" t="s">
        <v>1561</v>
      </c>
      <c r="D27" s="833">
        <v>4738.4642314766661</v>
      </c>
      <c r="E27" s="833">
        <v>5132.9772773541681</v>
      </c>
      <c r="F27" s="833">
        <v>6686.3099169224988</v>
      </c>
      <c r="G27" s="833">
        <v>6356.6892542922715</v>
      </c>
      <c r="H27" s="833">
        <v>312.82001984346664</v>
      </c>
      <c r="I27" s="833">
        <v>339.15972906466669</v>
      </c>
      <c r="J27" s="833">
        <v>2702.1448159240163</v>
      </c>
      <c r="K27" s="833">
        <v>1138.0910684492092</v>
      </c>
    </row>
    <row r="28" spans="2:11" ht="30" x14ac:dyDescent="0.25">
      <c r="B28" s="313">
        <v>18</v>
      </c>
      <c r="C28" s="325" t="s">
        <v>1562</v>
      </c>
      <c r="D28" s="833">
        <v>1631.9399628066622</v>
      </c>
      <c r="E28" s="833">
        <v>1337.689089919829</v>
      </c>
      <c r="F28" s="833">
        <v>932.10361095499024</v>
      </c>
      <c r="G28" s="833">
        <v>1011.632764760902</v>
      </c>
      <c r="H28" s="833">
        <v>1275.1316124830898</v>
      </c>
      <c r="I28" s="833">
        <v>1085.2880392548282</v>
      </c>
      <c r="J28" s="833">
        <v>932.10361095499024</v>
      </c>
      <c r="K28" s="833">
        <v>1011.632764760902</v>
      </c>
    </row>
    <row r="29" spans="2:11" x14ac:dyDescent="0.25">
      <c r="B29" s="313">
        <v>19</v>
      </c>
      <c r="C29" s="325" t="s">
        <v>1563</v>
      </c>
      <c r="D29" s="833">
        <v>390.14416690233332</v>
      </c>
      <c r="E29" s="833">
        <v>290.84249947084407</v>
      </c>
      <c r="F29" s="833">
        <v>120.73316773852274</v>
      </c>
      <c r="G29" s="833">
        <v>62.886039474285717</v>
      </c>
      <c r="H29" s="833">
        <v>390.14416690233332</v>
      </c>
      <c r="I29" s="833">
        <v>290.84249947084407</v>
      </c>
      <c r="J29" s="833">
        <v>120.73316773852274</v>
      </c>
      <c r="K29" s="833">
        <v>62.886039474285717</v>
      </c>
    </row>
    <row r="30" spans="2:11" x14ac:dyDescent="0.25">
      <c r="B30" s="1035" t="s">
        <v>1564</v>
      </c>
      <c r="C30" s="1154" t="s">
        <v>1565</v>
      </c>
      <c r="D30" s="1155"/>
      <c r="E30" s="1155"/>
      <c r="F30" s="1155"/>
      <c r="G30" s="1155"/>
      <c r="H30" s="1150">
        <v>0</v>
      </c>
      <c r="I30" s="1150">
        <v>0</v>
      </c>
      <c r="J30" s="1150">
        <v>0</v>
      </c>
      <c r="K30" s="1150">
        <v>0</v>
      </c>
    </row>
    <row r="31" spans="2:11" x14ac:dyDescent="0.25">
      <c r="B31" s="1035"/>
      <c r="C31" s="1154"/>
      <c r="D31" s="1155"/>
      <c r="E31" s="1155"/>
      <c r="F31" s="1155"/>
      <c r="G31" s="1155"/>
      <c r="H31" s="1150"/>
      <c r="I31" s="1150"/>
      <c r="J31" s="1150"/>
      <c r="K31" s="1150"/>
    </row>
    <row r="32" spans="2:11" x14ac:dyDescent="0.25">
      <c r="B32" s="1035" t="s">
        <v>1566</v>
      </c>
      <c r="C32" s="1154" t="s">
        <v>1567</v>
      </c>
      <c r="D32" s="1155"/>
      <c r="E32" s="1155"/>
      <c r="F32" s="1155"/>
      <c r="G32" s="1155"/>
      <c r="H32" s="1150">
        <v>0</v>
      </c>
      <c r="I32" s="1150">
        <v>0</v>
      </c>
      <c r="J32" s="1150">
        <v>0</v>
      </c>
      <c r="K32" s="1150">
        <v>0</v>
      </c>
    </row>
    <row r="33" spans="2:11" x14ac:dyDescent="0.25">
      <c r="B33" s="1035"/>
      <c r="C33" s="1154"/>
      <c r="D33" s="1155"/>
      <c r="E33" s="1155"/>
      <c r="F33" s="1155"/>
      <c r="G33" s="1155"/>
      <c r="H33" s="1150"/>
      <c r="I33" s="1150"/>
      <c r="J33" s="1150"/>
      <c r="K33" s="1150"/>
    </row>
    <row r="34" spans="2:11" x14ac:dyDescent="0.25">
      <c r="B34" s="313">
        <v>20</v>
      </c>
      <c r="C34" s="325" t="s">
        <v>1568</v>
      </c>
      <c r="D34" s="831">
        <v>6760.5483611856616</v>
      </c>
      <c r="E34" s="831">
        <v>6761.5088667448408</v>
      </c>
      <c r="F34" s="831">
        <v>7739.146695616012</v>
      </c>
      <c r="G34" s="831">
        <v>7431.2080585274598</v>
      </c>
      <c r="H34" s="831">
        <v>1978.09579922889</v>
      </c>
      <c r="I34" s="831">
        <v>1715.2902677903389</v>
      </c>
      <c r="J34" s="831">
        <v>3754.9815946175295</v>
      </c>
      <c r="K34" s="831">
        <v>2212.6098726843966</v>
      </c>
    </row>
    <row r="35" spans="2:11" x14ac:dyDescent="0.25">
      <c r="B35" s="1035" t="s">
        <v>327</v>
      </c>
      <c r="C35" s="1153" t="s">
        <v>1569</v>
      </c>
      <c r="D35" s="1150">
        <v>0</v>
      </c>
      <c r="E35" s="1150">
        <v>0</v>
      </c>
      <c r="F35" s="1150">
        <v>0</v>
      </c>
      <c r="G35" s="1150">
        <v>0</v>
      </c>
      <c r="H35" s="1150">
        <v>0</v>
      </c>
      <c r="I35" s="1150">
        <v>0</v>
      </c>
      <c r="J35" s="1150">
        <v>0</v>
      </c>
      <c r="K35" s="1150">
        <v>0</v>
      </c>
    </row>
    <row r="36" spans="2:11" x14ac:dyDescent="0.25">
      <c r="B36" s="1035"/>
      <c r="C36" s="1153"/>
      <c r="D36" s="1150"/>
      <c r="E36" s="1150"/>
      <c r="F36" s="1150"/>
      <c r="G36" s="1150"/>
      <c r="H36" s="1150"/>
      <c r="I36" s="1150"/>
      <c r="J36" s="1150"/>
      <c r="K36" s="1150"/>
    </row>
    <row r="37" spans="2:11" x14ac:dyDescent="0.25">
      <c r="B37" s="1035" t="s">
        <v>330</v>
      </c>
      <c r="C37" s="1153" t="s">
        <v>1570</v>
      </c>
      <c r="D37" s="1150">
        <v>0</v>
      </c>
      <c r="E37" s="1150">
        <v>0</v>
      </c>
      <c r="F37" s="1150">
        <v>0</v>
      </c>
      <c r="G37" s="1150">
        <v>0</v>
      </c>
      <c r="H37" s="1150">
        <v>0</v>
      </c>
      <c r="I37" s="1150">
        <v>0</v>
      </c>
      <c r="J37" s="1150">
        <v>0</v>
      </c>
      <c r="K37" s="1150">
        <v>0</v>
      </c>
    </row>
    <row r="38" spans="2:11" x14ac:dyDescent="0.25">
      <c r="B38" s="1035"/>
      <c r="C38" s="1153"/>
      <c r="D38" s="1150"/>
      <c r="E38" s="1150"/>
      <c r="F38" s="1150"/>
      <c r="G38" s="1150"/>
      <c r="H38" s="1150"/>
      <c r="I38" s="1150"/>
      <c r="J38" s="1150"/>
      <c r="K38" s="1150"/>
    </row>
    <row r="39" spans="2:11" x14ac:dyDescent="0.25">
      <c r="B39" s="1035" t="s">
        <v>333</v>
      </c>
      <c r="C39" s="1153" t="s">
        <v>1571</v>
      </c>
      <c r="D39" s="1150">
        <v>0</v>
      </c>
      <c r="E39" s="1150">
        <v>0</v>
      </c>
      <c r="F39" s="1150">
        <v>0</v>
      </c>
      <c r="G39" s="1150">
        <v>0</v>
      </c>
      <c r="H39" s="1150">
        <v>0</v>
      </c>
      <c r="I39" s="1150">
        <v>0</v>
      </c>
      <c r="J39" s="1150">
        <v>0</v>
      </c>
      <c r="K39" s="1150">
        <v>0</v>
      </c>
    </row>
    <row r="40" spans="2:11" x14ac:dyDescent="0.25">
      <c r="B40" s="1035"/>
      <c r="C40" s="1153"/>
      <c r="D40" s="1150"/>
      <c r="E40" s="1150"/>
      <c r="F40" s="1150"/>
      <c r="G40" s="1150"/>
      <c r="H40" s="1150"/>
      <c r="I40" s="1150"/>
      <c r="J40" s="1150"/>
      <c r="K40" s="1150"/>
    </row>
    <row r="41" spans="2:11" x14ac:dyDescent="0.25">
      <c r="B41" s="834"/>
      <c r="C41" s="835"/>
      <c r="D41" s="835"/>
      <c r="E41" s="835"/>
      <c r="F41" s="835"/>
      <c r="G41" s="835"/>
      <c r="H41" s="1151" t="s">
        <v>1572</v>
      </c>
      <c r="I41" s="1151"/>
      <c r="J41" s="1151"/>
      <c r="K41" s="1152"/>
    </row>
    <row r="42" spans="2:11" x14ac:dyDescent="0.25">
      <c r="B42" s="8" t="s">
        <v>1573</v>
      </c>
      <c r="C42" s="9" t="s">
        <v>1574</v>
      </c>
      <c r="D42" s="1149"/>
      <c r="E42" s="1149"/>
      <c r="F42" s="1149"/>
      <c r="G42" s="1149"/>
      <c r="H42" s="148">
        <v>12665.285657013135</v>
      </c>
      <c r="I42" s="148">
        <v>14143.369826430315</v>
      </c>
      <c r="J42" s="148">
        <v>14683.392012592265</v>
      </c>
      <c r="K42" s="148">
        <v>15975.703574927324</v>
      </c>
    </row>
    <row r="43" spans="2:11" x14ac:dyDescent="0.25">
      <c r="B43" s="8">
        <v>22</v>
      </c>
      <c r="C43" s="9" t="s">
        <v>1575</v>
      </c>
      <c r="D43" s="1149"/>
      <c r="E43" s="1149"/>
      <c r="F43" s="1149"/>
      <c r="G43" s="1149"/>
      <c r="H43" s="148">
        <v>885.05124252316602</v>
      </c>
      <c r="I43" s="148">
        <v>685.0212875974787</v>
      </c>
      <c r="J43" s="148">
        <v>583.50520814024935</v>
      </c>
      <c r="K43" s="148">
        <v>391.51749050644111</v>
      </c>
    </row>
    <row r="44" spans="2:11" x14ac:dyDescent="0.25">
      <c r="B44" s="8">
        <v>23</v>
      </c>
      <c r="C44" s="9" t="s">
        <v>1576</v>
      </c>
      <c r="D44" s="1149"/>
      <c r="E44" s="1149"/>
      <c r="F44" s="1149"/>
      <c r="G44" s="1149"/>
      <c r="H44" s="149">
        <v>25.832690111743801</v>
      </c>
      <c r="I44" s="149">
        <v>39.59650340382565</v>
      </c>
      <c r="J44" s="149">
        <v>49.669669837310742</v>
      </c>
      <c r="K44" s="149">
        <v>57.225824913093092</v>
      </c>
    </row>
    <row r="45" spans="2:11" x14ac:dyDescent="0.25">
      <c r="B45" s="36" t="s">
        <v>2256</v>
      </c>
      <c r="C45" s="718"/>
      <c r="D45" s="718"/>
      <c r="E45" s="718"/>
      <c r="F45" s="718"/>
      <c r="G45" s="718"/>
      <c r="H45" s="718"/>
      <c r="I45" s="718"/>
      <c r="J45" s="718"/>
      <c r="K45" s="718"/>
    </row>
    <row r="46" spans="2:11" x14ac:dyDescent="0.25">
      <c r="B46" s="228"/>
      <c r="C46" s="718"/>
      <c r="D46" s="718"/>
      <c r="E46" s="718"/>
      <c r="F46" s="718"/>
      <c r="G46" s="718"/>
      <c r="H46" s="718"/>
      <c r="I46" s="718"/>
      <c r="J46" s="718"/>
      <c r="K46" s="718"/>
    </row>
  </sheetData>
  <mergeCells count="57">
    <mergeCell ref="B4:C5"/>
    <mergeCell ref="D18:G18"/>
    <mergeCell ref="D5:G5"/>
    <mergeCell ref="H5:K5"/>
    <mergeCell ref="B8:K8"/>
    <mergeCell ref="D9:G9"/>
    <mergeCell ref="B10:K10"/>
    <mergeCell ref="D25:G25"/>
    <mergeCell ref="B26:K26"/>
    <mergeCell ref="B30:B31"/>
    <mergeCell ref="C30:C31"/>
    <mergeCell ref="D30:G31"/>
    <mergeCell ref="H30:H31"/>
    <mergeCell ref="I30:I31"/>
    <mergeCell ref="J30:J31"/>
    <mergeCell ref="K30:K31"/>
    <mergeCell ref="K32:K33"/>
    <mergeCell ref="B35:B36"/>
    <mergeCell ref="C35:C36"/>
    <mergeCell ref="D35:D36"/>
    <mergeCell ref="E35:E36"/>
    <mergeCell ref="F35:F36"/>
    <mergeCell ref="G35:G36"/>
    <mergeCell ref="H35:H36"/>
    <mergeCell ref="I35:I36"/>
    <mergeCell ref="J35:J36"/>
    <mergeCell ref="B32:B33"/>
    <mergeCell ref="C32:C33"/>
    <mergeCell ref="D32:G33"/>
    <mergeCell ref="H32:H33"/>
    <mergeCell ref="I32:I33"/>
    <mergeCell ref="J32:J33"/>
    <mergeCell ref="K35:K36"/>
    <mergeCell ref="B37:B38"/>
    <mergeCell ref="C37:C38"/>
    <mergeCell ref="D37:D38"/>
    <mergeCell ref="E37:E38"/>
    <mergeCell ref="F37:F38"/>
    <mergeCell ref="G37:G38"/>
    <mergeCell ref="H37:H38"/>
    <mergeCell ref="I37:I38"/>
    <mergeCell ref="J37:J38"/>
    <mergeCell ref="K37:K38"/>
    <mergeCell ref="B39:B40"/>
    <mergeCell ref="C39:C40"/>
    <mergeCell ref="D39:D40"/>
    <mergeCell ref="E39:E40"/>
    <mergeCell ref="F39:F40"/>
    <mergeCell ref="D42:G42"/>
    <mergeCell ref="D43:G43"/>
    <mergeCell ref="D44:G44"/>
    <mergeCell ref="G39:G40"/>
    <mergeCell ref="H39:H40"/>
    <mergeCell ref="H41:K41"/>
    <mergeCell ref="I39:I40"/>
    <mergeCell ref="J39:J40"/>
    <mergeCell ref="K39:K40"/>
  </mergeCells>
  <hyperlinks>
    <hyperlink ref="M2" location="Index!A1" display="Return to index" xr:uid="{8C6E62C9-BAAB-4FF4-8A0F-EDA28ADAACFD}"/>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D88AF-5865-4B2C-8640-9CDB5264DF91}">
  <sheetPr codeName="Ark7">
    <pageSetUpPr fitToPage="1"/>
  </sheetPr>
  <dimension ref="B1:K21"/>
  <sheetViews>
    <sheetView showGridLines="0" zoomScaleNormal="100" workbookViewId="0">
      <selection activeCell="G6" sqref="G6"/>
    </sheetView>
  </sheetViews>
  <sheetFormatPr defaultColWidth="9.140625" defaultRowHeight="15" x14ac:dyDescent="0.25"/>
  <cols>
    <col min="1" max="1" width="2.7109375" style="421" customWidth="1"/>
    <col min="2" max="2" width="20.7109375" style="421" customWidth="1"/>
    <col min="3" max="3" width="18.140625" style="421" customWidth="1"/>
    <col min="4" max="8" width="14.7109375" style="421" customWidth="1"/>
    <col min="9" max="9" width="26.42578125" style="421" customWidth="1"/>
    <col min="10" max="10" width="5.7109375" style="421" customWidth="1"/>
    <col min="11" max="11" width="16.85546875" style="421" bestFit="1" customWidth="1"/>
    <col min="12" max="16384" width="9.140625" style="421"/>
  </cols>
  <sheetData>
    <row r="1" spans="2:11" ht="12.95" customHeight="1" x14ac:dyDescent="0.25">
      <c r="B1" s="718"/>
      <c r="C1" s="718"/>
      <c r="D1" s="718"/>
      <c r="E1" s="718"/>
      <c r="F1" s="718"/>
      <c r="G1" s="718"/>
      <c r="H1" s="718"/>
      <c r="I1" s="718"/>
      <c r="J1" s="718"/>
      <c r="K1" s="718"/>
    </row>
    <row r="2" spans="2:11" s="426" customFormat="1" ht="20.25" x14ac:dyDescent="0.3">
      <c r="B2" s="631" t="s">
        <v>10</v>
      </c>
      <c r="C2" s="429"/>
      <c r="D2" s="429"/>
      <c r="E2" s="429"/>
      <c r="F2" s="429"/>
      <c r="G2" s="429"/>
      <c r="H2" s="429"/>
      <c r="I2" s="429"/>
      <c r="K2" s="315" t="s">
        <v>66</v>
      </c>
    </row>
    <row r="4" spans="2:11" x14ac:dyDescent="0.25">
      <c r="B4" s="719" t="s">
        <v>67</v>
      </c>
      <c r="C4" s="760" t="s">
        <v>68</v>
      </c>
      <c r="D4" s="719" t="s">
        <v>69</v>
      </c>
      <c r="E4" s="719" t="s">
        <v>70</v>
      </c>
      <c r="F4" s="719" t="s">
        <v>71</v>
      </c>
      <c r="G4" s="719" t="s">
        <v>466</v>
      </c>
      <c r="H4" s="719" t="s">
        <v>467</v>
      </c>
      <c r="I4" s="760" t="s">
        <v>510</v>
      </c>
      <c r="J4" s="718"/>
      <c r="K4" s="718"/>
    </row>
    <row r="5" spans="2:11" x14ac:dyDescent="0.25">
      <c r="B5" s="887" t="s">
        <v>511</v>
      </c>
      <c r="C5" s="888" t="s">
        <v>512</v>
      </c>
      <c r="D5" s="877" t="s">
        <v>513</v>
      </c>
      <c r="E5" s="878"/>
      <c r="F5" s="878"/>
      <c r="G5" s="878"/>
      <c r="H5" s="879"/>
      <c r="I5" s="726" t="s">
        <v>514</v>
      </c>
      <c r="J5" s="718"/>
      <c r="K5" s="718"/>
    </row>
    <row r="6" spans="2:11" ht="45" x14ac:dyDescent="0.25">
      <c r="B6" s="887"/>
      <c r="C6" s="888"/>
      <c r="D6" s="719" t="s">
        <v>515</v>
      </c>
      <c r="E6" s="719" t="s">
        <v>516</v>
      </c>
      <c r="F6" s="719" t="s">
        <v>517</v>
      </c>
      <c r="G6" s="719" t="s">
        <v>518</v>
      </c>
      <c r="H6" s="719" t="s">
        <v>519</v>
      </c>
      <c r="I6" s="761"/>
      <c r="J6" s="718"/>
      <c r="K6" s="718"/>
    </row>
    <row r="7" spans="2:11" ht="20.100000000000001" customHeight="1" x14ac:dyDescent="0.25">
      <c r="B7" s="430" t="s">
        <v>520</v>
      </c>
      <c r="C7" s="689" t="s">
        <v>521</v>
      </c>
      <c r="D7" s="431" t="s">
        <v>522</v>
      </c>
      <c r="E7" s="431"/>
      <c r="F7" s="431"/>
      <c r="G7" s="431"/>
      <c r="H7" s="431"/>
      <c r="I7" s="689" t="s">
        <v>523</v>
      </c>
      <c r="J7" s="718"/>
      <c r="K7" s="718"/>
    </row>
    <row r="8" spans="2:11" ht="20.100000000000001" customHeight="1" x14ac:dyDescent="0.25">
      <c r="B8" s="430" t="s">
        <v>524</v>
      </c>
      <c r="C8" s="689" t="s">
        <v>518</v>
      </c>
      <c r="D8" s="431"/>
      <c r="E8" s="431"/>
      <c r="F8" s="431"/>
      <c r="G8" s="431" t="s">
        <v>522</v>
      </c>
      <c r="H8" s="431"/>
      <c r="I8" s="689" t="s">
        <v>525</v>
      </c>
      <c r="J8" s="718"/>
      <c r="K8" s="718"/>
    </row>
    <row r="9" spans="2:11" ht="20.100000000000001" customHeight="1" x14ac:dyDescent="0.25">
      <c r="B9" s="430" t="s">
        <v>526</v>
      </c>
      <c r="C9" s="689" t="s">
        <v>521</v>
      </c>
      <c r="D9" s="431" t="s">
        <v>522</v>
      </c>
      <c r="E9" s="431"/>
      <c r="F9" s="431"/>
      <c r="G9" s="431"/>
      <c r="H9" s="431"/>
      <c r="I9" s="689" t="s">
        <v>527</v>
      </c>
      <c r="J9" s="718"/>
      <c r="K9" s="718"/>
    </row>
    <row r="10" spans="2:11" ht="20.100000000000001" customHeight="1" x14ac:dyDescent="0.25">
      <c r="B10" s="430" t="s">
        <v>528</v>
      </c>
      <c r="C10" s="689" t="s">
        <v>521</v>
      </c>
      <c r="D10" s="431" t="s">
        <v>522</v>
      </c>
      <c r="E10" s="431"/>
      <c r="F10" s="431"/>
      <c r="G10" s="431"/>
      <c r="H10" s="431"/>
      <c r="I10" s="689" t="s">
        <v>529</v>
      </c>
      <c r="J10" s="718"/>
      <c r="K10" s="718"/>
    </row>
    <row r="11" spans="2:11" x14ac:dyDescent="0.25">
      <c r="B11" s="728" t="s">
        <v>530</v>
      </c>
      <c r="C11" s="762" t="s">
        <v>521</v>
      </c>
      <c r="D11" s="760" t="s">
        <v>522</v>
      </c>
      <c r="E11" s="760"/>
      <c r="F11" s="760"/>
      <c r="G11" s="760"/>
      <c r="H11" s="760"/>
      <c r="I11" s="762" t="s">
        <v>527</v>
      </c>
      <c r="J11" s="718"/>
      <c r="K11" s="718"/>
    </row>
    <row r="12" spans="2:11" x14ac:dyDescent="0.25">
      <c r="B12" s="728" t="s">
        <v>531</v>
      </c>
      <c r="C12" s="762" t="s">
        <v>521</v>
      </c>
      <c r="D12" s="760" t="s">
        <v>522</v>
      </c>
      <c r="E12" s="760"/>
      <c r="F12" s="760"/>
      <c r="G12" s="760"/>
      <c r="H12" s="760"/>
      <c r="I12" s="762" t="s">
        <v>532</v>
      </c>
      <c r="J12" s="718"/>
      <c r="K12" s="718"/>
    </row>
    <row r="13" spans="2:11" x14ac:dyDescent="0.25">
      <c r="B13" s="728" t="s">
        <v>533</v>
      </c>
      <c r="C13" s="762" t="s">
        <v>521</v>
      </c>
      <c r="D13" s="760" t="s">
        <v>522</v>
      </c>
      <c r="E13" s="760"/>
      <c r="F13" s="760"/>
      <c r="G13" s="760"/>
      <c r="H13" s="760"/>
      <c r="I13" s="762" t="s">
        <v>527</v>
      </c>
      <c r="J13" s="718"/>
      <c r="K13" s="718"/>
    </row>
    <row r="14" spans="2:11" ht="45" x14ac:dyDescent="0.25">
      <c r="B14" s="728" t="s">
        <v>534</v>
      </c>
      <c r="C14" s="762" t="s">
        <v>521</v>
      </c>
      <c r="D14" s="760" t="s">
        <v>522</v>
      </c>
      <c r="E14" s="760"/>
      <c r="F14" s="760"/>
      <c r="G14" s="760"/>
      <c r="H14" s="760"/>
      <c r="I14" s="762" t="s">
        <v>525</v>
      </c>
      <c r="J14" s="718"/>
      <c r="K14" s="718"/>
    </row>
    <row r="15" spans="2:11" x14ac:dyDescent="0.25">
      <c r="B15" s="728" t="s">
        <v>535</v>
      </c>
      <c r="C15" s="762" t="s">
        <v>521</v>
      </c>
      <c r="D15" s="760" t="s">
        <v>522</v>
      </c>
      <c r="E15" s="760"/>
      <c r="F15" s="760"/>
      <c r="G15" s="760"/>
      <c r="H15" s="760"/>
      <c r="I15" s="762" t="s">
        <v>536</v>
      </c>
      <c r="J15" s="718"/>
      <c r="K15" s="718"/>
    </row>
    <row r="16" spans="2:11" ht="45" x14ac:dyDescent="0.25">
      <c r="B16" s="728" t="s">
        <v>537</v>
      </c>
      <c r="C16" s="762" t="s">
        <v>518</v>
      </c>
      <c r="D16" s="760"/>
      <c r="E16" s="760"/>
      <c r="F16" s="760"/>
      <c r="G16" s="760" t="s">
        <v>522</v>
      </c>
      <c r="H16" s="760"/>
      <c r="I16" s="762" t="s">
        <v>538</v>
      </c>
      <c r="J16" s="718"/>
      <c r="K16" s="718"/>
    </row>
    <row r="17" spans="2:9" ht="45" x14ac:dyDescent="0.25">
      <c r="B17" s="728" t="s">
        <v>539</v>
      </c>
      <c r="C17" s="762" t="s">
        <v>518</v>
      </c>
      <c r="D17" s="760"/>
      <c r="E17" s="760"/>
      <c r="F17" s="760"/>
      <c r="G17" s="760" t="s">
        <v>522</v>
      </c>
      <c r="H17" s="760"/>
      <c r="I17" s="762" t="s">
        <v>529</v>
      </c>
    </row>
    <row r="18" spans="2:9" x14ac:dyDescent="0.25">
      <c r="B18" s="728" t="s">
        <v>540</v>
      </c>
      <c r="C18" s="762" t="s">
        <v>521</v>
      </c>
      <c r="D18" s="760" t="s">
        <v>522</v>
      </c>
      <c r="E18" s="760"/>
      <c r="F18" s="760"/>
      <c r="G18" s="760"/>
      <c r="H18" s="760"/>
      <c r="I18" s="762" t="s">
        <v>527</v>
      </c>
    </row>
    <row r="19" spans="2:9" x14ac:dyDescent="0.25">
      <c r="B19" s="728" t="s">
        <v>541</v>
      </c>
      <c r="C19" s="762" t="s">
        <v>521</v>
      </c>
      <c r="D19" s="760" t="s">
        <v>522</v>
      </c>
      <c r="E19" s="760"/>
      <c r="F19" s="760"/>
      <c r="G19" s="760"/>
      <c r="H19" s="760"/>
      <c r="I19" s="762" t="s">
        <v>532</v>
      </c>
    </row>
    <row r="20" spans="2:9" ht="45" x14ac:dyDescent="0.25">
      <c r="B20" s="728" t="s">
        <v>542</v>
      </c>
      <c r="C20" s="762" t="s">
        <v>521</v>
      </c>
      <c r="D20" s="760" t="s">
        <v>522</v>
      </c>
      <c r="E20" s="760"/>
      <c r="F20" s="760"/>
      <c r="G20" s="760"/>
      <c r="H20" s="760"/>
      <c r="I20" s="762" t="s">
        <v>525</v>
      </c>
    </row>
    <row r="21" spans="2:9" ht="45" x14ac:dyDescent="0.25">
      <c r="B21" s="728" t="s">
        <v>543</v>
      </c>
      <c r="C21" s="762" t="s">
        <v>518</v>
      </c>
      <c r="D21" s="760"/>
      <c r="E21" s="760"/>
      <c r="F21" s="760"/>
      <c r="G21" s="760" t="s">
        <v>522</v>
      </c>
      <c r="H21" s="760"/>
      <c r="I21" s="762" t="s">
        <v>532</v>
      </c>
    </row>
  </sheetData>
  <mergeCells count="3">
    <mergeCell ref="B5:B6"/>
    <mergeCell ref="C5:C6"/>
    <mergeCell ref="D5:H5"/>
  </mergeCells>
  <hyperlinks>
    <hyperlink ref="K2" location="Index!A1" display="Return to index" xr:uid="{5314A02A-6DAC-4006-B475-3111C7992A6F}"/>
  </hyperlinks>
  <pageMargins left="0.70866141732283472" right="0.70866141732283472" top="0.74803149606299213" bottom="0.74803149606299213" header="0.31496062992125984" footer="0.31496062992125984"/>
  <pageSetup paperSize="9" scale="88" orientation="landscape" r:id="rId1"/>
  <headerFooter>
    <oddHeader>&amp;CEN
Annex V</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5C0EA-50B4-4300-A8A7-F6ECBD9EB8EC}">
  <sheetPr codeName="Ark71"/>
  <dimension ref="B1:AD44"/>
  <sheetViews>
    <sheetView showGridLines="0" zoomScale="55" zoomScaleNormal="55" workbookViewId="0">
      <selection activeCell="O19" sqref="O19"/>
    </sheetView>
  </sheetViews>
  <sheetFormatPr defaultRowHeight="15" x14ac:dyDescent="0.25"/>
  <cols>
    <col min="1" max="1" width="2.7109375" style="421" customWidth="1"/>
    <col min="2" max="2" width="9.140625" style="421"/>
    <col min="3" max="3" width="39.28515625" style="421" customWidth="1"/>
    <col min="4" max="4" width="13.85546875" style="421" customWidth="1"/>
    <col min="5" max="5" width="16" style="421" customWidth="1"/>
    <col min="6" max="6" width="18.28515625" style="421" customWidth="1"/>
    <col min="7" max="7" width="12.5703125" style="421" customWidth="1"/>
    <col min="8" max="8" width="17.85546875" style="421" customWidth="1"/>
    <col min="9" max="9" width="16.85546875" style="421" customWidth="1"/>
    <col min="10" max="10" width="18.5703125" style="421" customWidth="1"/>
    <col min="11" max="28" width="9.140625" style="421"/>
    <col min="29" max="29" width="5.7109375" style="421" customWidth="1"/>
    <col min="30" max="30" width="18" style="421" bestFit="1" customWidth="1"/>
    <col min="31" max="16384" width="9.140625" style="421"/>
  </cols>
  <sheetData>
    <row r="1" spans="2:30" ht="12.95" customHeight="1" x14ac:dyDescent="0.25">
      <c r="B1" s="718"/>
      <c r="C1" s="718"/>
      <c r="D1" s="718"/>
      <c r="E1" s="718"/>
      <c r="F1" s="718"/>
      <c r="G1" s="718"/>
      <c r="H1" s="718"/>
      <c r="I1" s="718"/>
      <c r="J1" s="718"/>
      <c r="K1" s="718"/>
      <c r="L1" s="718"/>
      <c r="M1" s="718"/>
      <c r="N1" s="718"/>
      <c r="O1" s="718"/>
      <c r="P1" s="718"/>
      <c r="Q1" s="718"/>
      <c r="R1" s="718"/>
      <c r="S1" s="718"/>
      <c r="T1" s="718"/>
      <c r="U1" s="718"/>
      <c r="V1" s="718"/>
      <c r="W1" s="718"/>
      <c r="X1" s="718"/>
      <c r="Y1" s="718"/>
      <c r="Z1" s="718"/>
      <c r="AA1" s="718"/>
      <c r="AB1" s="718"/>
      <c r="AC1" s="718"/>
      <c r="AD1" s="718"/>
    </row>
    <row r="2" spans="2:30" ht="20.25" x14ac:dyDescent="0.25">
      <c r="B2" s="631" t="s">
        <v>47</v>
      </c>
      <c r="C2" s="56"/>
      <c r="D2" s="56"/>
      <c r="E2" s="56"/>
      <c r="F2" s="56"/>
      <c r="G2" s="56"/>
      <c r="H2" s="56"/>
      <c r="I2" s="56"/>
      <c r="J2" s="56"/>
      <c r="K2" s="56"/>
      <c r="L2" s="56"/>
      <c r="M2" s="56"/>
      <c r="N2" s="56"/>
      <c r="O2" s="56"/>
      <c r="P2" s="56"/>
      <c r="Q2" s="56"/>
      <c r="R2" s="56"/>
      <c r="S2" s="56"/>
      <c r="T2" s="56"/>
      <c r="U2" s="56"/>
      <c r="V2" s="56"/>
      <c r="W2" s="56"/>
      <c r="X2" s="56"/>
      <c r="Y2" s="56"/>
      <c r="Z2" s="56"/>
      <c r="AA2" s="56"/>
      <c r="AB2" s="56"/>
      <c r="AC2" s="718"/>
      <c r="AD2" s="126" t="s">
        <v>66</v>
      </c>
    </row>
    <row r="3" spans="2:30" x14ac:dyDescent="0.25">
      <c r="B3" s="818" t="s">
        <v>1594</v>
      </c>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718"/>
    </row>
    <row r="4" spans="2:30" s="515" customFormat="1" ht="15.75" thickBot="1" x14ac:dyDescent="0.3">
      <c r="B4" s="818"/>
      <c r="C4" s="818"/>
      <c r="D4" s="818"/>
      <c r="E4" s="818"/>
      <c r="F4" s="818"/>
      <c r="G4" s="818"/>
      <c r="H4" s="818"/>
      <c r="I4" s="818"/>
      <c r="J4" s="818"/>
      <c r="K4" s="818"/>
      <c r="L4" s="818"/>
      <c r="M4" s="818"/>
      <c r="N4" s="818"/>
      <c r="O4" s="818"/>
      <c r="P4" s="818"/>
      <c r="Q4" s="818"/>
      <c r="R4" s="818"/>
      <c r="S4" s="818"/>
      <c r="T4" s="818"/>
      <c r="U4" s="818"/>
      <c r="V4" s="818"/>
      <c r="W4" s="818"/>
      <c r="X4" s="818"/>
      <c r="Y4" s="818"/>
      <c r="Z4" s="818"/>
      <c r="AA4" s="818"/>
      <c r="AB4" s="818"/>
      <c r="AC4" s="818"/>
      <c r="AD4" s="818"/>
    </row>
    <row r="5" spans="2:30" ht="15.75" thickBot="1" x14ac:dyDescent="0.3">
      <c r="B5" s="1064" t="s">
        <v>1595</v>
      </c>
      <c r="C5" s="1065"/>
      <c r="D5" s="1070">
        <v>44926</v>
      </c>
      <c r="E5" s="1071"/>
      <c r="F5" s="1071"/>
      <c r="G5" s="1071"/>
      <c r="H5" s="1072"/>
      <c r="I5" s="1070">
        <v>44834</v>
      </c>
      <c r="J5" s="1071"/>
      <c r="K5" s="1071"/>
      <c r="L5" s="1071"/>
      <c r="M5" s="1072"/>
      <c r="N5" s="1070">
        <v>44742</v>
      </c>
      <c r="O5" s="1071"/>
      <c r="P5" s="1071"/>
      <c r="Q5" s="1071"/>
      <c r="R5" s="1072"/>
      <c r="S5" s="1070">
        <v>44651</v>
      </c>
      <c r="T5" s="1071"/>
      <c r="U5" s="1071"/>
      <c r="V5" s="1071"/>
      <c r="W5" s="1072"/>
      <c r="X5" s="1070">
        <v>44561</v>
      </c>
      <c r="Y5" s="1071"/>
      <c r="Z5" s="1071"/>
      <c r="AA5" s="1071"/>
      <c r="AB5" s="1072"/>
      <c r="AC5" s="718"/>
      <c r="AD5" s="718"/>
    </row>
    <row r="6" spans="2:30" ht="15.75" customHeight="1" x14ac:dyDescent="0.25">
      <c r="B6" s="1066" t="s">
        <v>1596</v>
      </c>
      <c r="C6" s="1067"/>
      <c r="D6" s="1059" t="s">
        <v>1597</v>
      </c>
      <c r="E6" s="1060"/>
      <c r="F6" s="1060"/>
      <c r="G6" s="1061"/>
      <c r="H6" s="1062" t="s">
        <v>1598</v>
      </c>
      <c r="I6" s="1059" t="s">
        <v>1597</v>
      </c>
      <c r="J6" s="1060"/>
      <c r="K6" s="1060"/>
      <c r="L6" s="1061"/>
      <c r="M6" s="1062" t="s">
        <v>1598</v>
      </c>
      <c r="N6" s="1059" t="s">
        <v>1597</v>
      </c>
      <c r="O6" s="1060"/>
      <c r="P6" s="1060"/>
      <c r="Q6" s="1061"/>
      <c r="R6" s="1062" t="s">
        <v>1598</v>
      </c>
      <c r="S6" s="1059" t="s">
        <v>1597</v>
      </c>
      <c r="T6" s="1060"/>
      <c r="U6" s="1060"/>
      <c r="V6" s="1061"/>
      <c r="W6" s="1062" t="s">
        <v>1598</v>
      </c>
      <c r="X6" s="1059" t="s">
        <v>1597</v>
      </c>
      <c r="Y6" s="1060"/>
      <c r="Z6" s="1060"/>
      <c r="AA6" s="1061"/>
      <c r="AB6" s="1062" t="s">
        <v>1598</v>
      </c>
      <c r="AC6" s="718"/>
      <c r="AD6" s="718"/>
    </row>
    <row r="7" spans="2:30" ht="15" customHeight="1" thickBot="1" x14ac:dyDescent="0.3">
      <c r="B7" s="1068"/>
      <c r="C7" s="1069"/>
      <c r="D7" s="151" t="s">
        <v>1599</v>
      </c>
      <c r="E7" s="151" t="s">
        <v>1600</v>
      </c>
      <c r="F7" s="151" t="s">
        <v>1601</v>
      </c>
      <c r="G7" s="151" t="s">
        <v>1602</v>
      </c>
      <c r="H7" s="1063"/>
      <c r="I7" s="151" t="s">
        <v>1599</v>
      </c>
      <c r="J7" s="151" t="s">
        <v>1600</v>
      </c>
      <c r="K7" s="151" t="s">
        <v>1601</v>
      </c>
      <c r="L7" s="151" t="s">
        <v>1602</v>
      </c>
      <c r="M7" s="1063"/>
      <c r="N7" s="152" t="s">
        <v>1599</v>
      </c>
      <c r="O7" s="151" t="s">
        <v>1600</v>
      </c>
      <c r="P7" s="151" t="s">
        <v>1601</v>
      </c>
      <c r="Q7" s="151" t="s">
        <v>1602</v>
      </c>
      <c r="R7" s="1063"/>
      <c r="S7" s="152" t="s">
        <v>1599</v>
      </c>
      <c r="T7" s="151" t="s">
        <v>1600</v>
      </c>
      <c r="U7" s="151" t="s">
        <v>1601</v>
      </c>
      <c r="V7" s="151" t="s">
        <v>1602</v>
      </c>
      <c r="W7" s="1063"/>
      <c r="X7" s="152" t="s">
        <v>1599</v>
      </c>
      <c r="Y7" s="151" t="s">
        <v>1600</v>
      </c>
      <c r="Z7" s="151" t="s">
        <v>1601</v>
      </c>
      <c r="AA7" s="151" t="s">
        <v>1602</v>
      </c>
      <c r="AB7" s="1063"/>
      <c r="AC7" s="718"/>
      <c r="AD7" s="718"/>
    </row>
    <row r="8" spans="2:30" ht="15.75" thickBot="1" x14ac:dyDescent="0.3">
      <c r="B8" s="1057" t="s">
        <v>1603</v>
      </c>
      <c r="C8" s="1058"/>
      <c r="D8" s="1054"/>
      <c r="E8" s="1055"/>
      <c r="F8" s="1055"/>
      <c r="G8" s="1055"/>
      <c r="H8" s="1056"/>
      <c r="I8" s="1054"/>
      <c r="J8" s="1055"/>
      <c r="K8" s="1055"/>
      <c r="L8" s="1055"/>
      <c r="M8" s="1056"/>
      <c r="N8" s="1054"/>
      <c r="O8" s="1055"/>
      <c r="P8" s="1055"/>
      <c r="Q8" s="1055"/>
      <c r="R8" s="1056"/>
      <c r="S8" s="1054"/>
      <c r="T8" s="1055"/>
      <c r="U8" s="1055"/>
      <c r="V8" s="1055"/>
      <c r="W8" s="1056"/>
      <c r="X8" s="1054"/>
      <c r="Y8" s="1055"/>
      <c r="Z8" s="1055"/>
      <c r="AA8" s="1055"/>
      <c r="AB8" s="1056"/>
      <c r="AC8" s="718"/>
      <c r="AD8" s="718"/>
    </row>
    <row r="9" spans="2:30" x14ac:dyDescent="0.25">
      <c r="B9" s="153">
        <v>1</v>
      </c>
      <c r="C9" s="154" t="s">
        <v>1604</v>
      </c>
      <c r="D9" s="155">
        <v>22189.514309419999</v>
      </c>
      <c r="E9" s="156">
        <v>0</v>
      </c>
      <c r="F9" s="156">
        <v>0</v>
      </c>
      <c r="G9" s="157">
        <v>0</v>
      </c>
      <c r="H9" s="158">
        <v>22189.514309419999</v>
      </c>
      <c r="I9" s="155">
        <v>21631.387835150003</v>
      </c>
      <c r="J9" s="156">
        <v>0</v>
      </c>
      <c r="K9" s="156">
        <v>0</v>
      </c>
      <c r="L9" s="157">
        <v>0</v>
      </c>
      <c r="M9" s="158">
        <v>21631.387835150003</v>
      </c>
      <c r="N9" s="155">
        <v>21377.37557244</v>
      </c>
      <c r="O9" s="156">
        <v>0</v>
      </c>
      <c r="P9" s="156">
        <v>0</v>
      </c>
      <c r="Q9" s="157">
        <v>0</v>
      </c>
      <c r="R9" s="158">
        <v>21377.37557244</v>
      </c>
      <c r="S9" s="155">
        <v>21104.459274099998</v>
      </c>
      <c r="T9" s="156">
        <v>0</v>
      </c>
      <c r="U9" s="156">
        <v>0</v>
      </c>
      <c r="V9" s="157">
        <v>0</v>
      </c>
      <c r="W9" s="159">
        <v>21104.459274099998</v>
      </c>
      <c r="X9" s="160">
        <v>20797.66804429</v>
      </c>
      <c r="Y9" s="161">
        <v>0</v>
      </c>
      <c r="Z9" s="161">
        <v>0</v>
      </c>
      <c r="AA9" s="162">
        <v>0</v>
      </c>
      <c r="AB9" s="163">
        <v>20797.66804429</v>
      </c>
      <c r="AC9" s="718"/>
      <c r="AD9" s="718"/>
    </row>
    <row r="10" spans="2:30" x14ac:dyDescent="0.25">
      <c r="B10" s="164">
        <v>2</v>
      </c>
      <c r="C10" s="165" t="s">
        <v>1605</v>
      </c>
      <c r="D10" s="166">
        <v>22189.514309419999</v>
      </c>
      <c r="E10" s="167">
        <v>0</v>
      </c>
      <c r="F10" s="167">
        <v>0</v>
      </c>
      <c r="G10" s="168">
        <v>0</v>
      </c>
      <c r="H10" s="169">
        <v>22189.514309419999</v>
      </c>
      <c r="I10" s="166">
        <v>21631.387835150003</v>
      </c>
      <c r="J10" s="167">
        <v>0</v>
      </c>
      <c r="K10" s="167">
        <v>0</v>
      </c>
      <c r="L10" s="168">
        <v>0</v>
      </c>
      <c r="M10" s="169">
        <v>21631.387835150003</v>
      </c>
      <c r="N10" s="17">
        <v>21377.37557244</v>
      </c>
      <c r="O10" s="17">
        <v>0</v>
      </c>
      <c r="P10" s="17">
        <v>0</v>
      </c>
      <c r="Q10" s="17">
        <v>0</v>
      </c>
      <c r="R10" s="17">
        <v>21377.37557244</v>
      </c>
      <c r="S10" s="166">
        <v>21104.459274099998</v>
      </c>
      <c r="T10" s="17">
        <v>0</v>
      </c>
      <c r="U10" s="17">
        <v>0</v>
      </c>
      <c r="V10" s="17">
        <v>0</v>
      </c>
      <c r="W10" s="170">
        <v>21104.459274099998</v>
      </c>
      <c r="X10" s="171">
        <v>20797.66804429</v>
      </c>
      <c r="Y10" s="17">
        <v>0</v>
      </c>
      <c r="Z10" s="17">
        <v>0</v>
      </c>
      <c r="AA10" s="17">
        <v>0</v>
      </c>
      <c r="AB10" s="172">
        <v>20797.66804429</v>
      </c>
      <c r="AC10" s="718"/>
      <c r="AD10" s="718"/>
    </row>
    <row r="11" spans="2:30" x14ac:dyDescent="0.25">
      <c r="B11" s="164">
        <v>3</v>
      </c>
      <c r="C11" s="165" t="s">
        <v>1606</v>
      </c>
      <c r="D11" s="173"/>
      <c r="E11" s="167">
        <v>0</v>
      </c>
      <c r="F11" s="167">
        <v>0</v>
      </c>
      <c r="G11" s="168">
        <v>0</v>
      </c>
      <c r="H11" s="169">
        <v>0</v>
      </c>
      <c r="I11" s="173"/>
      <c r="J11" s="167">
        <v>0</v>
      </c>
      <c r="K11" s="167">
        <v>0</v>
      </c>
      <c r="L11" s="168">
        <v>0</v>
      </c>
      <c r="M11" s="169">
        <v>0</v>
      </c>
      <c r="N11" s="173"/>
      <c r="O11" s="17">
        <v>0</v>
      </c>
      <c r="P11" s="17">
        <v>0</v>
      </c>
      <c r="Q11" s="17">
        <v>0</v>
      </c>
      <c r="R11" s="17">
        <v>0</v>
      </c>
      <c r="S11" s="173"/>
      <c r="T11" s="17">
        <v>0</v>
      </c>
      <c r="U11" s="17">
        <v>0</v>
      </c>
      <c r="V11" s="17">
        <v>0</v>
      </c>
      <c r="W11" s="170">
        <v>0</v>
      </c>
      <c r="X11" s="173"/>
      <c r="Y11" s="17">
        <v>0</v>
      </c>
      <c r="Z11" s="17">
        <v>0</v>
      </c>
      <c r="AA11" s="17">
        <v>0</v>
      </c>
      <c r="AB11" s="172">
        <v>0</v>
      </c>
      <c r="AC11" s="718"/>
      <c r="AD11" s="718"/>
    </row>
    <row r="12" spans="2:30" x14ac:dyDescent="0.25">
      <c r="B12" s="174">
        <v>4</v>
      </c>
      <c r="C12" s="175" t="s">
        <v>1607</v>
      </c>
      <c r="D12" s="173"/>
      <c r="E12" s="176">
        <v>0</v>
      </c>
      <c r="F12" s="176">
        <v>0</v>
      </c>
      <c r="G12" s="177">
        <v>0</v>
      </c>
      <c r="H12" s="178">
        <v>0</v>
      </c>
      <c r="I12" s="173"/>
      <c r="J12" s="176">
        <v>0</v>
      </c>
      <c r="K12" s="176">
        <v>0</v>
      </c>
      <c r="L12" s="177">
        <v>0</v>
      </c>
      <c r="M12" s="178">
        <v>0</v>
      </c>
      <c r="N12" s="173"/>
      <c r="O12" s="176">
        <v>0</v>
      </c>
      <c r="P12" s="176">
        <v>0</v>
      </c>
      <c r="Q12" s="177">
        <v>0</v>
      </c>
      <c r="R12" s="178">
        <v>0</v>
      </c>
      <c r="S12" s="173"/>
      <c r="T12" s="176">
        <v>0</v>
      </c>
      <c r="U12" s="176">
        <v>0</v>
      </c>
      <c r="V12" s="177">
        <v>0</v>
      </c>
      <c r="W12" s="179">
        <v>0</v>
      </c>
      <c r="X12" s="173"/>
      <c r="Y12" s="176">
        <v>0</v>
      </c>
      <c r="Z12" s="176">
        <v>0</v>
      </c>
      <c r="AA12" s="177">
        <v>0</v>
      </c>
      <c r="AB12" s="178">
        <v>0</v>
      </c>
      <c r="AC12" s="718"/>
      <c r="AD12" s="718"/>
    </row>
    <row r="13" spans="2:30" x14ac:dyDescent="0.25">
      <c r="B13" s="164">
        <v>5</v>
      </c>
      <c r="C13" s="165" t="s">
        <v>1546</v>
      </c>
      <c r="D13" s="173"/>
      <c r="E13" s="17">
        <v>0</v>
      </c>
      <c r="F13" s="17">
        <v>0</v>
      </c>
      <c r="G13" s="168">
        <v>0</v>
      </c>
      <c r="H13" s="169">
        <v>0</v>
      </c>
      <c r="I13" s="173"/>
      <c r="J13" s="17">
        <v>0</v>
      </c>
      <c r="K13" s="17">
        <v>0</v>
      </c>
      <c r="L13" s="168">
        <v>0</v>
      </c>
      <c r="M13" s="169">
        <v>0</v>
      </c>
      <c r="N13" s="173"/>
      <c r="O13" s="17">
        <v>0</v>
      </c>
      <c r="P13" s="17">
        <v>0</v>
      </c>
      <c r="Q13" s="17">
        <v>0</v>
      </c>
      <c r="R13" s="17">
        <v>0</v>
      </c>
      <c r="S13" s="173"/>
      <c r="T13" s="17">
        <v>0</v>
      </c>
      <c r="U13" s="17">
        <v>0</v>
      </c>
      <c r="V13" s="17">
        <v>0</v>
      </c>
      <c r="W13" s="170">
        <v>0</v>
      </c>
      <c r="X13" s="173"/>
      <c r="Y13" s="17">
        <v>0</v>
      </c>
      <c r="Z13" s="17">
        <v>0</v>
      </c>
      <c r="AA13" s="17">
        <v>0</v>
      </c>
      <c r="AB13" s="172">
        <v>0</v>
      </c>
      <c r="AC13" s="718"/>
      <c r="AD13" s="718"/>
    </row>
    <row r="14" spans="2:30" x14ac:dyDescent="0.25">
      <c r="B14" s="164">
        <v>6</v>
      </c>
      <c r="C14" s="165" t="s">
        <v>1547</v>
      </c>
      <c r="D14" s="173"/>
      <c r="E14" s="17">
        <v>0</v>
      </c>
      <c r="F14" s="17">
        <v>0</v>
      </c>
      <c r="G14" s="168">
        <v>0</v>
      </c>
      <c r="H14" s="169">
        <v>0</v>
      </c>
      <c r="I14" s="173"/>
      <c r="J14" s="17">
        <v>0</v>
      </c>
      <c r="K14" s="17">
        <v>0</v>
      </c>
      <c r="L14" s="168">
        <v>0</v>
      </c>
      <c r="M14" s="169">
        <v>0</v>
      </c>
      <c r="N14" s="173"/>
      <c r="O14" s="17">
        <v>0</v>
      </c>
      <c r="P14" s="17">
        <v>0</v>
      </c>
      <c r="Q14" s="17">
        <v>0</v>
      </c>
      <c r="R14" s="17">
        <v>0</v>
      </c>
      <c r="S14" s="173"/>
      <c r="T14" s="17">
        <v>0</v>
      </c>
      <c r="U14" s="17">
        <v>0</v>
      </c>
      <c r="V14" s="17">
        <v>0</v>
      </c>
      <c r="W14" s="170">
        <v>0</v>
      </c>
      <c r="X14" s="173"/>
      <c r="Y14" s="17">
        <v>0</v>
      </c>
      <c r="Z14" s="17">
        <v>0</v>
      </c>
      <c r="AA14" s="17">
        <v>0</v>
      </c>
      <c r="AB14" s="172">
        <v>0</v>
      </c>
      <c r="AC14" s="718"/>
      <c r="AD14" s="718"/>
    </row>
    <row r="15" spans="2:30" x14ac:dyDescent="0.25">
      <c r="B15" s="174">
        <v>7</v>
      </c>
      <c r="C15" s="175" t="s">
        <v>1608</v>
      </c>
      <c r="D15" s="173"/>
      <c r="E15" s="176">
        <v>37.528652099999995</v>
      </c>
      <c r="F15" s="176">
        <v>0</v>
      </c>
      <c r="G15" s="177">
        <v>0</v>
      </c>
      <c r="H15" s="178">
        <v>0</v>
      </c>
      <c r="I15" s="173"/>
      <c r="J15" s="176">
        <v>355.87621866000001</v>
      </c>
      <c r="K15" s="176">
        <v>0</v>
      </c>
      <c r="L15" s="177">
        <v>0</v>
      </c>
      <c r="M15" s="178">
        <v>0</v>
      </c>
      <c r="N15" s="173"/>
      <c r="O15" s="176">
        <v>532.79966696999998</v>
      </c>
      <c r="P15" s="176">
        <v>0</v>
      </c>
      <c r="Q15" s="177">
        <v>0</v>
      </c>
      <c r="R15" s="178">
        <v>0</v>
      </c>
      <c r="S15" s="173"/>
      <c r="T15" s="176">
        <v>925.0361868</v>
      </c>
      <c r="U15" s="176">
        <v>0</v>
      </c>
      <c r="V15" s="177">
        <v>0</v>
      </c>
      <c r="W15" s="179">
        <v>0</v>
      </c>
      <c r="X15" s="173"/>
      <c r="Y15" s="176">
        <v>78.19774894999999</v>
      </c>
      <c r="Z15" s="176">
        <v>0</v>
      </c>
      <c r="AA15" s="177">
        <v>0</v>
      </c>
      <c r="AB15" s="178">
        <v>0</v>
      </c>
      <c r="AC15" s="718"/>
      <c r="AD15" s="718"/>
    </row>
    <row r="16" spans="2:30" x14ac:dyDescent="0.25">
      <c r="B16" s="164">
        <v>8</v>
      </c>
      <c r="C16" s="165" t="s">
        <v>1609</v>
      </c>
      <c r="D16" s="173"/>
      <c r="E16" s="180">
        <v>0</v>
      </c>
      <c r="F16" s="17">
        <v>0</v>
      </c>
      <c r="G16" s="168">
        <v>0</v>
      </c>
      <c r="H16" s="169">
        <v>0</v>
      </c>
      <c r="I16" s="173"/>
      <c r="J16" s="180">
        <v>0</v>
      </c>
      <c r="K16" s="17">
        <v>0</v>
      </c>
      <c r="L16" s="168">
        <v>0</v>
      </c>
      <c r="M16" s="169">
        <v>0</v>
      </c>
      <c r="N16" s="173"/>
      <c r="O16" s="17">
        <v>0</v>
      </c>
      <c r="P16" s="17">
        <v>0</v>
      </c>
      <c r="Q16" s="17">
        <v>0</v>
      </c>
      <c r="R16" s="17">
        <v>0</v>
      </c>
      <c r="S16" s="173"/>
      <c r="T16" s="17">
        <v>0</v>
      </c>
      <c r="U16" s="17">
        <v>0</v>
      </c>
      <c r="V16" s="17">
        <v>0</v>
      </c>
      <c r="W16" s="170">
        <v>0</v>
      </c>
      <c r="X16" s="173"/>
      <c r="Y16" s="17">
        <v>0</v>
      </c>
      <c r="Z16" s="17">
        <v>0</v>
      </c>
      <c r="AA16" s="17">
        <v>0</v>
      </c>
      <c r="AB16" s="172">
        <v>0</v>
      </c>
      <c r="AC16" s="718"/>
      <c r="AD16" s="718"/>
    </row>
    <row r="17" spans="2:28" x14ac:dyDescent="0.25">
      <c r="B17" s="164">
        <v>9</v>
      </c>
      <c r="C17" s="165" t="s">
        <v>1610</v>
      </c>
      <c r="D17" s="173"/>
      <c r="E17" s="17">
        <v>37.528652099999995</v>
      </c>
      <c r="F17" s="17">
        <v>0</v>
      </c>
      <c r="G17" s="168">
        <v>0</v>
      </c>
      <c r="H17" s="169">
        <v>0</v>
      </c>
      <c r="I17" s="173"/>
      <c r="J17" s="17">
        <v>355.87621866000001</v>
      </c>
      <c r="K17" s="17">
        <v>0</v>
      </c>
      <c r="L17" s="168">
        <v>0</v>
      </c>
      <c r="M17" s="169">
        <v>0</v>
      </c>
      <c r="N17" s="173"/>
      <c r="O17" s="17">
        <v>532.79966696999998</v>
      </c>
      <c r="P17" s="17">
        <v>0</v>
      </c>
      <c r="Q17" s="17">
        <v>0</v>
      </c>
      <c r="R17" s="17">
        <v>0</v>
      </c>
      <c r="S17" s="173"/>
      <c r="T17" s="17">
        <v>925.0361868</v>
      </c>
      <c r="U17" s="17">
        <v>0</v>
      </c>
      <c r="V17" s="17">
        <v>0</v>
      </c>
      <c r="W17" s="170">
        <v>0</v>
      </c>
      <c r="X17" s="173"/>
      <c r="Y17" s="17">
        <v>78.19774894999999</v>
      </c>
      <c r="Z17" s="17">
        <v>0</v>
      </c>
      <c r="AA17" s="17">
        <v>0</v>
      </c>
      <c r="AB17" s="172">
        <v>0</v>
      </c>
    </row>
    <row r="18" spans="2:28" x14ac:dyDescent="0.25">
      <c r="B18" s="174">
        <v>10</v>
      </c>
      <c r="C18" s="175" t="s">
        <v>1611</v>
      </c>
      <c r="D18" s="173"/>
      <c r="E18" s="176">
        <v>0</v>
      </c>
      <c r="F18" s="176">
        <v>0</v>
      </c>
      <c r="G18" s="176">
        <v>0</v>
      </c>
      <c r="H18" s="176">
        <v>0</v>
      </c>
      <c r="I18" s="173"/>
      <c r="J18" s="176">
        <v>0</v>
      </c>
      <c r="K18" s="176">
        <v>0</v>
      </c>
      <c r="L18" s="176">
        <v>0</v>
      </c>
      <c r="M18" s="176">
        <v>0</v>
      </c>
      <c r="N18" s="173"/>
      <c r="O18" s="176">
        <v>0</v>
      </c>
      <c r="P18" s="176">
        <v>0</v>
      </c>
      <c r="Q18" s="176">
        <v>0</v>
      </c>
      <c r="R18" s="176">
        <v>0</v>
      </c>
      <c r="S18" s="173"/>
      <c r="T18" s="176">
        <v>0</v>
      </c>
      <c r="U18" s="176">
        <v>0</v>
      </c>
      <c r="V18" s="176">
        <v>0</v>
      </c>
      <c r="W18" s="181">
        <v>0</v>
      </c>
      <c r="X18" s="173"/>
      <c r="Y18" s="176">
        <v>0</v>
      </c>
      <c r="Z18" s="176">
        <v>0</v>
      </c>
      <c r="AA18" s="176">
        <v>0</v>
      </c>
      <c r="AB18" s="182">
        <v>0</v>
      </c>
    </row>
    <row r="19" spans="2:28" x14ac:dyDescent="0.25">
      <c r="B19" s="174">
        <v>11</v>
      </c>
      <c r="C19" s="175" t="s">
        <v>1612</v>
      </c>
      <c r="D19" s="183">
        <v>49.632960189999999</v>
      </c>
      <c r="E19" s="176">
        <v>5010.2053628799949</v>
      </c>
      <c r="F19" s="176">
        <v>0</v>
      </c>
      <c r="G19" s="176">
        <v>750</v>
      </c>
      <c r="H19" s="176">
        <v>750</v>
      </c>
      <c r="I19" s="183">
        <v>40.276257909999998</v>
      </c>
      <c r="J19" s="176">
        <v>3805.152143800035</v>
      </c>
      <c r="K19" s="176">
        <v>0</v>
      </c>
      <c r="L19" s="176">
        <v>750</v>
      </c>
      <c r="M19" s="176">
        <v>750</v>
      </c>
      <c r="N19" s="183">
        <v>41.059798600000001</v>
      </c>
      <c r="O19" s="176">
        <v>2425.0692613100091</v>
      </c>
      <c r="P19" s="176">
        <v>0</v>
      </c>
      <c r="Q19" s="176">
        <v>750</v>
      </c>
      <c r="R19" s="176">
        <v>750</v>
      </c>
      <c r="S19" s="183">
        <v>44.73795209</v>
      </c>
      <c r="T19" s="176">
        <v>2031.358472139987</v>
      </c>
      <c r="U19" s="176">
        <v>0</v>
      </c>
      <c r="V19" s="176">
        <v>750</v>
      </c>
      <c r="W19" s="181">
        <v>750</v>
      </c>
      <c r="X19" s="183">
        <v>0.99166288000000269</v>
      </c>
      <c r="Y19" s="176">
        <v>1046.2684019599967</v>
      </c>
      <c r="Z19" s="176">
        <v>0</v>
      </c>
      <c r="AA19" s="176">
        <v>750</v>
      </c>
      <c r="AB19" s="182">
        <v>750</v>
      </c>
    </row>
    <row r="20" spans="2:28" x14ac:dyDescent="0.25">
      <c r="B20" s="164">
        <v>12</v>
      </c>
      <c r="C20" s="165" t="s">
        <v>1613</v>
      </c>
      <c r="D20" s="171">
        <v>49.632960189999999</v>
      </c>
      <c r="E20" s="184"/>
      <c r="F20" s="184"/>
      <c r="G20" s="184"/>
      <c r="H20" s="185"/>
      <c r="I20" s="171">
        <v>40.276257909999998</v>
      </c>
      <c r="J20" s="184"/>
      <c r="K20" s="184"/>
      <c r="L20" s="184"/>
      <c r="M20" s="185"/>
      <c r="N20" s="17">
        <v>41.059798600000001</v>
      </c>
      <c r="O20" s="184"/>
      <c r="P20" s="184"/>
      <c r="Q20" s="184"/>
      <c r="R20" s="185"/>
      <c r="S20" s="17">
        <v>44.73795209</v>
      </c>
      <c r="T20" s="184"/>
      <c r="U20" s="184"/>
      <c r="V20" s="184"/>
      <c r="W20" s="314"/>
      <c r="X20" s="171">
        <v>0.99166288000000269</v>
      </c>
      <c r="Y20" s="184"/>
      <c r="Z20" s="184"/>
      <c r="AA20" s="184"/>
      <c r="AB20" s="185"/>
    </row>
    <row r="21" spans="2:28" ht="45" x14ac:dyDescent="0.25">
      <c r="B21" s="164">
        <v>13</v>
      </c>
      <c r="C21" s="165" t="s">
        <v>1614</v>
      </c>
      <c r="D21" s="173"/>
      <c r="E21" s="17">
        <v>5010.2053628799949</v>
      </c>
      <c r="F21" s="17">
        <v>0</v>
      </c>
      <c r="G21" s="168">
        <v>750</v>
      </c>
      <c r="H21" s="169">
        <v>750</v>
      </c>
      <c r="I21" s="173"/>
      <c r="J21" s="17">
        <v>3805.152143800035</v>
      </c>
      <c r="K21" s="17">
        <v>0</v>
      </c>
      <c r="L21" s="168">
        <v>750</v>
      </c>
      <c r="M21" s="169">
        <v>750</v>
      </c>
      <c r="N21" s="173"/>
      <c r="O21" s="17">
        <v>2425.0692613100091</v>
      </c>
      <c r="P21" s="17">
        <v>0</v>
      </c>
      <c r="Q21" s="17">
        <v>750</v>
      </c>
      <c r="R21" s="17">
        <v>750</v>
      </c>
      <c r="S21" s="173"/>
      <c r="T21" s="17">
        <v>2031.358472139987</v>
      </c>
      <c r="U21" s="17">
        <v>0</v>
      </c>
      <c r="V21" s="17">
        <v>750</v>
      </c>
      <c r="W21" s="170">
        <v>750</v>
      </c>
      <c r="X21" s="173"/>
      <c r="Y21" s="17">
        <v>1046.2684019599967</v>
      </c>
      <c r="Z21" s="17">
        <v>0</v>
      </c>
      <c r="AA21" s="17">
        <v>750</v>
      </c>
      <c r="AB21" s="172">
        <v>750</v>
      </c>
    </row>
    <row r="22" spans="2:28" ht="15.75" thickBot="1" x14ac:dyDescent="0.3">
      <c r="B22" s="186">
        <v>14</v>
      </c>
      <c r="C22" s="187" t="s">
        <v>1615</v>
      </c>
      <c r="D22" s="188"/>
      <c r="E22" s="189"/>
      <c r="F22" s="189"/>
      <c r="G22" s="189"/>
      <c r="H22" s="190">
        <v>22939.514309419999</v>
      </c>
      <c r="I22" s="188"/>
      <c r="J22" s="189"/>
      <c r="K22" s="189"/>
      <c r="L22" s="189"/>
      <c r="M22" s="190">
        <v>22381.387835150003</v>
      </c>
      <c r="N22" s="188"/>
      <c r="O22" s="189"/>
      <c r="P22" s="189"/>
      <c r="Q22" s="189"/>
      <c r="R22" s="17">
        <v>22127.37557244</v>
      </c>
      <c r="S22" s="188"/>
      <c r="T22" s="189"/>
      <c r="U22" s="189"/>
      <c r="V22" s="189"/>
      <c r="W22" s="17">
        <v>21854.459274099998</v>
      </c>
      <c r="X22" s="192"/>
      <c r="Y22" s="193"/>
      <c r="Z22" s="193"/>
      <c r="AA22" s="193"/>
      <c r="AB22" s="172">
        <v>21547.66804429</v>
      </c>
    </row>
    <row r="23" spans="2:28" ht="23.25" customHeight="1" thickBot="1" x14ac:dyDescent="0.3">
      <c r="B23" s="1054" t="s">
        <v>1616</v>
      </c>
      <c r="C23" s="1056"/>
      <c r="D23" s="1054"/>
      <c r="E23" s="1055"/>
      <c r="F23" s="1055"/>
      <c r="G23" s="1055"/>
      <c r="H23" s="1056"/>
      <c r="I23" s="1054"/>
      <c r="J23" s="1055"/>
      <c r="K23" s="1055"/>
      <c r="L23" s="1055"/>
      <c r="M23" s="1056"/>
      <c r="N23" s="1054"/>
      <c r="O23" s="1055"/>
      <c r="P23" s="1055"/>
      <c r="Q23" s="1055"/>
      <c r="R23" s="1056"/>
      <c r="S23" s="1054"/>
      <c r="T23" s="1055"/>
      <c r="U23" s="1055"/>
      <c r="V23" s="1055"/>
      <c r="W23" s="1056"/>
      <c r="X23" s="1054"/>
      <c r="Y23" s="1055"/>
      <c r="Z23" s="1055"/>
      <c r="AA23" s="1055"/>
      <c r="AB23" s="1056"/>
    </row>
    <row r="24" spans="2:28" x14ac:dyDescent="0.25">
      <c r="B24" s="195">
        <v>15</v>
      </c>
      <c r="C24" s="154" t="s">
        <v>1543</v>
      </c>
      <c r="D24" s="196"/>
      <c r="E24" s="197"/>
      <c r="F24" s="197"/>
      <c r="G24" s="198"/>
      <c r="H24" s="199">
        <v>8917.8395702077833</v>
      </c>
      <c r="I24" s="196"/>
      <c r="J24" s="197"/>
      <c r="K24" s="197"/>
      <c r="L24" s="198"/>
      <c r="M24" s="199">
        <v>3056.6924661269609</v>
      </c>
      <c r="N24" s="196"/>
      <c r="O24" s="197"/>
      <c r="P24" s="197"/>
      <c r="Q24" s="198"/>
      <c r="R24" s="199">
        <v>923.97606794595356</v>
      </c>
      <c r="S24" s="196"/>
      <c r="T24" s="197"/>
      <c r="U24" s="197"/>
      <c r="V24" s="198"/>
      <c r="W24" s="199">
        <v>953.9024922294949</v>
      </c>
      <c r="X24" s="196"/>
      <c r="Y24" s="197"/>
      <c r="Z24" s="197"/>
      <c r="AA24" s="198"/>
      <c r="AB24" s="199">
        <v>2300.9753982250913</v>
      </c>
    </row>
    <row r="25" spans="2:28" ht="45" x14ac:dyDescent="0.25">
      <c r="B25" s="174" t="s">
        <v>1617</v>
      </c>
      <c r="C25" s="175" t="s">
        <v>1618</v>
      </c>
      <c r="D25" s="200"/>
      <c r="E25" s="176">
        <v>0</v>
      </c>
      <c r="F25" s="176">
        <v>0</v>
      </c>
      <c r="G25" s="177">
        <v>0</v>
      </c>
      <c r="H25" s="178">
        <v>0</v>
      </c>
      <c r="I25" s="200"/>
      <c r="J25" s="176">
        <v>0</v>
      </c>
      <c r="K25" s="176">
        <v>0</v>
      </c>
      <c r="L25" s="177">
        <v>0</v>
      </c>
      <c r="M25" s="178">
        <v>0</v>
      </c>
      <c r="N25" s="200"/>
      <c r="O25" s="176">
        <v>0</v>
      </c>
      <c r="P25" s="176">
        <v>0</v>
      </c>
      <c r="Q25" s="176">
        <v>0</v>
      </c>
      <c r="R25" s="176">
        <v>0</v>
      </c>
      <c r="S25" s="200"/>
      <c r="T25" s="176">
        <v>0</v>
      </c>
      <c r="U25" s="176">
        <v>0</v>
      </c>
      <c r="V25" s="176">
        <v>0</v>
      </c>
      <c r="W25" s="176">
        <v>0</v>
      </c>
      <c r="X25" s="200"/>
      <c r="Y25" s="176">
        <v>0</v>
      </c>
      <c r="Z25" s="176">
        <v>0</v>
      </c>
      <c r="AA25" s="176">
        <v>0</v>
      </c>
      <c r="AB25" s="182">
        <v>0</v>
      </c>
    </row>
    <row r="26" spans="2:28" ht="30" x14ac:dyDescent="0.25">
      <c r="B26" s="174">
        <v>16</v>
      </c>
      <c r="C26" s="175" t="s">
        <v>1619</v>
      </c>
      <c r="D26" s="201"/>
      <c r="E26" s="176">
        <v>0</v>
      </c>
      <c r="F26" s="176">
        <v>0</v>
      </c>
      <c r="G26" s="177">
        <v>0</v>
      </c>
      <c r="H26" s="178">
        <v>0</v>
      </c>
      <c r="I26" s="201"/>
      <c r="J26" s="176">
        <v>0</v>
      </c>
      <c r="K26" s="176">
        <v>0</v>
      </c>
      <c r="L26" s="177">
        <v>0</v>
      </c>
      <c r="M26" s="178">
        <v>0</v>
      </c>
      <c r="N26" s="201"/>
      <c r="O26" s="176">
        <v>0</v>
      </c>
      <c r="P26" s="176">
        <v>0</v>
      </c>
      <c r="Q26" s="176">
        <v>0</v>
      </c>
      <c r="R26" s="176">
        <v>0</v>
      </c>
      <c r="S26" s="201"/>
      <c r="T26" s="176">
        <v>0</v>
      </c>
      <c r="U26" s="176">
        <v>0</v>
      </c>
      <c r="V26" s="176">
        <v>0</v>
      </c>
      <c r="W26" s="176">
        <v>0</v>
      </c>
      <c r="X26" s="201"/>
      <c r="Y26" s="176">
        <v>0</v>
      </c>
      <c r="Z26" s="176">
        <v>0</v>
      </c>
      <c r="AA26" s="176">
        <v>0</v>
      </c>
      <c r="AB26" s="182">
        <v>0</v>
      </c>
    </row>
    <row r="27" spans="2:28" x14ac:dyDescent="0.25">
      <c r="B27" s="174">
        <v>17</v>
      </c>
      <c r="C27" s="175" t="s">
        <v>1620</v>
      </c>
      <c r="D27" s="201"/>
      <c r="E27" s="176">
        <v>804.52527458891996</v>
      </c>
      <c r="F27" s="176">
        <v>1586.2809505345986</v>
      </c>
      <c r="G27" s="177">
        <v>3741.7424566052628</v>
      </c>
      <c r="H27" s="178">
        <v>4621.011897285397</v>
      </c>
      <c r="I27" s="201"/>
      <c r="J27" s="176">
        <v>8535.3344256803302</v>
      </c>
      <c r="K27" s="176">
        <v>216.13946487814542</v>
      </c>
      <c r="L27" s="177">
        <v>1626.4125150140521</v>
      </c>
      <c r="M27" s="178">
        <v>3213.9945018301496</v>
      </c>
      <c r="N27" s="201"/>
      <c r="O27" s="176">
        <v>8391.8338831185574</v>
      </c>
      <c r="P27" s="176">
        <v>538.45205112157066</v>
      </c>
      <c r="Q27" s="177">
        <v>1820.4800621080142</v>
      </c>
      <c r="R27" s="178">
        <v>4449.4705203011399</v>
      </c>
      <c r="S27" s="201"/>
      <c r="T27" s="176">
        <v>11746.522518645834</v>
      </c>
      <c r="U27" s="176">
        <v>285.03999557591141</v>
      </c>
      <c r="V27" s="177">
        <v>3953.4695632443777</v>
      </c>
      <c r="W27" s="178">
        <v>4208.4636792428255</v>
      </c>
      <c r="X27" s="201"/>
      <c r="Y27" s="176">
        <v>6933.2821910587618</v>
      </c>
      <c r="Z27" s="176">
        <v>442.80263955146103</v>
      </c>
      <c r="AA27" s="177">
        <v>2285.1175390945705</v>
      </c>
      <c r="AB27" s="178">
        <v>2672.6981384365781</v>
      </c>
    </row>
    <row r="28" spans="2:28" ht="60" x14ac:dyDescent="0.25">
      <c r="B28" s="164">
        <v>18</v>
      </c>
      <c r="C28" s="202" t="s">
        <v>1621</v>
      </c>
      <c r="D28" s="201"/>
      <c r="E28" s="17">
        <v>0</v>
      </c>
      <c r="F28" s="17">
        <v>0</v>
      </c>
      <c r="G28" s="168">
        <v>0</v>
      </c>
      <c r="H28" s="169">
        <v>0</v>
      </c>
      <c r="I28" s="201"/>
      <c r="J28" s="17">
        <v>0</v>
      </c>
      <c r="K28" s="17">
        <v>0</v>
      </c>
      <c r="L28" s="168">
        <v>0</v>
      </c>
      <c r="M28" s="169">
        <v>0</v>
      </c>
      <c r="N28" s="201"/>
      <c r="O28" s="17">
        <v>0</v>
      </c>
      <c r="P28" s="17">
        <v>0</v>
      </c>
      <c r="Q28" s="17">
        <v>0</v>
      </c>
      <c r="R28" s="17">
        <v>0</v>
      </c>
      <c r="S28" s="201"/>
      <c r="T28" s="17">
        <v>0</v>
      </c>
      <c r="U28" s="17">
        <v>0</v>
      </c>
      <c r="V28" s="17">
        <v>0</v>
      </c>
      <c r="W28" s="17">
        <v>0</v>
      </c>
      <c r="X28" s="201"/>
      <c r="Y28" s="17">
        <v>0</v>
      </c>
      <c r="Z28" s="17">
        <v>0</v>
      </c>
      <c r="AA28" s="17">
        <v>0</v>
      </c>
      <c r="AB28" s="172">
        <v>0</v>
      </c>
    </row>
    <row r="29" spans="2:28" ht="75" x14ac:dyDescent="0.25">
      <c r="B29" s="164">
        <v>19</v>
      </c>
      <c r="C29" s="165" t="s">
        <v>1622</v>
      </c>
      <c r="D29" s="201"/>
      <c r="E29" s="17">
        <v>694.15044931</v>
      </c>
      <c r="F29" s="17">
        <v>0</v>
      </c>
      <c r="G29" s="168">
        <v>0</v>
      </c>
      <c r="H29" s="169">
        <v>69.415044930999997</v>
      </c>
      <c r="I29" s="201"/>
      <c r="J29" s="17">
        <v>7068.7066540499991</v>
      </c>
      <c r="K29" s="17">
        <v>0</v>
      </c>
      <c r="L29" s="168">
        <v>0</v>
      </c>
      <c r="M29" s="169">
        <v>381.86322137700006</v>
      </c>
      <c r="N29" s="201"/>
      <c r="O29" s="17">
        <v>5993.3456982399975</v>
      </c>
      <c r="P29" s="17">
        <v>0</v>
      </c>
      <c r="Q29" s="17">
        <v>0</v>
      </c>
      <c r="R29" s="17">
        <v>340.00234516699987</v>
      </c>
      <c r="S29" s="201"/>
      <c r="T29" s="17">
        <v>11733.004642149999</v>
      </c>
      <c r="U29" s="17">
        <v>0</v>
      </c>
      <c r="V29" s="17">
        <v>0</v>
      </c>
      <c r="W29" s="17">
        <v>635.26519667549996</v>
      </c>
      <c r="X29" s="201"/>
      <c r="Y29" s="17">
        <v>6852.7695721099999</v>
      </c>
      <c r="Z29" s="17">
        <v>0</v>
      </c>
      <c r="AA29" s="17">
        <v>0</v>
      </c>
      <c r="AB29" s="172">
        <v>369.54361084750002</v>
      </c>
    </row>
    <row r="30" spans="2:28" ht="60" x14ac:dyDescent="0.25">
      <c r="B30" s="164">
        <v>20</v>
      </c>
      <c r="C30" s="165" t="s">
        <v>1623</v>
      </c>
      <c r="D30" s="201"/>
      <c r="E30" s="17">
        <v>54.031144869999999</v>
      </c>
      <c r="F30" s="17">
        <v>1.2562999999999989E-4</v>
      </c>
      <c r="G30" s="168">
        <v>288.2530096399999</v>
      </c>
      <c r="H30" s="169">
        <v>342.28428013999991</v>
      </c>
      <c r="I30" s="201"/>
      <c r="J30" s="17">
        <v>43.381135279999995</v>
      </c>
      <c r="K30" s="17">
        <v>0.57394391</v>
      </c>
      <c r="L30" s="168">
        <v>282.41212514999995</v>
      </c>
      <c r="M30" s="169">
        <v>326.36720434</v>
      </c>
      <c r="N30" s="201"/>
      <c r="O30" s="17">
        <v>52.666562069999991</v>
      </c>
      <c r="P30" s="17">
        <v>5.2000699400000014</v>
      </c>
      <c r="Q30" s="17">
        <v>322.07249363000011</v>
      </c>
      <c r="R30" s="17">
        <v>379.9391256400001</v>
      </c>
      <c r="S30" s="201"/>
      <c r="T30" s="17">
        <v>0</v>
      </c>
      <c r="U30" s="17">
        <v>0</v>
      </c>
      <c r="V30" s="17">
        <v>0</v>
      </c>
      <c r="W30" s="17">
        <v>0</v>
      </c>
      <c r="X30" s="201"/>
      <c r="Y30" s="17">
        <v>0</v>
      </c>
      <c r="Z30" s="17">
        <v>0</v>
      </c>
      <c r="AA30" s="17">
        <v>0</v>
      </c>
      <c r="AB30" s="172">
        <v>0</v>
      </c>
    </row>
    <row r="31" spans="2:28" ht="60" x14ac:dyDescent="0.25">
      <c r="B31" s="164">
        <v>21</v>
      </c>
      <c r="C31" s="203" t="s">
        <v>1624</v>
      </c>
      <c r="D31" s="201"/>
      <c r="E31" s="17">
        <v>0</v>
      </c>
      <c r="F31" s="17">
        <v>0</v>
      </c>
      <c r="G31" s="168">
        <v>0</v>
      </c>
      <c r="H31" s="169">
        <v>0</v>
      </c>
      <c r="I31" s="201"/>
      <c r="J31" s="17">
        <v>0</v>
      </c>
      <c r="K31" s="17">
        <v>0</v>
      </c>
      <c r="L31" s="168">
        <v>0</v>
      </c>
      <c r="M31" s="169">
        <v>0</v>
      </c>
      <c r="N31" s="201"/>
      <c r="O31" s="17">
        <v>0</v>
      </c>
      <c r="P31" s="17">
        <v>0</v>
      </c>
      <c r="Q31" s="17">
        <v>0</v>
      </c>
      <c r="R31" s="17">
        <v>0</v>
      </c>
      <c r="S31" s="201"/>
      <c r="T31" s="17">
        <v>0</v>
      </c>
      <c r="U31" s="17">
        <v>0</v>
      </c>
      <c r="V31" s="17">
        <v>0</v>
      </c>
      <c r="W31" s="17">
        <v>0</v>
      </c>
      <c r="X31" s="201"/>
      <c r="Y31" s="17">
        <v>0</v>
      </c>
      <c r="Z31" s="17">
        <v>0</v>
      </c>
      <c r="AA31" s="17">
        <v>0</v>
      </c>
      <c r="AB31" s="172">
        <v>0</v>
      </c>
    </row>
    <row r="32" spans="2:28" ht="30" x14ac:dyDescent="0.25">
      <c r="B32" s="164">
        <v>22</v>
      </c>
      <c r="C32" s="165" t="s">
        <v>1625</v>
      </c>
      <c r="D32" s="201"/>
      <c r="E32" s="17">
        <v>0</v>
      </c>
      <c r="F32" s="17">
        <v>0</v>
      </c>
      <c r="G32" s="168">
        <v>0</v>
      </c>
      <c r="H32" s="169">
        <v>0</v>
      </c>
      <c r="I32" s="201"/>
      <c r="J32" s="17">
        <v>0</v>
      </c>
      <c r="K32" s="17">
        <v>0</v>
      </c>
      <c r="L32" s="168">
        <v>0</v>
      </c>
      <c r="M32" s="169">
        <v>0</v>
      </c>
      <c r="N32" s="201"/>
      <c r="O32" s="17">
        <v>0</v>
      </c>
      <c r="P32" s="17">
        <v>0</v>
      </c>
      <c r="Q32" s="17">
        <v>0</v>
      </c>
      <c r="R32" s="17">
        <v>0</v>
      </c>
      <c r="S32" s="201"/>
      <c r="T32" s="17">
        <v>0</v>
      </c>
      <c r="U32" s="17">
        <v>0</v>
      </c>
      <c r="V32" s="17">
        <v>0</v>
      </c>
      <c r="W32" s="17">
        <v>0</v>
      </c>
      <c r="X32" s="201"/>
      <c r="Y32" s="17">
        <v>0</v>
      </c>
      <c r="Z32" s="17">
        <v>0</v>
      </c>
      <c r="AA32" s="17">
        <v>0</v>
      </c>
      <c r="AB32" s="172">
        <v>0</v>
      </c>
    </row>
    <row r="33" spans="2:28" ht="60" x14ac:dyDescent="0.25">
      <c r="B33" s="164">
        <v>23</v>
      </c>
      <c r="C33" s="203" t="s">
        <v>1624</v>
      </c>
      <c r="D33" s="201"/>
      <c r="E33" s="17">
        <v>0</v>
      </c>
      <c r="F33" s="17">
        <v>0</v>
      </c>
      <c r="G33" s="168">
        <v>0</v>
      </c>
      <c r="H33" s="169">
        <v>0</v>
      </c>
      <c r="I33" s="201"/>
      <c r="J33" s="17">
        <v>0</v>
      </c>
      <c r="K33" s="17">
        <v>0</v>
      </c>
      <c r="L33" s="168">
        <v>0</v>
      </c>
      <c r="M33" s="169">
        <v>0</v>
      </c>
      <c r="N33" s="201"/>
      <c r="O33" s="17">
        <v>0</v>
      </c>
      <c r="P33" s="17">
        <v>0</v>
      </c>
      <c r="Q33" s="17">
        <v>0</v>
      </c>
      <c r="R33" s="17">
        <v>0</v>
      </c>
      <c r="S33" s="201"/>
      <c r="T33" s="17">
        <v>0</v>
      </c>
      <c r="U33" s="17">
        <v>0</v>
      </c>
      <c r="V33" s="17">
        <v>0</v>
      </c>
      <c r="W33" s="17">
        <v>0</v>
      </c>
      <c r="X33" s="201"/>
      <c r="Y33" s="17">
        <v>0</v>
      </c>
      <c r="Z33" s="17">
        <v>0</v>
      </c>
      <c r="AA33" s="17">
        <v>0</v>
      </c>
      <c r="AB33" s="172">
        <v>0</v>
      </c>
    </row>
    <row r="34" spans="2:28" ht="75" x14ac:dyDescent="0.25">
      <c r="B34" s="164">
        <v>24</v>
      </c>
      <c r="C34" s="165" t="s">
        <v>1626</v>
      </c>
      <c r="D34" s="201"/>
      <c r="E34" s="17">
        <v>56.343680408919958</v>
      </c>
      <c r="F34" s="17">
        <v>1586.2808249045986</v>
      </c>
      <c r="G34" s="168">
        <v>3453.4894469652627</v>
      </c>
      <c r="H34" s="169">
        <v>4209.3125722143968</v>
      </c>
      <c r="I34" s="201"/>
      <c r="J34" s="17">
        <v>1423.2466363503313</v>
      </c>
      <c r="K34" s="17">
        <v>215.56552096814542</v>
      </c>
      <c r="L34" s="168">
        <v>1344.0003898640523</v>
      </c>
      <c r="M34" s="169">
        <v>2505.7640761131497</v>
      </c>
      <c r="N34" s="201"/>
      <c r="O34" s="17">
        <v>2345.8216228085598</v>
      </c>
      <c r="P34" s="17">
        <v>533.25198118157061</v>
      </c>
      <c r="Q34" s="17">
        <v>1498.4075684780141</v>
      </c>
      <c r="R34" s="17">
        <v>3729.5290494941401</v>
      </c>
      <c r="S34" s="201"/>
      <c r="T34" s="17">
        <v>13.517876495835464</v>
      </c>
      <c r="U34" s="17">
        <v>285.03999557591141</v>
      </c>
      <c r="V34" s="17">
        <v>3953.4695632443777</v>
      </c>
      <c r="W34" s="17">
        <v>3573.1984825673253</v>
      </c>
      <c r="X34" s="201"/>
      <c r="Y34" s="17">
        <v>80.512618948761698</v>
      </c>
      <c r="Z34" s="17">
        <v>442.80263955146103</v>
      </c>
      <c r="AA34" s="17">
        <v>2285.1175390945705</v>
      </c>
      <c r="AB34" s="172">
        <v>2303.154527589078</v>
      </c>
    </row>
    <row r="35" spans="2:28" x14ac:dyDescent="0.25">
      <c r="B35" s="174">
        <v>25</v>
      </c>
      <c r="C35" s="175" t="s">
        <v>1627</v>
      </c>
      <c r="D35" s="201"/>
      <c r="E35" s="176">
        <v>1900.9494017318066</v>
      </c>
      <c r="F35" s="176">
        <v>13.568689665912936</v>
      </c>
      <c r="G35" s="177">
        <v>333683.82759835391</v>
      </c>
      <c r="H35" s="178">
        <v>0</v>
      </c>
      <c r="I35" s="201"/>
      <c r="J35" s="176">
        <v>8770.4310786031347</v>
      </c>
      <c r="K35" s="176">
        <v>15.305965352872198</v>
      </c>
      <c r="L35" s="177">
        <v>304758.492840319</v>
      </c>
      <c r="M35" s="178">
        <v>0</v>
      </c>
      <c r="N35" s="201"/>
      <c r="O35" s="176">
        <v>2469.9048960199998</v>
      </c>
      <c r="P35" s="176">
        <v>20.766372179989592</v>
      </c>
      <c r="Q35" s="176">
        <v>319331.61442629428</v>
      </c>
      <c r="R35" s="176">
        <v>0</v>
      </c>
      <c r="S35" s="201"/>
      <c r="T35" s="176">
        <v>5735.0598501476679</v>
      </c>
      <c r="U35" s="176">
        <v>4277.5045420576953</v>
      </c>
      <c r="V35" s="176">
        <v>317348.93398552999</v>
      </c>
      <c r="W35" s="176">
        <v>0</v>
      </c>
      <c r="X35" s="201"/>
      <c r="Y35" s="176">
        <v>11016.696726502507</v>
      </c>
      <c r="Z35" s="176">
        <v>4521.5139511622037</v>
      </c>
      <c r="AA35" s="176">
        <v>326409.91276531265</v>
      </c>
      <c r="AB35" s="182">
        <v>0</v>
      </c>
    </row>
    <row r="36" spans="2:28" x14ac:dyDescent="0.25">
      <c r="B36" s="174">
        <v>26</v>
      </c>
      <c r="C36" s="175" t="s">
        <v>1628</v>
      </c>
      <c r="D36" s="183">
        <v>0</v>
      </c>
      <c r="E36" s="204">
        <v>49.632960189999999</v>
      </c>
      <c r="F36" s="204">
        <v>0</v>
      </c>
      <c r="G36" s="205">
        <v>923.41003279000097</v>
      </c>
      <c r="H36" s="206">
        <v>925.89168079950093</v>
      </c>
      <c r="I36" s="183">
        <v>0</v>
      </c>
      <c r="J36" s="204">
        <v>40.276257909999998</v>
      </c>
      <c r="K36" s="204">
        <v>0</v>
      </c>
      <c r="L36" s="205">
        <v>1143.50945903</v>
      </c>
      <c r="M36" s="206">
        <v>1145.5232719255</v>
      </c>
      <c r="N36" s="183">
        <v>0</v>
      </c>
      <c r="O36" s="204">
        <v>41.059798600000001</v>
      </c>
      <c r="P36" s="204">
        <v>0</v>
      </c>
      <c r="Q36" s="204">
        <v>555.45721133000006</v>
      </c>
      <c r="R36" s="204">
        <v>557.51020126000003</v>
      </c>
      <c r="S36" s="183">
        <v>0</v>
      </c>
      <c r="T36" s="204">
        <v>56.010198799999998</v>
      </c>
      <c r="U36" s="204">
        <v>0</v>
      </c>
      <c r="V36" s="204">
        <v>822.72273959996335</v>
      </c>
      <c r="W36" s="204">
        <v>834.54104690796339</v>
      </c>
      <c r="X36" s="183">
        <v>0</v>
      </c>
      <c r="Y36" s="204">
        <v>18.449988800000003</v>
      </c>
      <c r="Z36" s="204">
        <v>0</v>
      </c>
      <c r="AA36" s="204">
        <v>3439.6800308099391</v>
      </c>
      <c r="AB36" s="207">
        <v>3454.5691909859393</v>
      </c>
    </row>
    <row r="37" spans="2:28" x14ac:dyDescent="0.25">
      <c r="B37" s="164">
        <v>27</v>
      </c>
      <c r="C37" s="165" t="s">
        <v>1629</v>
      </c>
      <c r="D37" s="201"/>
      <c r="E37" s="208"/>
      <c r="F37" s="208"/>
      <c r="G37" s="168">
        <v>0</v>
      </c>
      <c r="H37" s="209">
        <v>0</v>
      </c>
      <c r="I37" s="201"/>
      <c r="J37" s="208"/>
      <c r="K37" s="208"/>
      <c r="L37" s="168">
        <v>0</v>
      </c>
      <c r="M37" s="209">
        <v>0</v>
      </c>
      <c r="N37" s="201"/>
      <c r="O37" s="208"/>
      <c r="P37" s="208"/>
      <c r="Q37" s="17">
        <v>0</v>
      </c>
      <c r="R37" s="17">
        <v>0</v>
      </c>
      <c r="S37" s="201"/>
      <c r="T37" s="208"/>
      <c r="U37" s="208"/>
      <c r="V37" s="17">
        <v>0</v>
      </c>
      <c r="W37" s="17">
        <v>0</v>
      </c>
      <c r="X37" s="201"/>
      <c r="Y37" s="208"/>
      <c r="Z37" s="208"/>
      <c r="AA37" s="17">
        <v>0</v>
      </c>
      <c r="AB37" s="172">
        <v>0</v>
      </c>
    </row>
    <row r="38" spans="2:28" ht="45" customHeight="1" x14ac:dyDescent="0.25">
      <c r="B38" s="164">
        <v>28</v>
      </c>
      <c r="C38" s="165" t="s">
        <v>1630</v>
      </c>
      <c r="D38" s="201"/>
      <c r="E38" s="17">
        <v>0</v>
      </c>
      <c r="F38" s="17">
        <v>0</v>
      </c>
      <c r="G38" s="17">
        <v>0</v>
      </c>
      <c r="H38" s="17">
        <v>0</v>
      </c>
      <c r="I38" s="201"/>
      <c r="J38" s="17">
        <v>0</v>
      </c>
      <c r="K38" s="17">
        <v>0</v>
      </c>
      <c r="L38" s="17">
        <v>0</v>
      </c>
      <c r="M38" s="17">
        <v>0</v>
      </c>
      <c r="N38" s="201"/>
      <c r="O38" s="17">
        <v>0</v>
      </c>
      <c r="P38" s="17">
        <v>0</v>
      </c>
      <c r="Q38" s="17">
        <v>0</v>
      </c>
      <c r="R38" s="17">
        <v>0</v>
      </c>
      <c r="S38" s="201"/>
      <c r="T38" s="17">
        <v>11.272246710000001</v>
      </c>
      <c r="U38" s="17">
        <v>0</v>
      </c>
      <c r="V38" s="17">
        <v>0</v>
      </c>
      <c r="W38" s="17">
        <v>9.5814097035000003</v>
      </c>
      <c r="X38" s="201"/>
      <c r="Y38" s="170">
        <v>17.45832592</v>
      </c>
      <c r="Z38" s="17">
        <v>0</v>
      </c>
      <c r="AA38" s="17">
        <v>0</v>
      </c>
      <c r="AB38" s="172">
        <v>14.839577032000001</v>
      </c>
    </row>
    <row r="39" spans="2:28" x14ac:dyDescent="0.25">
      <c r="B39" s="164">
        <v>29</v>
      </c>
      <c r="C39" s="165" t="s">
        <v>1631</v>
      </c>
      <c r="D39" s="201"/>
      <c r="E39" s="170">
        <v>0</v>
      </c>
      <c r="F39" s="1052"/>
      <c r="G39" s="1053"/>
      <c r="H39" s="17">
        <v>0</v>
      </c>
      <c r="I39" s="201"/>
      <c r="J39" s="170">
        <v>0</v>
      </c>
      <c r="K39" s="1052"/>
      <c r="L39" s="1053"/>
      <c r="M39" s="17">
        <v>0</v>
      </c>
      <c r="N39" s="201"/>
      <c r="O39" s="17">
        <v>0</v>
      </c>
      <c r="P39" s="1052"/>
      <c r="Q39" s="1053"/>
      <c r="R39" s="17">
        <v>0</v>
      </c>
      <c r="S39" s="201"/>
      <c r="T39" s="17">
        <v>0</v>
      </c>
      <c r="U39" s="1052"/>
      <c r="V39" s="1053"/>
      <c r="W39" s="17">
        <v>0</v>
      </c>
      <c r="X39" s="201"/>
      <c r="Y39" s="17">
        <v>0</v>
      </c>
      <c r="Z39" s="1052"/>
      <c r="AA39" s="1053"/>
      <c r="AB39" s="172">
        <v>0</v>
      </c>
    </row>
    <row r="40" spans="2:28" ht="30" x14ac:dyDescent="0.25">
      <c r="B40" s="164">
        <v>30</v>
      </c>
      <c r="C40" s="165" t="s">
        <v>1632</v>
      </c>
      <c r="D40" s="201"/>
      <c r="E40" s="17">
        <v>49.632960189999999</v>
      </c>
      <c r="F40" s="1052"/>
      <c r="G40" s="1053"/>
      <c r="H40" s="17">
        <v>2.4816480095000002</v>
      </c>
      <c r="I40" s="201"/>
      <c r="J40" s="17">
        <v>40.276257909999998</v>
      </c>
      <c r="K40" s="1052"/>
      <c r="L40" s="1053"/>
      <c r="M40" s="17">
        <v>2.0138128955000005</v>
      </c>
      <c r="N40" s="201"/>
      <c r="O40" s="17">
        <v>41.059798600000001</v>
      </c>
      <c r="P40" s="1052"/>
      <c r="Q40" s="1053"/>
      <c r="R40" s="17">
        <v>2.0529899299999999</v>
      </c>
      <c r="S40" s="201"/>
      <c r="T40" s="17">
        <v>44.73795209</v>
      </c>
      <c r="U40" s="1052"/>
      <c r="V40" s="1053"/>
      <c r="W40" s="17">
        <v>2.2368976045000002</v>
      </c>
      <c r="X40" s="201"/>
      <c r="Y40" s="17">
        <v>0.99166288000000269</v>
      </c>
      <c r="Z40" s="1052"/>
      <c r="AA40" s="1053"/>
      <c r="AB40" s="172">
        <v>4.9583144000000141E-2</v>
      </c>
    </row>
    <row r="41" spans="2:28" ht="30" x14ac:dyDescent="0.25">
      <c r="B41" s="164">
        <v>31</v>
      </c>
      <c r="C41" s="165" t="s">
        <v>1633</v>
      </c>
      <c r="D41" s="201"/>
      <c r="E41" s="17">
        <v>0</v>
      </c>
      <c r="F41" s="17">
        <v>0</v>
      </c>
      <c r="G41" s="17">
        <v>923.41003279000097</v>
      </c>
      <c r="H41" s="17">
        <v>923.41003279000097</v>
      </c>
      <c r="I41" s="201"/>
      <c r="J41" s="17">
        <v>0</v>
      </c>
      <c r="K41" s="17">
        <v>0</v>
      </c>
      <c r="L41" s="17">
        <v>1143.50945903</v>
      </c>
      <c r="M41" s="17">
        <v>1143.50945903</v>
      </c>
      <c r="N41" s="201"/>
      <c r="O41" s="17">
        <v>0</v>
      </c>
      <c r="P41" s="17">
        <v>0</v>
      </c>
      <c r="Q41" s="17">
        <v>555.45721133000006</v>
      </c>
      <c r="R41" s="17">
        <v>555.45721133000006</v>
      </c>
      <c r="S41" s="201"/>
      <c r="T41" s="17">
        <v>0</v>
      </c>
      <c r="U41" s="17">
        <v>0</v>
      </c>
      <c r="V41" s="17">
        <v>822.72273959996335</v>
      </c>
      <c r="W41" s="17">
        <v>822.72273959996335</v>
      </c>
      <c r="X41" s="201"/>
      <c r="Y41" s="17">
        <v>0</v>
      </c>
      <c r="Z41" s="17">
        <v>0</v>
      </c>
      <c r="AA41" s="17">
        <v>3439.6800308099391</v>
      </c>
      <c r="AB41" s="172">
        <v>3439.6800308099391</v>
      </c>
    </row>
    <row r="42" spans="2:28" x14ac:dyDescent="0.25">
      <c r="B42" s="174">
        <v>32</v>
      </c>
      <c r="C42" s="175" t="s">
        <v>1634</v>
      </c>
      <c r="D42" s="201"/>
      <c r="E42" s="17">
        <v>0</v>
      </c>
      <c r="F42" s="17">
        <v>0</v>
      </c>
      <c r="G42" s="17">
        <v>17.557994999999998</v>
      </c>
      <c r="H42" s="17">
        <v>0.87789974999999998</v>
      </c>
      <c r="I42" s="201"/>
      <c r="J42" s="17">
        <v>0</v>
      </c>
      <c r="K42" s="17">
        <v>0</v>
      </c>
      <c r="L42" s="17">
        <v>18.187788999999999</v>
      </c>
      <c r="M42" s="17">
        <v>0.90938944999999993</v>
      </c>
      <c r="N42" s="201"/>
      <c r="O42" s="17">
        <v>0</v>
      </c>
      <c r="P42" s="17">
        <v>0</v>
      </c>
      <c r="Q42" s="17">
        <v>20.921918999999999</v>
      </c>
      <c r="R42" s="17">
        <v>1.04609595</v>
      </c>
      <c r="S42" s="201"/>
      <c r="T42" s="17">
        <v>0</v>
      </c>
      <c r="U42" s="17">
        <v>0</v>
      </c>
      <c r="V42" s="17">
        <v>21.484825129999997</v>
      </c>
      <c r="W42" s="17">
        <v>1.0742412564999999</v>
      </c>
      <c r="X42" s="201"/>
      <c r="Y42" s="17">
        <v>0</v>
      </c>
      <c r="Z42" s="17">
        <v>0</v>
      </c>
      <c r="AA42" s="17">
        <v>20.984825129999997</v>
      </c>
      <c r="AB42" s="172">
        <v>1.0492412565</v>
      </c>
    </row>
    <row r="43" spans="2:28" x14ac:dyDescent="0.25">
      <c r="B43" s="210">
        <v>33</v>
      </c>
      <c r="C43" s="211" t="s">
        <v>1635</v>
      </c>
      <c r="D43" s="212"/>
      <c r="E43" s="213"/>
      <c r="F43" s="213"/>
      <c r="G43" s="214"/>
      <c r="H43" s="215">
        <v>14465.62104804268</v>
      </c>
      <c r="I43" s="212"/>
      <c r="J43" s="213"/>
      <c r="K43" s="213"/>
      <c r="L43" s="214"/>
      <c r="M43" s="215">
        <v>7417.1196293326102</v>
      </c>
      <c r="N43" s="212"/>
      <c r="O43" s="213"/>
      <c r="P43" s="213"/>
      <c r="Q43" s="214"/>
      <c r="R43" s="17">
        <v>5932.0028854570928</v>
      </c>
      <c r="S43" s="212"/>
      <c r="T43" s="213"/>
      <c r="U43" s="213"/>
      <c r="V43" s="214"/>
      <c r="W43" s="17">
        <v>5997.9814596367833</v>
      </c>
      <c r="X43" s="212"/>
      <c r="Y43" s="213"/>
      <c r="Z43" s="213"/>
      <c r="AA43" s="214"/>
      <c r="AB43" s="172">
        <v>8429.2919689041082</v>
      </c>
    </row>
    <row r="44" spans="2:28" ht="15.75" thickBot="1" x14ac:dyDescent="0.3">
      <c r="B44" s="216">
        <v>34</v>
      </c>
      <c r="C44" s="217" t="s">
        <v>1636</v>
      </c>
      <c r="D44" s="218"/>
      <c r="E44" s="219"/>
      <c r="F44" s="219"/>
      <c r="G44" s="219"/>
      <c r="H44" s="223">
        <v>1.5857953304067722</v>
      </c>
      <c r="I44" s="218"/>
      <c r="J44" s="219"/>
      <c r="K44" s="219"/>
      <c r="L44" s="219"/>
      <c r="M44" s="223">
        <v>3.0175309221976065</v>
      </c>
      <c r="N44" s="218"/>
      <c r="O44" s="219"/>
      <c r="P44" s="219"/>
      <c r="Q44" s="219"/>
      <c r="R44" s="224">
        <v>3.7301693879292448</v>
      </c>
      <c r="S44" s="218"/>
      <c r="T44" s="219"/>
      <c r="U44" s="219"/>
      <c r="V44" s="219"/>
      <c r="W44" s="224">
        <v>3.6436356832992662</v>
      </c>
      <c r="X44" s="218"/>
      <c r="Y44" s="219"/>
      <c r="Z44" s="219"/>
      <c r="AA44" s="219"/>
      <c r="AB44" s="225">
        <v>2.5562844570789514</v>
      </c>
    </row>
  </sheetData>
  <mergeCells count="39">
    <mergeCell ref="B5:C5"/>
    <mergeCell ref="B6:C7"/>
    <mergeCell ref="D6:G6"/>
    <mergeCell ref="D5:H5"/>
    <mergeCell ref="I5:M5"/>
    <mergeCell ref="H6:H7"/>
    <mergeCell ref="N5:R5"/>
    <mergeCell ref="S5:W5"/>
    <mergeCell ref="X5:AB5"/>
    <mergeCell ref="I6:L6"/>
    <mergeCell ref="M6:M7"/>
    <mergeCell ref="N6:Q6"/>
    <mergeCell ref="R6:R7"/>
    <mergeCell ref="S6:V6"/>
    <mergeCell ref="W6:W7"/>
    <mergeCell ref="X6:AA6"/>
    <mergeCell ref="AB6:AB7"/>
    <mergeCell ref="I8:M8"/>
    <mergeCell ref="N8:R8"/>
    <mergeCell ref="S8:W8"/>
    <mergeCell ref="X8:AB8"/>
    <mergeCell ref="B23:C23"/>
    <mergeCell ref="D23:H23"/>
    <mergeCell ref="I23:M23"/>
    <mergeCell ref="N23:R23"/>
    <mergeCell ref="S23:W23"/>
    <mergeCell ref="X23:AB23"/>
    <mergeCell ref="B8:C8"/>
    <mergeCell ref="D8:H8"/>
    <mergeCell ref="K39:L39"/>
    <mergeCell ref="P39:Q39"/>
    <mergeCell ref="U39:V39"/>
    <mergeCell ref="Z39:AA39"/>
    <mergeCell ref="F40:G40"/>
    <mergeCell ref="K40:L40"/>
    <mergeCell ref="P40:Q40"/>
    <mergeCell ref="U40:V40"/>
    <mergeCell ref="Z40:AA40"/>
    <mergeCell ref="F39:G39"/>
  </mergeCells>
  <hyperlinks>
    <hyperlink ref="AD2" location="Index!A1" display="Return to index" xr:uid="{F48988EB-B7A2-44F2-BB4F-04942BCCE640}"/>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8CAB0-1167-4516-B8B6-4D455826156C}">
  <sheetPr codeName="Ark8"/>
  <dimension ref="A1:I46"/>
  <sheetViews>
    <sheetView showGridLines="0" topLeftCell="A5" zoomScale="70" zoomScaleNormal="70" workbookViewId="0">
      <selection activeCell="J16" sqref="J16"/>
    </sheetView>
  </sheetViews>
  <sheetFormatPr defaultColWidth="9.140625" defaultRowHeight="15" x14ac:dyDescent="0.25"/>
  <cols>
    <col min="1" max="1" width="2.7109375" style="421" customWidth="1"/>
    <col min="2" max="2" width="7.7109375" style="421" customWidth="1"/>
    <col min="3" max="3" width="59.28515625" style="421" customWidth="1"/>
    <col min="4" max="4" width="34.42578125" style="423" customWidth="1"/>
    <col min="5" max="5" width="40" style="423" customWidth="1"/>
    <col min="6" max="6" width="33.42578125" style="423" customWidth="1"/>
    <col min="7" max="7" width="5.7109375" style="421" customWidth="1"/>
    <col min="8" max="8" width="17.85546875" style="421" bestFit="1" customWidth="1"/>
    <col min="9" max="9" width="18.7109375" style="421" bestFit="1" customWidth="1"/>
    <col min="10" max="16384" width="9.140625" style="421"/>
  </cols>
  <sheetData>
    <row r="1" spans="1:9" ht="12.95" customHeight="1" x14ac:dyDescent="0.25">
      <c r="A1" s="110"/>
      <c r="B1" s="110"/>
      <c r="C1" s="110"/>
      <c r="D1" s="111"/>
      <c r="E1" s="111"/>
      <c r="F1" s="111"/>
      <c r="G1" s="718"/>
      <c r="H1" s="718"/>
      <c r="I1" s="718"/>
    </row>
    <row r="2" spans="1:9" ht="20.25" x14ac:dyDescent="0.3">
      <c r="A2" s="110"/>
      <c r="B2" s="889" t="s">
        <v>544</v>
      </c>
      <c r="C2" s="890"/>
      <c r="D2" s="890"/>
      <c r="E2" s="890"/>
      <c r="F2" s="890"/>
      <c r="G2" s="718"/>
      <c r="H2" s="315" t="s">
        <v>66</v>
      </c>
      <c r="I2" s="718"/>
    </row>
    <row r="3" spans="1:9" x14ac:dyDescent="0.25">
      <c r="A3" s="110"/>
      <c r="B3" s="718"/>
      <c r="C3" s="718"/>
      <c r="D3" s="709"/>
      <c r="E3" s="709"/>
      <c r="F3" s="709"/>
      <c r="G3" s="718"/>
      <c r="H3" s="718"/>
      <c r="I3" s="718"/>
    </row>
    <row r="4" spans="1:9" x14ac:dyDescent="0.25">
      <c r="A4" s="110"/>
      <c r="B4" s="892" t="s">
        <v>72</v>
      </c>
      <c r="C4" s="892"/>
      <c r="D4" s="891" t="s">
        <v>545</v>
      </c>
      <c r="E4" s="891"/>
      <c r="F4" s="306" t="s">
        <v>546</v>
      </c>
      <c r="G4" s="718"/>
      <c r="H4" s="718"/>
      <c r="I4" s="718"/>
    </row>
    <row r="5" spans="1:9" x14ac:dyDescent="0.25">
      <c r="A5" s="110"/>
      <c r="B5" s="892"/>
      <c r="C5" s="892"/>
      <c r="D5" s="306" t="s">
        <v>67</v>
      </c>
      <c r="E5" s="306" t="s">
        <v>68</v>
      </c>
      <c r="F5" s="306" t="s">
        <v>69</v>
      </c>
      <c r="G5" s="718"/>
      <c r="H5" s="718"/>
      <c r="I5" s="718"/>
    </row>
    <row r="6" spans="1:9" x14ac:dyDescent="0.25">
      <c r="A6" s="110"/>
      <c r="B6" s="45"/>
      <c r="C6" s="46"/>
      <c r="D6" s="37" t="s">
        <v>547</v>
      </c>
      <c r="E6" s="37" t="s">
        <v>548</v>
      </c>
      <c r="F6" s="306" t="s">
        <v>547</v>
      </c>
      <c r="G6" s="718"/>
      <c r="H6" s="718"/>
      <c r="I6" s="718"/>
    </row>
    <row r="7" spans="1:9" x14ac:dyDescent="0.25">
      <c r="A7" s="110"/>
      <c r="B7" s="15">
        <v>1</v>
      </c>
      <c r="C7" s="19" t="s">
        <v>549</v>
      </c>
      <c r="D7" s="707">
        <v>147564.85679599998</v>
      </c>
      <c r="E7" s="708">
        <f>143369.17581546+E34</f>
        <v>156310.61202596</v>
      </c>
      <c r="F7" s="705">
        <f>IFERROR(D7*0.08,"")</f>
        <v>11805.188543679998</v>
      </c>
      <c r="G7" s="718"/>
      <c r="H7" s="718"/>
      <c r="I7" s="763"/>
    </row>
    <row r="8" spans="1:9" x14ac:dyDescent="0.25">
      <c r="A8" s="110"/>
      <c r="B8" s="15">
        <v>2</v>
      </c>
      <c r="C8" s="38" t="s">
        <v>550</v>
      </c>
      <c r="D8" s="707">
        <v>10336.996261100001</v>
      </c>
      <c r="E8" s="708">
        <v>10348.87995434</v>
      </c>
      <c r="F8" s="705">
        <f t="shared" ref="F8:F35" si="0">IFERROR(D8*0.08,"")</f>
        <v>826.95970088800004</v>
      </c>
      <c r="G8" s="718"/>
      <c r="H8" s="718"/>
      <c r="I8" s="718"/>
    </row>
    <row r="9" spans="1:9" x14ac:dyDescent="0.25">
      <c r="A9" s="110"/>
      <c r="B9" s="15">
        <v>3</v>
      </c>
      <c r="C9" s="38" t="s">
        <v>551</v>
      </c>
      <c r="D9" s="707">
        <v>0</v>
      </c>
      <c r="E9" s="708">
        <v>0</v>
      </c>
      <c r="F9" s="705">
        <f t="shared" si="0"/>
        <v>0</v>
      </c>
      <c r="G9" s="718"/>
      <c r="H9" s="718"/>
      <c r="I9" s="718"/>
    </row>
    <row r="10" spans="1:9" x14ac:dyDescent="0.25">
      <c r="A10" s="110"/>
      <c r="B10" s="15">
        <v>4</v>
      </c>
      <c r="C10" s="38" t="s">
        <v>552</v>
      </c>
      <c r="D10" s="709"/>
      <c r="E10" s="708">
        <v>0</v>
      </c>
      <c r="F10" s="705">
        <f t="shared" si="0"/>
        <v>0</v>
      </c>
      <c r="G10" s="718"/>
      <c r="H10" s="718"/>
      <c r="I10" s="718"/>
    </row>
    <row r="11" spans="1:9" x14ac:dyDescent="0.25">
      <c r="A11" s="110"/>
      <c r="B11" s="15" t="s">
        <v>553</v>
      </c>
      <c r="C11" s="38" t="s">
        <v>554</v>
      </c>
      <c r="D11" s="707"/>
      <c r="E11" s="708">
        <v>0</v>
      </c>
      <c r="F11" s="705">
        <f t="shared" si="0"/>
        <v>0</v>
      </c>
      <c r="G11" s="718"/>
      <c r="H11" s="718"/>
      <c r="I11" s="718"/>
    </row>
    <row r="12" spans="1:9" x14ac:dyDescent="0.25">
      <c r="A12" s="110"/>
      <c r="B12" s="15">
        <v>5</v>
      </c>
      <c r="C12" s="38" t="s">
        <v>555</v>
      </c>
      <c r="D12" s="707">
        <v>137227.86053489998</v>
      </c>
      <c r="E12" s="708">
        <v>133020.29586111999</v>
      </c>
      <c r="F12" s="705">
        <f t="shared" si="0"/>
        <v>10978.228842791999</v>
      </c>
      <c r="G12" s="718"/>
      <c r="H12" s="718"/>
      <c r="I12" s="718"/>
    </row>
    <row r="13" spans="1:9" x14ac:dyDescent="0.25">
      <c r="A13" s="110"/>
      <c r="B13" s="15">
        <v>6</v>
      </c>
      <c r="C13" s="19" t="s">
        <v>556</v>
      </c>
      <c r="D13" s="707">
        <v>10308.31320832</v>
      </c>
      <c r="E13" s="708">
        <v>9310.6282275000012</v>
      </c>
      <c r="F13" s="705">
        <f t="shared" si="0"/>
        <v>824.66505666559999</v>
      </c>
      <c r="G13" s="718"/>
      <c r="H13" s="718"/>
      <c r="I13" s="718"/>
    </row>
    <row r="14" spans="1:9" x14ac:dyDescent="0.25">
      <c r="A14" s="110"/>
      <c r="B14" s="15">
        <v>7</v>
      </c>
      <c r="C14" s="38" t="s">
        <v>550</v>
      </c>
      <c r="D14" s="707">
        <v>0</v>
      </c>
      <c r="E14" s="708">
        <v>0</v>
      </c>
      <c r="F14" s="705">
        <f t="shared" si="0"/>
        <v>0</v>
      </c>
      <c r="G14" s="718"/>
      <c r="H14" s="718"/>
      <c r="I14" s="718"/>
    </row>
    <row r="15" spans="1:9" ht="15.95" customHeight="1" x14ac:dyDescent="0.25">
      <c r="A15" s="110"/>
      <c r="B15" s="15">
        <v>8</v>
      </c>
      <c r="C15" s="38" t="s">
        <v>557</v>
      </c>
      <c r="D15" s="707">
        <v>0</v>
      </c>
      <c r="E15" s="708">
        <v>0</v>
      </c>
      <c r="F15" s="705">
        <f t="shared" si="0"/>
        <v>0</v>
      </c>
      <c r="G15" s="718"/>
      <c r="H15" s="718"/>
      <c r="I15" s="718"/>
    </row>
    <row r="16" spans="1:9" x14ac:dyDescent="0.25">
      <c r="A16" s="110"/>
      <c r="B16" s="15" t="s">
        <v>94</v>
      </c>
      <c r="C16" s="38" t="s">
        <v>558</v>
      </c>
      <c r="D16" s="707">
        <v>0</v>
      </c>
      <c r="E16" s="708">
        <v>0</v>
      </c>
      <c r="F16" s="705">
        <f t="shared" si="0"/>
        <v>0</v>
      </c>
      <c r="G16" s="718"/>
      <c r="H16" s="718"/>
      <c r="I16" s="718"/>
    </row>
    <row r="17" spans="1:6" x14ac:dyDescent="0.25">
      <c r="A17" s="110"/>
      <c r="B17" s="15" t="s">
        <v>559</v>
      </c>
      <c r="C17" s="38" t="s">
        <v>560</v>
      </c>
      <c r="D17" s="707">
        <f>1626942320/1000000</f>
        <v>1626.9423200000001</v>
      </c>
      <c r="E17" s="708">
        <v>1551.5331387700001</v>
      </c>
      <c r="F17" s="705">
        <f t="shared" si="0"/>
        <v>130.15538560000002</v>
      </c>
    </row>
    <row r="18" spans="1:6" x14ac:dyDescent="0.25">
      <c r="A18" s="110"/>
      <c r="B18" s="15">
        <v>9</v>
      </c>
      <c r="C18" s="38" t="s">
        <v>561</v>
      </c>
      <c r="D18" s="707">
        <f>D13-D17</f>
        <v>8681.3708883199997</v>
      </c>
      <c r="E18" s="708">
        <f>E13-E14-E15-E16-E17</f>
        <v>7759.0950887300014</v>
      </c>
      <c r="F18" s="705">
        <f t="shared" si="0"/>
        <v>694.50967106559995</v>
      </c>
    </row>
    <row r="19" spans="1:6" x14ac:dyDescent="0.25">
      <c r="A19" s="110"/>
      <c r="B19" s="15">
        <v>15</v>
      </c>
      <c r="C19" s="19" t="s">
        <v>562</v>
      </c>
      <c r="D19" s="707">
        <v>0.97303737999999995</v>
      </c>
      <c r="E19" s="708">
        <v>1.0837434500000001</v>
      </c>
      <c r="F19" s="705">
        <f t="shared" si="0"/>
        <v>7.7842990399999992E-2</v>
      </c>
    </row>
    <row r="20" spans="1:6" ht="30" x14ac:dyDescent="0.25">
      <c r="A20" s="110"/>
      <c r="B20" s="15">
        <v>16</v>
      </c>
      <c r="C20" s="19" t="s">
        <v>563</v>
      </c>
      <c r="D20" s="707">
        <v>1496.3252971400002</v>
      </c>
      <c r="E20" s="708">
        <v>1383.18194804</v>
      </c>
      <c r="F20" s="705">
        <f t="shared" si="0"/>
        <v>119.70602377120002</v>
      </c>
    </row>
    <row r="21" spans="1:6" x14ac:dyDescent="0.25">
      <c r="A21" s="110"/>
      <c r="B21" s="15">
        <v>17</v>
      </c>
      <c r="C21" s="38" t="s">
        <v>564</v>
      </c>
      <c r="D21" s="711">
        <v>1496.3252971400002</v>
      </c>
      <c r="E21" s="712">
        <v>1383.18194804</v>
      </c>
      <c r="F21" s="713">
        <f t="shared" si="0"/>
        <v>119.70602377120002</v>
      </c>
    </row>
    <row r="22" spans="1:6" x14ac:dyDescent="0.25">
      <c r="A22" s="110"/>
      <c r="B22" s="15">
        <v>18</v>
      </c>
      <c r="C22" s="38" t="s">
        <v>565</v>
      </c>
      <c r="D22" s="707"/>
      <c r="E22" s="708">
        <v>0</v>
      </c>
      <c r="F22" s="705">
        <f t="shared" si="0"/>
        <v>0</v>
      </c>
    </row>
    <row r="23" spans="1:6" x14ac:dyDescent="0.25">
      <c r="A23" s="110"/>
      <c r="B23" s="15">
        <v>19</v>
      </c>
      <c r="C23" s="38" t="s">
        <v>566</v>
      </c>
      <c r="D23" s="707"/>
      <c r="E23" s="708">
        <v>0</v>
      </c>
      <c r="F23" s="705">
        <f t="shared" si="0"/>
        <v>0</v>
      </c>
    </row>
    <row r="24" spans="1:6" x14ac:dyDescent="0.25">
      <c r="A24" s="110"/>
      <c r="B24" s="15" t="s">
        <v>567</v>
      </c>
      <c r="C24" s="38" t="s">
        <v>568</v>
      </c>
      <c r="D24" s="707"/>
      <c r="E24" s="708">
        <v>0</v>
      </c>
      <c r="F24" s="705">
        <f t="shared" si="0"/>
        <v>0</v>
      </c>
    </row>
    <row r="25" spans="1:6" ht="30" x14ac:dyDescent="0.25">
      <c r="A25" s="110"/>
      <c r="B25" s="15">
        <v>20</v>
      </c>
      <c r="C25" s="19" t="s">
        <v>569</v>
      </c>
      <c r="D25" s="707">
        <v>8381.1942239399996</v>
      </c>
      <c r="E25" s="708">
        <v>8404.0584042099999</v>
      </c>
      <c r="F25" s="705">
        <f t="shared" si="0"/>
        <v>670.49553791519998</v>
      </c>
    </row>
    <row r="26" spans="1:6" x14ac:dyDescent="0.25">
      <c r="A26" s="110"/>
      <c r="B26" s="15">
        <v>21</v>
      </c>
      <c r="C26" s="38" t="s">
        <v>550</v>
      </c>
      <c r="D26" s="707">
        <v>8381.1942239399996</v>
      </c>
      <c r="E26" s="708">
        <v>8404.0584042099999</v>
      </c>
      <c r="F26" s="705">
        <f t="shared" si="0"/>
        <v>670.49553791519998</v>
      </c>
    </row>
    <row r="27" spans="1:6" x14ac:dyDescent="0.25">
      <c r="A27" s="110"/>
      <c r="B27" s="15">
        <v>22</v>
      </c>
      <c r="C27" s="38" t="s">
        <v>570</v>
      </c>
      <c r="D27" s="707">
        <v>0</v>
      </c>
      <c r="E27" s="708">
        <v>0</v>
      </c>
      <c r="F27" s="705">
        <f t="shared" si="0"/>
        <v>0</v>
      </c>
    </row>
    <row r="28" spans="1:6" ht="15.95" customHeight="1" x14ac:dyDescent="0.25">
      <c r="A28" s="110"/>
      <c r="B28" s="15" t="s">
        <v>571</v>
      </c>
      <c r="C28" s="19" t="s">
        <v>572</v>
      </c>
      <c r="D28" s="710">
        <v>0</v>
      </c>
      <c r="E28" s="708">
        <v>0</v>
      </c>
      <c r="F28" s="705">
        <f t="shared" si="0"/>
        <v>0</v>
      </c>
    </row>
    <row r="29" spans="1:6" ht="15.95" customHeight="1" x14ac:dyDescent="0.25">
      <c r="A29" s="110"/>
      <c r="B29" s="15">
        <v>23</v>
      </c>
      <c r="C29" s="19" t="s">
        <v>573</v>
      </c>
      <c r="D29" s="707">
        <v>14633.920996090001</v>
      </c>
      <c r="E29" s="708">
        <v>14633.920996090001</v>
      </c>
      <c r="F29" s="705">
        <f t="shared" si="0"/>
        <v>1170.7136796872001</v>
      </c>
    </row>
    <row r="30" spans="1:6" ht="15.95" customHeight="1" x14ac:dyDescent="0.25">
      <c r="A30" s="110"/>
      <c r="B30" s="22" t="s">
        <v>574</v>
      </c>
      <c r="C30" s="38" t="s">
        <v>575</v>
      </c>
      <c r="D30" s="707">
        <v>0</v>
      </c>
      <c r="E30" s="708">
        <v>0</v>
      </c>
      <c r="F30" s="705">
        <f t="shared" si="0"/>
        <v>0</v>
      </c>
    </row>
    <row r="31" spans="1:6" ht="15.95" customHeight="1" x14ac:dyDescent="0.25">
      <c r="A31" s="110"/>
      <c r="B31" s="15" t="s">
        <v>576</v>
      </c>
      <c r="C31" s="38" t="s">
        <v>577</v>
      </c>
      <c r="D31" s="707">
        <v>14633.920996090001</v>
      </c>
      <c r="E31" s="708">
        <v>14633.920996090001</v>
      </c>
      <c r="F31" s="705">
        <f t="shared" si="0"/>
        <v>1170.7136796872001</v>
      </c>
    </row>
    <row r="32" spans="1:6" x14ac:dyDescent="0.25">
      <c r="A32" s="110"/>
      <c r="B32" s="15" t="s">
        <v>578</v>
      </c>
      <c r="C32" s="38" t="s">
        <v>579</v>
      </c>
      <c r="D32" s="707">
        <v>0</v>
      </c>
      <c r="E32" s="708">
        <v>0</v>
      </c>
      <c r="F32" s="705">
        <f t="shared" si="0"/>
        <v>0</v>
      </c>
    </row>
    <row r="33" spans="1:6" ht="30" x14ac:dyDescent="0.25">
      <c r="A33" s="110"/>
      <c r="B33" s="39">
        <v>24</v>
      </c>
      <c r="C33" s="40" t="s">
        <v>580</v>
      </c>
      <c r="D33" s="707">
        <v>0</v>
      </c>
      <c r="E33" s="708">
        <v>0</v>
      </c>
      <c r="F33" s="705">
        <f t="shared" si="0"/>
        <v>0</v>
      </c>
    </row>
    <row r="34" spans="1:6" x14ac:dyDescent="0.25">
      <c r="A34" s="110"/>
      <c r="B34" s="39"/>
      <c r="C34" s="40" t="s">
        <v>581</v>
      </c>
      <c r="D34" s="707">
        <v>36909.452855000003</v>
      </c>
      <c r="E34" s="708">
        <v>12941.4362105</v>
      </c>
      <c r="F34" s="705">
        <f t="shared" si="0"/>
        <v>2952.7562284000005</v>
      </c>
    </row>
    <row r="35" spans="1:6" x14ac:dyDescent="0.25">
      <c r="A35" s="110"/>
      <c r="B35" s="39">
        <v>29</v>
      </c>
      <c r="C35" s="40" t="s">
        <v>495</v>
      </c>
      <c r="D35" s="707">
        <v>220921.97873351999</v>
      </c>
      <c r="E35" s="708">
        <v>190043.48534525</v>
      </c>
      <c r="F35" s="705">
        <f t="shared" si="0"/>
        <v>17673.758298681601</v>
      </c>
    </row>
    <row r="36" spans="1:6" x14ac:dyDescent="0.25">
      <c r="A36" s="110"/>
      <c r="B36" s="718"/>
      <c r="C36" s="718"/>
      <c r="D36" s="718"/>
      <c r="E36" s="709"/>
      <c r="F36" s="709"/>
    </row>
    <row r="37" spans="1:6" x14ac:dyDescent="0.25">
      <c r="A37" s="110"/>
      <c r="B37" s="718"/>
      <c r="C37" s="718"/>
      <c r="D37" s="718"/>
      <c r="E37" s="709"/>
      <c r="F37" s="709"/>
    </row>
    <row r="38" spans="1:6" x14ac:dyDescent="0.25">
      <c r="A38" s="110"/>
      <c r="B38" s="718"/>
      <c r="C38" s="718"/>
      <c r="D38" s="709"/>
      <c r="E38" s="709"/>
      <c r="F38" s="718"/>
    </row>
    <row r="39" spans="1:6" x14ac:dyDescent="0.25">
      <c r="A39" s="110"/>
      <c r="B39" s="718"/>
      <c r="C39" s="718"/>
      <c r="D39" s="709"/>
      <c r="E39" s="709"/>
      <c r="F39" s="709"/>
    </row>
    <row r="40" spans="1:6" x14ac:dyDescent="0.25">
      <c r="A40" s="110"/>
      <c r="B40" s="718"/>
      <c r="C40" s="718"/>
      <c r="D40" s="709"/>
      <c r="E40" s="709"/>
      <c r="F40" s="709"/>
    </row>
    <row r="41" spans="1:6" x14ac:dyDescent="0.25">
      <c r="A41" s="110"/>
      <c r="B41" s="718"/>
      <c r="C41" s="718"/>
      <c r="D41" s="709"/>
      <c r="E41" s="709"/>
      <c r="F41" s="709"/>
    </row>
    <row r="42" spans="1:6" x14ac:dyDescent="0.25">
      <c r="A42" s="110"/>
      <c r="B42" s="718"/>
      <c r="C42" s="718"/>
      <c r="D42" s="709"/>
      <c r="E42" s="709"/>
      <c r="F42" s="709"/>
    </row>
    <row r="43" spans="1:6" x14ac:dyDescent="0.25">
      <c r="A43" s="110"/>
      <c r="B43" s="718"/>
      <c r="C43" s="718"/>
      <c r="D43" s="709"/>
      <c r="E43" s="709"/>
      <c r="F43" s="709"/>
    </row>
    <row r="44" spans="1:6" x14ac:dyDescent="0.25">
      <c r="A44" s="110"/>
      <c r="B44" s="718"/>
      <c r="C44" s="718"/>
      <c r="D44" s="709"/>
      <c r="E44" s="709"/>
      <c r="F44" s="709"/>
    </row>
    <row r="45" spans="1:6" x14ac:dyDescent="0.25">
      <c r="A45" s="110"/>
      <c r="B45" s="718"/>
      <c r="C45" s="718"/>
      <c r="D45" s="709"/>
      <c r="E45" s="709"/>
      <c r="F45" s="709"/>
    </row>
    <row r="46" spans="1:6" x14ac:dyDescent="0.25">
      <c r="A46" s="110"/>
      <c r="B46" s="718"/>
      <c r="C46" s="718"/>
      <c r="D46" s="709"/>
      <c r="E46" s="709"/>
      <c r="F46" s="709"/>
    </row>
  </sheetData>
  <mergeCells count="3">
    <mergeCell ref="B2:F2"/>
    <mergeCell ref="D4:E4"/>
    <mergeCell ref="B4:C5"/>
  </mergeCells>
  <hyperlinks>
    <hyperlink ref="H2" location="Index!A1" display="Return to index" xr:uid="{C0AD766C-1CA7-4518-8A39-CB885B9A7EE6}"/>
  </hyperlinks>
  <pageMargins left="0.7" right="0.7" top="0.75" bottom="0.75" header="0.3" footer="0.3"/>
  <pageSetup paperSize="9" orientation="landscape" verticalDpi="1200" r:id="rId1"/>
  <headerFooter>
    <oddHeader>&amp;CEN
Annex 1</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441BB-F816-40B9-960F-FBDA7B65D574}">
  <sheetPr codeName="Ark9">
    <pageSetUpPr fitToPage="1"/>
  </sheetPr>
  <dimension ref="B1:K9"/>
  <sheetViews>
    <sheetView showGridLines="0" zoomScale="85" zoomScaleNormal="85" workbookViewId="0"/>
  </sheetViews>
  <sheetFormatPr defaultRowHeight="15" x14ac:dyDescent="0.25"/>
  <cols>
    <col min="1" max="1" width="2.7109375" style="421" customWidth="1"/>
    <col min="2" max="2" width="6.140625" style="421" customWidth="1"/>
    <col min="3" max="3" width="27" style="421" customWidth="1"/>
    <col min="4" max="4" width="18.7109375" style="421" bestFit="1" customWidth="1"/>
    <col min="5" max="5" width="18.85546875" style="421" bestFit="1" customWidth="1"/>
    <col min="6" max="6" width="21.85546875" style="421" customWidth="1"/>
    <col min="7" max="7" width="17.5703125" style="421" bestFit="1" customWidth="1"/>
    <col min="8" max="8" width="11.42578125" style="421" customWidth="1"/>
    <col min="9" max="9" width="18.85546875" style="421" bestFit="1" customWidth="1"/>
    <col min="10" max="10" width="5.7109375" style="421" customWidth="1"/>
    <col min="11" max="11" width="17.28515625" style="421" bestFit="1" customWidth="1"/>
    <col min="12" max="16384" width="9.140625" style="421"/>
  </cols>
  <sheetData>
    <row r="1" spans="2:11" ht="12.95" customHeight="1" x14ac:dyDescent="0.25">
      <c r="B1" s="718"/>
      <c r="C1" s="718"/>
      <c r="D1" s="718"/>
      <c r="E1" s="718"/>
      <c r="F1" s="718"/>
      <c r="G1" s="718"/>
      <c r="H1" s="718"/>
      <c r="I1" s="718"/>
      <c r="J1" s="718"/>
      <c r="K1" s="718"/>
    </row>
    <row r="2" spans="2:11" ht="20.25" x14ac:dyDescent="0.25">
      <c r="B2" s="631" t="s">
        <v>582</v>
      </c>
      <c r="C2" s="56"/>
      <c r="D2" s="56"/>
      <c r="E2" s="56"/>
      <c r="F2" s="56"/>
      <c r="G2" s="56"/>
      <c r="H2" s="56"/>
      <c r="I2" s="56"/>
      <c r="J2" s="718"/>
      <c r="K2" s="315" t="s">
        <v>66</v>
      </c>
    </row>
    <row r="3" spans="2:11" x14ac:dyDescent="0.25">
      <c r="B3" s="432"/>
      <c r="C3" s="718"/>
      <c r="D3" s="718"/>
      <c r="E3" s="718"/>
      <c r="F3" s="718"/>
      <c r="G3" s="718"/>
      <c r="H3" s="718"/>
      <c r="I3" s="718"/>
      <c r="J3" s="718"/>
      <c r="K3" s="718"/>
    </row>
    <row r="4" spans="2:11" x14ac:dyDescent="0.25">
      <c r="B4" s="432"/>
      <c r="C4" s="718"/>
      <c r="D4" s="749" t="s">
        <v>67</v>
      </c>
      <c r="E4" s="749" t="s">
        <v>68</v>
      </c>
      <c r="F4" s="749" t="s">
        <v>69</v>
      </c>
      <c r="G4" s="749" t="s">
        <v>70</v>
      </c>
      <c r="H4" s="749" t="s">
        <v>71</v>
      </c>
      <c r="I4" s="749" t="s">
        <v>466</v>
      </c>
      <c r="J4" s="718"/>
      <c r="K4" s="718"/>
    </row>
    <row r="5" spans="2:11" x14ac:dyDescent="0.25">
      <c r="B5" s="718"/>
      <c r="C5" s="718"/>
      <c r="D5" s="893" t="s">
        <v>583</v>
      </c>
      <c r="E5" s="893"/>
      <c r="F5" s="893"/>
      <c r="G5" s="893"/>
      <c r="H5" s="893"/>
      <c r="I5" s="893"/>
      <c r="J5" s="718"/>
      <c r="K5" s="718"/>
    </row>
    <row r="6" spans="2:11" ht="42" customHeight="1" x14ac:dyDescent="0.25">
      <c r="B6" s="718"/>
      <c r="C6" s="718"/>
      <c r="D6" s="719" t="s">
        <v>584</v>
      </c>
      <c r="E6" s="719" t="s">
        <v>585</v>
      </c>
      <c r="F6" s="719" t="s">
        <v>586</v>
      </c>
      <c r="G6" s="719" t="s">
        <v>587</v>
      </c>
      <c r="H6" s="719" t="s">
        <v>588</v>
      </c>
      <c r="I6" s="719" t="s">
        <v>495</v>
      </c>
      <c r="J6" s="718"/>
      <c r="K6" s="718"/>
    </row>
    <row r="7" spans="2:11" x14ac:dyDescent="0.25">
      <c r="B7" s="106">
        <v>1</v>
      </c>
      <c r="C7" s="433" t="s">
        <v>589</v>
      </c>
      <c r="D7" s="434">
        <v>0</v>
      </c>
      <c r="E7" s="434">
        <v>143923307001.78799</v>
      </c>
      <c r="F7" s="434">
        <v>374887178568.61639</v>
      </c>
      <c r="G7" s="434">
        <v>21926106950.175262</v>
      </c>
      <c r="H7" s="434">
        <v>0</v>
      </c>
      <c r="I7" s="434">
        <v>540736592520.57971</v>
      </c>
      <c r="J7" s="718"/>
      <c r="K7" s="718"/>
    </row>
    <row r="8" spans="2:11" x14ac:dyDescent="0.25">
      <c r="B8" s="106">
        <v>2</v>
      </c>
      <c r="C8" s="433" t="s">
        <v>590</v>
      </c>
      <c r="D8" s="434">
        <v>0</v>
      </c>
      <c r="E8" s="434">
        <v>119446226205.24055</v>
      </c>
      <c r="F8" s="434">
        <v>46082823855.277901</v>
      </c>
      <c r="G8" s="434">
        <v>9071525296.0288219</v>
      </c>
      <c r="H8" s="434">
        <v>0</v>
      </c>
      <c r="I8" s="434">
        <v>174600575356.54727</v>
      </c>
      <c r="J8" s="718"/>
      <c r="K8" s="718"/>
    </row>
    <row r="9" spans="2:11" x14ac:dyDescent="0.25">
      <c r="B9" s="435">
        <v>3</v>
      </c>
      <c r="C9" s="436" t="s">
        <v>495</v>
      </c>
      <c r="D9" s="434">
        <v>0</v>
      </c>
      <c r="E9" s="434">
        <v>263369533207.02856</v>
      </c>
      <c r="F9" s="434">
        <v>420970002423.89429</v>
      </c>
      <c r="G9" s="434">
        <v>30997632246.204086</v>
      </c>
      <c r="H9" s="434">
        <v>0</v>
      </c>
      <c r="I9" s="434">
        <v>715337167877.12695</v>
      </c>
      <c r="J9" s="718"/>
      <c r="K9" s="718"/>
    </row>
  </sheetData>
  <mergeCells count="1">
    <mergeCell ref="D5:I5"/>
  </mergeCells>
  <hyperlinks>
    <hyperlink ref="K2" location="Index!A1" display="Return to index" xr:uid="{787D014F-F0E7-48FA-BF4A-75A3A442EABD}"/>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D1927758B91648BE5B8DCE49F212EC" ma:contentTypeVersion="8" ma:contentTypeDescription="Create a new document." ma:contentTypeScope="" ma:versionID="25515d0e072f7eb5d5bde0bb07f7a853">
  <xsd:schema xmlns:xsd="http://www.w3.org/2001/XMLSchema" xmlns:xs="http://www.w3.org/2001/XMLSchema" xmlns:p="http://schemas.microsoft.com/office/2006/metadata/properties" xmlns:ns2="61f1934f-009b-4a1f-8aae-cfc45491d33e" xmlns:ns3="e3fffbaf-28ce-4e1c-a12a-637320f9f0a9" targetNamespace="http://schemas.microsoft.com/office/2006/metadata/properties" ma:root="true" ma:fieldsID="a55d444a2a42f8d954b90d41867fdacd" ns2:_="" ns3:_="">
    <xsd:import namespace="61f1934f-009b-4a1f-8aae-cfc45491d33e"/>
    <xsd:import namespace="e3fffbaf-28ce-4e1c-a12a-637320f9f0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1934f-009b-4a1f-8aae-cfc45491d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fffbaf-28ce-4e1c-a12a-637320f9f0a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24E958-5140-4DE5-9ED6-30EC94FC4C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f1934f-009b-4a1f-8aae-cfc45491d33e"/>
    <ds:schemaRef ds:uri="e3fffbaf-28ce-4e1c-a12a-637320f9f0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0C524C-1555-489C-BDAC-C94123FF9DA8}">
  <ds:schemaRefs>
    <ds:schemaRef ds:uri="http://schemas.microsoft.com/sharepoint/v3/contenttype/forms"/>
  </ds:schemaRefs>
</ds:datastoreItem>
</file>

<file path=customXml/itemProps3.xml><?xml version="1.0" encoding="utf-8"?>
<ds:datastoreItem xmlns:ds="http://schemas.openxmlformats.org/officeDocument/2006/customXml" ds:itemID="{1DC9DAFB-6CF3-4A76-A317-2880145CAA6F}">
  <ds:schemaRefs>
    <ds:schemaRef ds:uri="http://purl.org/dc/terms/"/>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e3fffbaf-28ce-4e1c-a12a-637320f9f0a9"/>
    <ds:schemaRef ds:uri="61f1934f-009b-4a1f-8aae-cfc45491d33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70</vt:i4>
      </vt:variant>
      <vt:variant>
        <vt:lpstr>Named Ranges</vt:lpstr>
      </vt:variant>
      <vt:variant>
        <vt:i4>6</vt:i4>
      </vt:variant>
    </vt:vector>
  </HeadingPairs>
  <TitlesOfParts>
    <vt:vector size="76" baseType="lpstr">
      <vt:lpstr>Index</vt:lpstr>
      <vt:lpstr>EU KM1</vt:lpstr>
      <vt:lpstr>EU CCA</vt:lpstr>
      <vt:lpstr>EU CC1</vt:lpstr>
      <vt:lpstr>EU LI1 </vt:lpstr>
      <vt:lpstr>EU LI2</vt:lpstr>
      <vt:lpstr>EU LI3</vt:lpstr>
      <vt:lpstr>EU OV1</vt:lpstr>
      <vt:lpstr>EU CR1-A</vt:lpstr>
      <vt:lpstr>EU CQ1</vt:lpstr>
      <vt:lpstr>EU CQ3</vt:lpstr>
      <vt:lpstr>EU CQ7</vt:lpstr>
      <vt:lpstr>EU CR1</vt:lpstr>
      <vt:lpstr>EU CR2</vt:lpstr>
      <vt:lpstr>EU CR3</vt:lpstr>
      <vt:lpstr>EU CR4</vt:lpstr>
      <vt:lpstr>EU CR5</vt:lpstr>
      <vt:lpstr>EU CR6-B</vt:lpstr>
      <vt:lpstr>EU CR6-A</vt:lpstr>
      <vt:lpstr>EU CR7</vt:lpstr>
      <vt:lpstr>EU CR7-A</vt:lpstr>
      <vt:lpstr>EU CR8</vt:lpstr>
      <vt:lpstr>EU CR9</vt:lpstr>
      <vt:lpstr>EU CR9.1</vt:lpstr>
      <vt:lpstr>EU CRD</vt:lpstr>
      <vt:lpstr>EU CCR1</vt:lpstr>
      <vt:lpstr>EU CCR2</vt:lpstr>
      <vt:lpstr>EU CCR3</vt:lpstr>
      <vt:lpstr>EU CCR4</vt:lpstr>
      <vt:lpstr>EU CCR5</vt:lpstr>
      <vt:lpstr>EU CCR6</vt:lpstr>
      <vt:lpstr>EU CCR8</vt:lpstr>
      <vt:lpstr>EU LR1</vt:lpstr>
      <vt:lpstr>EU LR2</vt:lpstr>
      <vt:lpstr>EU LR3</vt:lpstr>
      <vt:lpstr>EU LIQA</vt:lpstr>
      <vt:lpstr>EU LIQ1</vt:lpstr>
      <vt:lpstr>EU LIQB</vt:lpstr>
      <vt:lpstr>EU LIQ2</vt:lpstr>
      <vt:lpstr>EU CCyB1</vt:lpstr>
      <vt:lpstr>EU CCyB2</vt:lpstr>
      <vt:lpstr>EU AE1</vt:lpstr>
      <vt:lpstr>EU AE2</vt:lpstr>
      <vt:lpstr>EU AE3</vt:lpstr>
      <vt:lpstr>EU AE4</vt:lpstr>
      <vt:lpstr>EU MR1</vt:lpstr>
      <vt:lpstr>EU SEC1</vt:lpstr>
      <vt:lpstr>EU SEC4</vt:lpstr>
      <vt:lpstr>EU OV1 JR</vt:lpstr>
      <vt:lpstr>EU CC1 JR</vt:lpstr>
      <vt:lpstr>EU CR1-A JR</vt:lpstr>
      <vt:lpstr>EU CQ1 JR</vt:lpstr>
      <vt:lpstr>EU CQ3 JR</vt:lpstr>
      <vt:lpstr>EU CQ7 JR</vt:lpstr>
      <vt:lpstr>EU CR1 JR</vt:lpstr>
      <vt:lpstr>EU CR2 JR</vt:lpstr>
      <vt:lpstr>EU CR3 JR</vt:lpstr>
      <vt:lpstr>EU CR4 JR</vt:lpstr>
      <vt:lpstr>EU CR5 JR</vt:lpstr>
      <vt:lpstr>EU CR6-B JR</vt:lpstr>
      <vt:lpstr>EU CR6-A JR</vt:lpstr>
      <vt:lpstr>EU CR7 JR</vt:lpstr>
      <vt:lpstr>EU CR7-A JR</vt:lpstr>
      <vt:lpstr>EU CR8 JR</vt:lpstr>
      <vt:lpstr>EU CR9 JR</vt:lpstr>
      <vt:lpstr>EU LR1 JR</vt:lpstr>
      <vt:lpstr>EU LR2 JR</vt:lpstr>
      <vt:lpstr>EU LR3 JR</vt:lpstr>
      <vt:lpstr>EU LIQ1 JR</vt:lpstr>
      <vt:lpstr>EU LIQ2 JR</vt:lpstr>
      <vt:lpstr>'EU LI1 '!_Toc483499698</vt:lpstr>
      <vt:lpstr>'EU CCA'!chf</vt:lpstr>
      <vt:lpstr>'EU CCA'!czk</vt:lpstr>
      <vt:lpstr>'EU CCA'!dkk</vt:lpstr>
      <vt:lpstr>'EU CCA'!jpy</vt:lpstr>
      <vt:lpstr>'EU LI1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Liedtke</dc:creator>
  <cp:keywords/>
  <dc:description/>
  <cp:lastModifiedBy>Mathias Liedtke</cp:lastModifiedBy>
  <cp:revision/>
  <dcterms:created xsi:type="dcterms:W3CDTF">2022-06-24T08:40:00Z</dcterms:created>
  <dcterms:modified xsi:type="dcterms:W3CDTF">2024-10-28T13:56:12Z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655bac5-e079-4ce0-aea4-e42b8f191dac_Enabled">
    <vt:lpwstr>true</vt:lpwstr>
  </property>
  <property fmtid="{D5CDD505-2E9C-101B-9397-08002B2CF9AE}" pid="3" name="MSIP_Label_9655bac5-e079-4ce0-aea4-e42b8f191dac_SetDate">
    <vt:lpwstr>2022-06-24T11:41:20Z</vt:lpwstr>
  </property>
  <property fmtid="{D5CDD505-2E9C-101B-9397-08002B2CF9AE}" pid="4" name="MSIP_Label_9655bac5-e079-4ce0-aea4-e42b8f191dac_Method">
    <vt:lpwstr>Privileged</vt:lpwstr>
  </property>
  <property fmtid="{D5CDD505-2E9C-101B-9397-08002B2CF9AE}" pid="5" name="MSIP_Label_9655bac5-e079-4ce0-aea4-e42b8f191dac_Name">
    <vt:lpwstr>Fortrolig</vt:lpwstr>
  </property>
  <property fmtid="{D5CDD505-2E9C-101B-9397-08002B2CF9AE}" pid="6" name="MSIP_Label_9655bac5-e079-4ce0-aea4-e42b8f191dac_SiteId">
    <vt:lpwstr>df5e7718-2989-44ed-a2fd-5f63e2865f17</vt:lpwstr>
  </property>
  <property fmtid="{D5CDD505-2E9C-101B-9397-08002B2CF9AE}" pid="7" name="MSIP_Label_9655bac5-e079-4ce0-aea4-e42b8f191dac_ActionId">
    <vt:lpwstr>e6126e02-4b10-4059-b7f8-a88fec3f23a5</vt:lpwstr>
  </property>
  <property fmtid="{D5CDD505-2E9C-101B-9397-08002B2CF9AE}" pid="8" name="MSIP_Label_9655bac5-e079-4ce0-aea4-e42b8f191dac_ContentBits">
    <vt:lpwstr>0</vt:lpwstr>
  </property>
  <property fmtid="{D5CDD505-2E9C-101B-9397-08002B2CF9AE}" pid="9" name="ContentTypeId">
    <vt:lpwstr>0x010100FFD1927758B91648BE5B8DCE49F212EC</vt:lpwstr>
  </property>
</Properties>
</file>