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drawings/drawing1.xml" ContentType="application/vnd.openxmlformats-officedocument.drawing+xml"/>
  <Override PartName="/xl/comments3.xml" ContentType="application/vnd.openxmlformats-officedocument.spreadsheetml.comments+xml"/>
  <Override PartName="/xl/threadedComments/threadedComment3.xml" ContentType="application/vnd.ms-excel.threadedcomments+xml"/>
  <Override PartName="/xl/comments4.xml" ContentType="application/vnd.openxmlformats-officedocument.spreadsheetml.comments+xml"/>
  <Override PartName="/xl/threadedComments/threadedComment4.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https://jyskebank.sharepoint.com/sites/T00880/Historik/Søjle 3/Søjle 3 2022 Q2/"/>
    </mc:Choice>
  </mc:AlternateContent>
  <xr:revisionPtr revIDLastSave="2819" documentId="8_{1C17CE2A-5EDC-4115-8D07-9A30B82156C5}" xr6:coauthVersionLast="47" xr6:coauthVersionMax="47" xr10:uidLastSave="{25EE0D58-4603-4667-80E3-1DA1B4672325}"/>
  <bookViews>
    <workbookView xWindow="-21720" yWindow="3180" windowWidth="21600" windowHeight="11385" tabRatio="704" firstSheet="25" activeTab="26" xr2:uid="{299E7E28-9D83-4EC8-873A-F6959A08F8E2}"/>
  </bookViews>
  <sheets>
    <sheet name="Index" sheetId="35" r:id="rId1"/>
    <sheet name="EU CC1" sheetId="2" r:id="rId2"/>
    <sheet name="EU KM1" sheetId="34" r:id="rId3"/>
    <sheet name="EU OV1" sheetId="7" r:id="rId4"/>
    <sheet name="EU CQ1" sheetId="43" r:id="rId5"/>
    <sheet name="EU CQ3" sheetId="44" r:id="rId6"/>
    <sheet name="EU CR1" sheetId="45" r:id="rId7"/>
    <sheet name="EU CR2" sheetId="57" r:id="rId8"/>
    <sheet name="EU CQ7" sheetId="12" r:id="rId9"/>
    <sheet name="EU CR3" sheetId="13" r:id="rId10"/>
    <sheet name="EU CR4" sheetId="14" r:id="rId11"/>
    <sheet name="EU CR5" sheetId="15" r:id="rId12"/>
    <sheet name="EU CR6" sheetId="16" r:id="rId13"/>
    <sheet name="EU CR6-A" sheetId="17" r:id="rId14"/>
    <sheet name="EU CR7" sheetId="18" r:id="rId15"/>
    <sheet name="EU CR7-A" sheetId="19" r:id="rId16"/>
    <sheet name="EU CR8" sheetId="20" r:id="rId17"/>
    <sheet name="EU CCR1" sheetId="24" r:id="rId18"/>
    <sheet name="EU CCR2" sheetId="25" r:id="rId19"/>
    <sheet name="EU CCR3" sheetId="26" r:id="rId20"/>
    <sheet name="EU CCR4" sheetId="27" r:id="rId21"/>
    <sheet name="EU CCR5" sheetId="28" r:id="rId22"/>
    <sheet name="EU CCR6" sheetId="29" r:id="rId23"/>
    <sheet name="EU CCR8" sheetId="30" r:id="rId24"/>
    <sheet name="EU MR1" sheetId="31" r:id="rId25"/>
    <sheet name="EU CCyB1" sheetId="9" r:id="rId26"/>
    <sheet name="EU CCyB2" sheetId="10" r:id="rId27"/>
    <sheet name="EU SEC1" sheetId="32" r:id="rId28"/>
    <sheet name="EU SEC4" sheetId="33" r:id="rId29"/>
    <sheet name="EU LR1" sheetId="4" r:id="rId30"/>
    <sheet name="EU LR2" sheetId="5" r:id="rId31"/>
    <sheet name="EU LR3" sheetId="6" r:id="rId32"/>
    <sheet name="EU LIQ1" sheetId="61" r:id="rId33"/>
    <sheet name="EU LIQ2" sheetId="63" r:id="rId34"/>
    <sheet name="EU CC1 JR" sheetId="60" r:id="rId35"/>
    <sheet name="EU OV1 JR" sheetId="42" r:id="rId36"/>
    <sheet name="EU CQ1 JR" sheetId="8" r:id="rId37"/>
    <sheet name="EU CQ3 JR" sheetId="36" r:id="rId38"/>
    <sheet name="EU CR1 JR" sheetId="11" r:id="rId39"/>
    <sheet name="EU CR2 JR" sheetId="58" r:id="rId40"/>
    <sheet name="EU CQ7 JR" sheetId="46" r:id="rId41"/>
    <sheet name="EU CR3 JR" sheetId="47" r:id="rId42"/>
    <sheet name="EU CR4 JR" sheetId="48" r:id="rId43"/>
    <sheet name="EU CR5 JR" sheetId="49" r:id="rId44"/>
    <sheet name="EU CR6 JR" sheetId="50" r:id="rId45"/>
    <sheet name="EU CR6-A JR" sheetId="51" r:id="rId46"/>
    <sheet name="EU CR7 JR" sheetId="52" r:id="rId47"/>
    <sheet name="EU CR7-A JR" sheetId="53" r:id="rId48"/>
    <sheet name="EU CR8 JR" sheetId="54" r:id="rId49"/>
    <sheet name="EU LR1 JR" sheetId="39" r:id="rId50"/>
    <sheet name="EU LR2 JR" sheetId="40" r:id="rId51"/>
    <sheet name="EU LR3 JR" sheetId="41" r:id="rId52"/>
    <sheet name="EU LIQ1 JR" sheetId="62" r:id="rId53"/>
    <sheet name="EU LIQ2 JR" sheetId="65" r:id="rId54"/>
  </sheets>
  <externalReferences>
    <externalReference r:id="rId55"/>
    <externalReference r:id="rId56"/>
    <externalReference r:id="rId57"/>
    <externalReference r:id="rId58"/>
    <externalReference r:id="rId59"/>
    <externalReference r:id="rId60"/>
  </externalReferences>
  <definedNames>
    <definedName name="_Niveau">[1]Felter!$A$2:$A$7</definedName>
    <definedName name="_Periode">#REF!</definedName>
    <definedName name="_Periode_rap">[1]Felter!$C$2:$C$7</definedName>
    <definedName name="a">#REF!</definedName>
    <definedName name="AREAL_1">#REF!</definedName>
    <definedName name="AREAL_2">#REF!</definedName>
    <definedName name="AREAL_3">#REF!</definedName>
    <definedName name="AREAL2">#REF!</definedName>
    <definedName name="AREAL3">#REF!</definedName>
    <definedName name="awdasd">#REF!</definedName>
    <definedName name="chf">#REF!</definedName>
    <definedName name="czk">#REF!</definedName>
    <definedName name="dkk">#REF!</definedName>
    <definedName name="EU_LI2_design_A1F13_Regnskab">#REF!</definedName>
    <definedName name="EU_LI3_design_A1G7_Regnskab">#REF!</definedName>
    <definedName name="EU_LI3_design_A9G14_Regnskab">#REF!</definedName>
    <definedName name="EU_OV1_design_A1D33_Regnskab">#REF!</definedName>
    <definedName name="eur">#REF!</definedName>
    <definedName name="hej">#REF!</definedName>
    <definedName name="Index">#REF!</definedName>
    <definedName name="jpy">#REF!</definedName>
    <definedName name="Key_ratios_and_risk_figures_A1D23_Regnskab">#REF!</definedName>
    <definedName name="Leverage_ratio_D17F22_Regnskab" xml:space="preserve">        '[2]Leverage ratio'!$D$17:$F$22</definedName>
    <definedName name="Leverage_ratio_D26F31_Regnskab" xml:space="preserve">        '[2]Leverage ratio'!$D$26:$F$31</definedName>
    <definedName name="Leverage_ratio_D34F39_Regnskab" xml:space="preserve">        '[2]Leverage ratio'!$D$34:$F$39</definedName>
    <definedName name="Leverage_ratio_D9F14_Regnskab" xml:space="preserve">        '[2]Leverage ratio'!$D$9:$F$14</definedName>
    <definedName name="nok">#REF!</definedName>
    <definedName name="prove">#REF!</definedName>
    <definedName name="samlet2">#REF!</definedName>
    <definedName name="sek">#REF!</definedName>
    <definedName name="Sheet1">#REF!</definedName>
    <definedName name="SKEMA32_01_COL10">#REF!</definedName>
    <definedName name="SKEMA32_01_COL40">#REF!</definedName>
    <definedName name="SKEMA32_01_COL60">#REF!</definedName>
    <definedName name="SKEMA32_01_COL90">#REF!</definedName>
    <definedName name="SKEMA32_02_COL10">#REF!</definedName>
    <definedName name="SKEMA32_02_COL40">#REF!</definedName>
    <definedName name="SKEMA32_03_COL20">#REF!</definedName>
    <definedName name="SKEMA32_04_COL10">#REF!</definedName>
    <definedName name="SKEMA32_04_COL30">#REF!</definedName>
    <definedName name="Start_1">#REF!</definedName>
    <definedName name="Start1">#REF!</definedName>
    <definedName name="Start10">#REF!</definedName>
    <definedName name="Start11">#REF!</definedName>
    <definedName name="Start12">#REF!</definedName>
    <definedName name="Start13">#REF!</definedName>
    <definedName name="Start14">#REF!</definedName>
    <definedName name="Start16">#REF!</definedName>
    <definedName name="Start17">#REF!</definedName>
    <definedName name="Start18">#REF!</definedName>
    <definedName name="Start2">#REF!</definedName>
    <definedName name="Start22">#REF!</definedName>
    <definedName name="Start29">#REF!</definedName>
    <definedName name="Start3">#REF!</definedName>
    <definedName name="Start30">#REF!</definedName>
    <definedName name="Start32">#REF!</definedName>
    <definedName name="Start35">#REF!</definedName>
    <definedName name="Start36">#REF!</definedName>
    <definedName name="Start38">#REF!</definedName>
    <definedName name="Start4">'[3]7'!#REF!</definedName>
    <definedName name="Start44">#REF!</definedName>
    <definedName name="Start46">'[3]34'!#REF!</definedName>
    <definedName name="Start49">'[3]37'!#REF!</definedName>
    <definedName name="Start5">#REF!</definedName>
    <definedName name="Start50">#REF!</definedName>
    <definedName name="Start51">'[3]38'!#REF!</definedName>
    <definedName name="Start53">'[3]40'!#REF!</definedName>
    <definedName name="Start54">#REF!</definedName>
    <definedName name="Start55">#REF!</definedName>
    <definedName name="Start56">#REF!</definedName>
    <definedName name="Start57">#REF!</definedName>
    <definedName name="Start58">#REF!</definedName>
    <definedName name="Start59">#REF!</definedName>
    <definedName name="Start6">'[3]2'!#REF!</definedName>
    <definedName name="Start60">#REF!</definedName>
    <definedName name="Start61">#REF!</definedName>
    <definedName name="Start62">#REF!</definedName>
    <definedName name="Start63">#REF!</definedName>
    <definedName name="Start64">#REF!</definedName>
    <definedName name="Start65">#REF!</definedName>
    <definedName name="Start66">#REF!</definedName>
    <definedName name="Start67">'[3]44'!#REF!</definedName>
    <definedName name="Start68">#REF!</definedName>
    <definedName name="Start7">#REF!</definedName>
    <definedName name="Start8">#REF!</definedName>
    <definedName name="Start9">#REF!</definedName>
    <definedName name="svar_6mdr">'[4]EU MR3'!$V$2:$V$124</definedName>
    <definedName name="T11_B10G26_Regnskab">#REF!</definedName>
    <definedName name="T17_B10G26_Regnskab" xml:space="preserve">    '[2]T17 + T18'!$B$10:$G$26</definedName>
    <definedName name="T17_B10G44_Regnskab" xml:space="preserve">    '[2]T17 + T18'!$B$10:$G$47</definedName>
    <definedName name="T18_B9F24_Regnskab">#REF!</definedName>
    <definedName name="T19_B9E32_Regnskab" xml:space="preserve">        [2]T19!$B$10:$E$33</definedName>
    <definedName name="T55___TXX1_B18F31_Regnskab" xml:space="preserve">  '[2]T55 + TXX1'!$B$22:$F$35</definedName>
    <definedName name="T9_B10F25_Regnskab">#REF!</definedName>
    <definedName name="TNY_B3G10_Regnskab" xml:space="preserve">                [2]TNY!$B$3:$G$8</definedName>
    <definedName name="TXX2_B10D34_Regnskab" xml:space="preserve">        [2]TXX2!$B$10:$C$34</definedName>
    <definedName name="usd">#REF!</definedName>
    <definedName name="VaR_6mdr">'[4]EU MR3'!$P$2:$P$124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0" i="10" l="1"/>
  <c r="O18" i="9"/>
  <c r="N18" i="9"/>
  <c r="I18" i="9"/>
  <c r="O20" i="9"/>
  <c r="D18" i="9"/>
  <c r="I12" i="9"/>
  <c r="J28" i="61" l="1"/>
  <c r="I28" i="61"/>
  <c r="H28" i="61"/>
  <c r="G28" i="61"/>
  <c r="J27" i="61"/>
  <c r="I27" i="61"/>
  <c r="H27" i="61"/>
  <c r="G27" i="61"/>
  <c r="J3" i="62" l="1"/>
  <c r="I3" i="62"/>
  <c r="H3" i="62"/>
  <c r="G3" i="62"/>
  <c r="F3" i="62"/>
  <c r="E3" i="62"/>
  <c r="D3" i="62"/>
  <c r="C3" i="62"/>
  <c r="J3" i="61" l="1"/>
  <c r="I3" i="61"/>
  <c r="H3" i="61"/>
  <c r="G3" i="61"/>
  <c r="F3" i="61"/>
  <c r="E3" i="61"/>
  <c r="D3" i="61"/>
  <c r="C3" i="61"/>
  <c r="F3" i="42" l="1"/>
  <c r="D11" i="7" l="1"/>
  <c r="O12" i="9"/>
  <c r="O13" i="9"/>
  <c r="O14" i="9"/>
  <c r="O15" i="9"/>
  <c r="O16" i="9"/>
  <c r="O17" i="9"/>
  <c r="O11" i="9"/>
  <c r="M18" i="9" l="1"/>
  <c r="J18" i="9"/>
  <c r="E18" i="9"/>
  <c r="N20" i="9"/>
  <c r="I17" i="9"/>
  <c r="I20" i="9"/>
  <c r="I13" i="9"/>
  <c r="N12" i="9"/>
  <c r="N13" i="9"/>
  <c r="N14" i="9"/>
  <c r="N15" i="9"/>
  <c r="N16" i="9"/>
  <c r="N17" i="9"/>
  <c r="N11" i="9"/>
  <c r="I16" i="9"/>
  <c r="I15" i="9"/>
  <c r="I14" i="9"/>
  <c r="I11" i="9"/>
  <c r="D9" i="10"/>
  <c r="D8"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tc={3E680D7F-BD79-47DA-BE85-C98AFB21F1F5}</author>
  </authors>
  <commentList>
    <comment ref="D22" authorId="0" shapeId="0" xr:uid="{3E680D7F-BD79-47DA-BE85-C98AFB21F1F5}">
      <text>
        <t>[Trådet kommentar]
Din version af Excel lader dig læse denne trådede kommentar. Eventuelle ændringer vil dog blive fjernet, hvis filen åbnes i en nyere version af Excel. Få mere at vide: https://go.microsoft.com/fwlink/?linkid=870924
Kommentar:
    For entities without a small trading book
Securitisations that are exclusively in the banking book can be captured through the following:
{C 14.01, c0440, s0030} where {C 14.00, c0470, s0030} = empty 
However, this row needs to include, in addition, the RWEA calculated in accordance with Chapter 5 of Title II of Part Three CRR (i.e. thr RWEA calculated in accordance with the credit risk framework = the banking book part) for securitisation positions which are partically held in the banking book and partially held in the trading book.
However, the data included in C 14.00 and C 14.01 is not granular enough to identify which share of the RWEA of a securitisation partially held in both books is pertaining to the banking book part.
This issue does not arise in case of entities who have a small trading book and therefore apply the credit risk framework also to positions allocated to the trading book. Such entities can simply extract the data for all securitisation positions that they report in the SEC-IRBA sheet of C 14.01.</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tc={D6FC4907-BF9D-4B6E-BDAE-3F7E6CFC107A}</author>
  </authors>
  <commentList>
    <comment ref="G6" authorId="0" shapeId="0" xr:uid="{D6FC4907-BF9D-4B6E-BDAE-3F7E6CFC107A}">
      <text>
        <t>[Trådet kommentar]
Din version af Excel lader dig læse denne trådede kommentar. Eventuelle ændringer vil dog blive fjernet, hvis filen åbnes i en nyere version af Excel. Få mere at vide: https://go.microsoft.com/fwlink/?linkid=870924
Kommentar:
    No substance change (only label change)</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tc={28D5A89F-2C9D-43A4-AE7B-92568D5433AC}</author>
  </authors>
  <commentList>
    <comment ref="D13" authorId="0" shapeId="0" xr:uid="{28D5A89F-2C9D-43A4-AE7B-92568D5433AC}">
      <text>
        <t>[Trådet kommentar]
Din version af Excel lader dig læse denne trådede kommentar. Eventuelle ændringer vil dog blive fjernet, hvis filen åbnes i en nyere version af Excel. Få mere at vide: https://go.microsoft.com/fwlink/?linkid=870924
Kommentar:
    Several cells in this mapping included wrongly C 14.01, c0061 / c0080, instead of pointing to C 14.00, c0061 / c0080. This issue was rectified everywhere here, but is not highlighted in tracked changes.</t>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tc={C012718C-534F-414B-9BB7-8B9BB43E82AE}</author>
  </authors>
  <commentList>
    <comment ref="G6" authorId="0" shapeId="0" xr:uid="{C012718C-534F-414B-9BB7-8B9BB43E82AE}">
      <text>
        <t>[Trådet kommentar]
Din version af Excel lader dig læse denne trådede kommentar. Eventuelle ændringer vil dog blive fjernet, hvis filen åbnes i en nyere version af Excel. Få mere at vide: https://go.microsoft.com/fwlink/?linkid=870924
Kommentar:
    No substance change (only label change)</t>
      </text>
    </comment>
  </commentList>
</comments>
</file>

<file path=xl/sharedStrings.xml><?xml version="1.0" encoding="utf-8"?>
<sst xmlns="http://schemas.openxmlformats.org/spreadsheetml/2006/main" count="3321" uniqueCount="1028">
  <si>
    <t>Jyske Bank Disclosure Q2 2022</t>
  </si>
  <si>
    <t>Jyske Bank Group</t>
  </si>
  <si>
    <t>Composition of capital</t>
  </si>
  <si>
    <t>EU CC1 - Composition of regulatory own funds</t>
  </si>
  <si>
    <t>EU KM1 - Key metrics template</t>
  </si>
  <si>
    <t>Risk Exposure Amount</t>
  </si>
  <si>
    <t>EU OV1 - Overview of total risk exposure amounts</t>
  </si>
  <si>
    <t>Credit risk</t>
  </si>
  <si>
    <t>EU CQ1 - Credit quality of forborne exposures</t>
  </si>
  <si>
    <t>EU CQ3: Credit quality of performing and non-performing exposures by past due days</t>
  </si>
  <si>
    <t xml:space="preserve">EU CR1: Performing and non-performing exposures and related provisions. </t>
  </si>
  <si>
    <t>EU CR2: Changes in the stock of non-performing loans and advances</t>
  </si>
  <si>
    <t xml:space="preserve">EU CQ7: Collateral obtained by taking possession and execution processes </t>
  </si>
  <si>
    <t>EU CR3 –  CRM techniques overview:  Disclosure of the use of credit risk mitigation techniques</t>
  </si>
  <si>
    <t>EU CR4 – standardised approach – Credit risk exposure and CRM effects</t>
  </si>
  <si>
    <t>EU CR5 – standardised approach</t>
  </si>
  <si>
    <t>EU CR6 – IRB approach – Credit risk exposures by exposure class and PD range</t>
  </si>
  <si>
    <t>EU CR6-A – Scope of the use of IRB and SA approaches</t>
  </si>
  <si>
    <t>EU CR7 – IRB approach – Effect on the RWEAs of credit derivatives used as CRM techniques</t>
  </si>
  <si>
    <t>EU CR7-A – IRB approach – Disclosure of the extent of the use of CRM techniques</t>
  </si>
  <si>
    <t xml:space="preserve">EU CR8 –  RWEA flow statements of credit risk exposures under the IRB approach </t>
  </si>
  <si>
    <t>Counterparty credit risk</t>
  </si>
  <si>
    <t>EU CCR1 - Analysis of CCR exposure by approach</t>
  </si>
  <si>
    <t>EU CCR2 -Transactions subject to own funds requirements for CVA risk</t>
  </si>
  <si>
    <t>EU CCR3 - Standardised approach – CCR exposures by regulatory exposure class and risk weights</t>
  </si>
  <si>
    <t>EU CCR4 - IRB approach – CCR exposures by exposure class and PD scale</t>
  </si>
  <si>
    <t>EU CCR5 - Composition of collateral for CCR exposures</t>
  </si>
  <si>
    <t>EU CCR6 - Credit derivatives exposures</t>
  </si>
  <si>
    <t>EU CCR8 - Exposures to CCPs</t>
  </si>
  <si>
    <t>Market risk</t>
  </si>
  <si>
    <t>MR1 - Market risk under the standardised approach</t>
  </si>
  <si>
    <t xml:space="preserve">Countercyclical credit risk </t>
  </si>
  <si>
    <t>EU CCyB1 - Geographical distribution of credit exposures relevant for the calculation of the countercyclical buffer</t>
  </si>
  <si>
    <t>EU CCyB2 - Amount of institution-specific countercyclical capital buffer</t>
  </si>
  <si>
    <t xml:space="preserve">Securitisations </t>
  </si>
  <si>
    <t>EU-SEC1 - Securitisation exposures in the non-trading book</t>
  </si>
  <si>
    <t>EU-SEC4 - Securitisation exposures in the non-trading book and associated regulatory capital requirements - institution acting as investor</t>
  </si>
  <si>
    <t>Leverage Ratio</t>
  </si>
  <si>
    <t>EU LR1 - LRSum: Summary reconciliation of accounting assets and leverage ratio exposures</t>
  </si>
  <si>
    <t>EU LR2 - LRCom: Leverage ratio common disclosure</t>
  </si>
  <si>
    <t>EU LR3 - LRSpl: Split-up of on balance sheet exposures (excluding derivatives, SFTs and exempted exposures)</t>
  </si>
  <si>
    <t>Liquidity Coverage ratio</t>
  </si>
  <si>
    <t>EU LIQ1 - Quantitative information of LCR</t>
  </si>
  <si>
    <t xml:space="preserve">EU LIQ2: Net Stable Funding Ratio </t>
  </si>
  <si>
    <t>Jyske Realkredit A/S</t>
  </si>
  <si>
    <t>Template EU CC1 - Composition of regulatory own funds</t>
  </si>
  <si>
    <t>Return to index</t>
  </si>
  <si>
    <t>At 30 June 2022
(DKK million)</t>
  </si>
  <si>
    <t>Regulation (EU) No 575/2013 
Article reference</t>
  </si>
  <si>
    <t xml:space="preserve">Common Equity Tier 1 (CET1) capital:  instruments and reserves                                                                                       </t>
  </si>
  <si>
    <t xml:space="preserve">Capital instruments and the related share premium accounts </t>
  </si>
  <si>
    <t>26 (1), 27, 28, 29, EBA list 26 (3)</t>
  </si>
  <si>
    <t xml:space="preserve">     of which: Instrument type 1</t>
  </si>
  <si>
    <t>EBA list 26 (3)</t>
  </si>
  <si>
    <t xml:space="preserve">     of which: Instrument type 2</t>
  </si>
  <si>
    <t xml:space="preserve">     of which: Instrument type 3</t>
  </si>
  <si>
    <t xml:space="preserve">Retained earnings </t>
  </si>
  <si>
    <t>26 (1) (c)</t>
  </si>
  <si>
    <t>Accumulated other comprehensive income (and other reserves)</t>
  </si>
  <si>
    <t>26 (1)</t>
  </si>
  <si>
    <t>EU-3a</t>
  </si>
  <si>
    <t>Funds for general banking risk</t>
  </si>
  <si>
    <t>26 (1) (f)</t>
  </si>
  <si>
    <t xml:space="preserve">Amount of qualifying items referred to in Article 484 (3) and the related share premium accounts subject to phase out from CET1 </t>
  </si>
  <si>
    <t>483 (2)</t>
  </si>
  <si>
    <t>Minority interests (amount allowed in consolidated CET1)</t>
  </si>
  <si>
    <t>84, 479, 480</t>
  </si>
  <si>
    <t>EU-5a</t>
  </si>
  <si>
    <t xml:space="preserve">Independently reviewed interim profits net of any foreseeable charge or dividend </t>
  </si>
  <si>
    <t>26 (2)</t>
  </si>
  <si>
    <t>Common Equity Tier 1 (CET1) capital before regulatory adjustments</t>
  </si>
  <si>
    <t>Common Equity Tier 1 (CET1) capital: regulatory adjustments </t>
  </si>
  <si>
    <t>Additional value adjustments (negative amount)</t>
  </si>
  <si>
    <t>34, 105</t>
  </si>
  <si>
    <t>Intangible assets (net of related tax liability) (negative amount)</t>
  </si>
  <si>
    <t>36 (1) (b), 37, 472 (4)</t>
  </si>
  <si>
    <t>Empty set in the EU</t>
  </si>
  <si>
    <t>Deferred tax assets that rely on future profitability excluding those arising from temporary differences (net of related tax liability where the conditions in Article 38 (3) are met) (negative amount)</t>
  </si>
  <si>
    <t>36 (1) (c), 38, 472 (5)</t>
  </si>
  <si>
    <t>Fair value reserves related to gains or losses on cash flow hedges of financial instruments that are not valued at fair value</t>
  </si>
  <si>
    <t>33 (a)</t>
  </si>
  <si>
    <t xml:space="preserve">Negative amounts resulting from the calculation of expected loss amounts </t>
  </si>
  <si>
    <t>36 (1) (d), 40, 159, 472 (6)</t>
  </si>
  <si>
    <t>Any increase in equity that results from securitised assets (negative amount)</t>
  </si>
  <si>
    <t>32 (1)</t>
  </si>
  <si>
    <t>Gains or losses on liabilities valued at fair value resulting from changes in own credit standing</t>
  </si>
  <si>
    <t>33 (1) (b) (c)</t>
  </si>
  <si>
    <t>Defined-benefit pension fund assets (negative amount)</t>
  </si>
  <si>
    <t>36 (1) (e), 41, 472 (7)</t>
  </si>
  <si>
    <t>Direct and indirect holdings by an institution of own CET1 instruments (negative amount)</t>
  </si>
  <si>
    <t>36 (1) (f), 42, 472 (8)</t>
  </si>
  <si>
    <t>Direct, indirect and synthetic holdings of the CET 1 instruments of financial sector entities where those entities have reciprocal cross holdings with the institution designed to inflate artificially the own funds of the institution (negative amount)</t>
  </si>
  <si>
    <t>36 (1) (g), 44, 472 (9)</t>
  </si>
  <si>
    <t>Direct, indirect and synthetic holdings by the institution of the CET1 instruments of financial sector entities where the institution does not have a significant investment in those entities (amount above 10% threshold and net of eligible short positions) (negative amount)</t>
  </si>
  <si>
    <t>36 (1) (h), 43, 45, 46, 49 (2) (3), 79, 472 (10)</t>
  </si>
  <si>
    <t>Direct, indirect and synthetic holdings by the institution of the CET1 instruments of financial sector entities where the institution has a significant investment in those entities (amount above 10% threshold and net of eligible short positions) (negative amount)</t>
  </si>
  <si>
    <t>36 (1) (i), 43, 45, 47, 48 (1) (b), 49 (1) to (3), 79, 470, 472 (11)</t>
  </si>
  <si>
    <t>EU-20a</t>
  </si>
  <si>
    <t>Exposure amount of the following items which qualify for a RW of 1250%, where the institution opts for the deduction alternative</t>
  </si>
  <si>
    <t>36 (1) (k)</t>
  </si>
  <si>
    <t>EU-20b</t>
  </si>
  <si>
    <t xml:space="preserve">     of which: qualifying holdings outside the financial sector (negative amount)</t>
  </si>
  <si>
    <t>36 (1) (k) (i), 89 to 91</t>
  </si>
  <si>
    <t>EU-20c</t>
  </si>
  <si>
    <t xml:space="preserve">     of which: securitisation positions (negative amount)</t>
  </si>
  <si>
    <t>36 (1) (k) (ii), 243 (1) (b), 244 (1) (b), 258</t>
  </si>
  <si>
    <t>EU-20d</t>
  </si>
  <si>
    <t xml:space="preserve">     of which: free deliveries (negative amount)</t>
  </si>
  <si>
    <t>36 (1) (k) (iii), 379 (3)</t>
  </si>
  <si>
    <t>Deferred tax assets arising from temporary differences (amount above 10% threshold, net of related tax liability where the conditions in Article 38 (3) are met) (negative amount)</t>
  </si>
  <si>
    <t>36 (1) (c), 38, 48 (1) (a), 470, 472 (5)</t>
  </si>
  <si>
    <t>Amount exceeding the 17,65% threshold (negative amount)</t>
  </si>
  <si>
    <t>48 (1)</t>
  </si>
  <si>
    <t xml:space="preserve">     of which: direct, indirect and synthetic holdings by the institution of the CET1 instruments of financial sector entities where the institution has a significant investment in those entities</t>
  </si>
  <si>
    <t>36 (1) (i), 48 (1) (b), 470, 472 (11)</t>
  </si>
  <si>
    <t xml:space="preserve">     of which: deferred tax assets arising from temporary differences</t>
  </si>
  <si>
    <t>EU-25a</t>
  </si>
  <si>
    <t>Losses for the current financial year (negative amount)</t>
  </si>
  <si>
    <t>36 (1) (a), 472 (3)</t>
  </si>
  <si>
    <t>EU-25b</t>
  </si>
  <si>
    <t>Foreseeable tax charges relating to CET1 items except where the institution suitably adjusts the amount of CET1 items insofar as such tax charges reduce the amount up to which those items may be used to cover risks or losses (negative amount)</t>
  </si>
  <si>
    <t>36 (1) (l)</t>
  </si>
  <si>
    <t>Qualifying AT1 deductions that exceed the AT1 items of the institution (negative amount)</t>
  </si>
  <si>
    <t>36 (1) (j)</t>
  </si>
  <si>
    <t>27a</t>
  </si>
  <si>
    <t>Other regulatory adjusments</t>
  </si>
  <si>
    <t>473a</t>
  </si>
  <si>
    <t>Total regulatory adjustments to Common Equity Tier 1 (CET1)</t>
  </si>
  <si>
    <t xml:space="preserve">Common Equity Tier 1 (CET1) capital </t>
  </si>
  <si>
    <t>Additional Tier 1 (AT1) capital: instruments</t>
  </si>
  <si>
    <t>51, 52</t>
  </si>
  <si>
    <t xml:space="preserve">     of which: classified as equity under applicable accounting standards</t>
  </si>
  <si>
    <t xml:space="preserve">     of which: classified as liabilities under applicable accounting standards</t>
  </si>
  <si>
    <t>Amount of qualifying items referred to in Article 484 (4) and the related share premium accounts subject to phase out from AT1</t>
  </si>
  <si>
    <t>486 (3)</t>
  </si>
  <si>
    <t>EU-33a</t>
  </si>
  <si>
    <t>Amount of qualifying items referred to in Article 494a(1) subject to phase out from AT1</t>
  </si>
  <si>
    <t>EU-33b</t>
  </si>
  <si>
    <t>Amount of qualifying items referred to in Article 494b(1) subject to phase out from AT1</t>
  </si>
  <si>
    <t xml:space="preserve">Qualifying Tier 1 capital included in consolidated AT1 capital (including minority interests not included in row 5) issued by subsidiaries and held by third parties </t>
  </si>
  <si>
    <t>85, 86</t>
  </si>
  <si>
    <t xml:space="preserve">    of which: instruments issued by subsidiaries subject to phase out </t>
  </si>
  <si>
    <t xml:space="preserve">   Additional Tier 1 (AT1) capital before regulatory adjustments</t>
  </si>
  <si>
    <t>Additional Tier 1 (AT1) capital: regulatory adjustments</t>
  </si>
  <si>
    <t>Direct and indirect holdings by an institution of own AT1 instruments (negative amount)</t>
  </si>
  <si>
    <t>52 (1) (b), 56 (a), 57</t>
  </si>
  <si>
    <t>Direct, indirect and synthetic holdings of the AT1 instruments of financial sector entities where those entities have reciprocal cross holdings with the institution designed to inflate artificially the own funds of the institution (negative amount)</t>
  </si>
  <si>
    <t>56 (b), 58</t>
  </si>
  <si>
    <t>Direct, indirect and synthetic holdings of the AT1 instruments of financial sector entities where the institution does not have a significant investment in those entities (amount above 10% threshold and net of eligible short positions) (negative amount)</t>
  </si>
  <si>
    <t>56 (c), 59, 60, 79</t>
  </si>
  <si>
    <t>Direct, indirect and synthetic holdings by the institution of the AT1 instruments of financial sector entities where the institution has a significant investment in those entities (net of eligible short positions) (negative amount)</t>
  </si>
  <si>
    <t>56 (d), 59, 79</t>
  </si>
  <si>
    <t>Not applicable</t>
  </si>
  <si>
    <t>Qualifying T2 deductions that exceed the T2 items of the institution (negative amount)</t>
  </si>
  <si>
    <t>56 (e)</t>
  </si>
  <si>
    <t>42a</t>
  </si>
  <si>
    <t>Other regulatory adjustments to AT1 capital</t>
  </si>
  <si>
    <t>Total regulatory adjustments to Additional Tier 1 (AT1) capital</t>
  </si>
  <si>
    <t xml:space="preserve">Additional Tier 1 (AT1) capital </t>
  </si>
  <si>
    <t>Tier 1 capital (T1 = CET1 + AT1)</t>
  </si>
  <si>
    <t>Tier 2 (T2) capital: instruments</t>
  </si>
  <si>
    <t>Capital instruments and the related share premium accounts</t>
  </si>
  <si>
    <t>62, 63</t>
  </si>
  <si>
    <t>Amount of qualifying  items referred to in Article 484 (5) and the related share premium accounts subject to phase out from T2 as described in Article 486 (4) CRR</t>
  </si>
  <si>
    <t>486 (4)</t>
  </si>
  <si>
    <t>EU-47a</t>
  </si>
  <si>
    <t>Amount of qualifying  items referred to in Article 494a (2) subject to phase out from T2</t>
  </si>
  <si>
    <t>483 (4)</t>
  </si>
  <si>
    <t>EU-47b</t>
  </si>
  <si>
    <t>Amount of qualifying  items referred to in Article 494b (2) subject to phase out from T2</t>
  </si>
  <si>
    <t xml:space="preserve">Qualifying own funds instruments included in consolidated T2 capital (including minority interests and AT1 instruments not included in rows 5 or 34) issued by subsidiaries and held by third parties </t>
  </si>
  <si>
    <t>87, 88, 480</t>
  </si>
  <si>
    <t xml:space="preserve">   of which: instruments issued by subsidiaries subject to phase out</t>
  </si>
  <si>
    <t>Credit risk adjustments</t>
  </si>
  <si>
    <t>62 (c) &amp; (d)</t>
  </si>
  <si>
    <t>Tier 2 (T2) capital before regulatory adjustments</t>
  </si>
  <si>
    <t>Tier 2 (T2) capital: regulatory adjustments </t>
  </si>
  <si>
    <t>Direct and indirect holdings by an institution of own T2 instruments and subordinated loans (negative amount)</t>
  </si>
  <si>
    <t>63 (b) (i), 66 (a), 67</t>
  </si>
  <si>
    <t>Direct, indirect and synthetic holdings of the T2 instruments and subordinated loans of financial sector entities where those entities have reciprocal cross holdings with the institution designed to inflate artificially the own funds of the institution (negative amount)</t>
  </si>
  <si>
    <t>66 (b), 68</t>
  </si>
  <si>
    <t xml:space="preserve">Direct and indirect holdings of the T2 instruments and subordinated loans of financial sector entities where the institution does not have a significant investment in those entities (amount above 10% threshold and net of eligible short positions) (negative amount)  </t>
  </si>
  <si>
    <t>66 (c), 69, 70, 79</t>
  </si>
  <si>
    <t>54a</t>
  </si>
  <si>
    <t>Direct and indirect holdings by the institution of the T2 instruments and subordinated loans of financial sector entities where the institution has a significant investment in those entities (net of eligible short positions) (negative amount)</t>
  </si>
  <si>
    <t>66 (d), 69, 79</t>
  </si>
  <si>
    <t>EU-56a </t>
  </si>
  <si>
    <t>Qualifying eligible liabilities deductions that exceed the eligible liabilities items of the institution (negative amount)</t>
  </si>
  <si>
    <t>56b</t>
  </si>
  <si>
    <t>Other regulatory adjusments to T2 capital</t>
  </si>
  <si>
    <t>Total regulatory adjustments to Tier 2 (T2) capital</t>
  </si>
  <si>
    <t xml:space="preserve">Tier 2 (T2) capital </t>
  </si>
  <si>
    <t>Total capital (TC = T1 + T2)</t>
  </si>
  <si>
    <t>Total risk exposure amount</t>
  </si>
  <si>
    <t>Capital ratios and requirements including buffers </t>
  </si>
  <si>
    <t>Common Equity Tier 1</t>
  </si>
  <si>
    <t>92 (2) (a), 465</t>
  </si>
  <si>
    <t>Tier 1</t>
  </si>
  <si>
    <t>92 (2) (b), 465</t>
  </si>
  <si>
    <t>Total capital</t>
  </si>
  <si>
    <t>92 (2) (c)</t>
  </si>
  <si>
    <t>Institution CET1 overall capital requirements</t>
  </si>
  <si>
    <t>CRD 128, 129, 130, 131, 133</t>
  </si>
  <si>
    <t xml:space="preserve">of which: capital conservation buffer requirement </t>
  </si>
  <si>
    <t xml:space="preserve">of which: countercyclical capital buffer requirement </t>
  </si>
  <si>
    <t xml:space="preserve">of which: systemic risk buffer requirement </t>
  </si>
  <si>
    <t>EU-67a</t>
  </si>
  <si>
    <t>of which: Global Systemically Important Institution (G-SII) or Other Systemically Important Institution (O-SII) buffer requirement</t>
  </si>
  <si>
    <t>CRD 131</t>
  </si>
  <si>
    <t>EU-67b</t>
  </si>
  <si>
    <t>of which: additional own funds requirements to address the risks other than the risk of excessive leverage</t>
  </si>
  <si>
    <t>Common Equity Tier 1 capital (as a percentage of risk exposure amount) available after meeting the minimum capital requirements</t>
  </si>
  <si>
    <t>CRD 128</t>
  </si>
  <si>
    <t>Amounts below the thresholds for deduction (before risk weighting) </t>
  </si>
  <si>
    <t xml:space="preserve">Direct and indirect holdings of own funds and eligible liabilities of financial sector entities where the institution does not have a significant investment in those entities (amount below 10% threshold  and net of eligible short positions)   </t>
  </si>
  <si>
    <t>36 (1) (h), 45, 46
56 (c), 59, 60, 66 (c), 69, 70</t>
  </si>
  <si>
    <t xml:space="preserve">Direct and indirect holdings by the institution of the CET1 instruments of financial sector entities where the institution has a significant investment in those entities (amount below 17.65% thresholds and net of eligible short positions) </t>
  </si>
  <si>
    <t>36 (1) (i), 45, 48</t>
  </si>
  <si>
    <t>Deferred tax assets arising from temporary differences (amount below 17.65%  threshold, net of related tax liability where the conditions in Article 38 (3) are met)</t>
  </si>
  <si>
    <t>36 (1) (c), 38, 48</t>
  </si>
  <si>
    <t>Applicable caps on the inclusion of provisions in Tier 2 </t>
  </si>
  <si>
    <t>Credit risk adjustments included in T2 in respect of exposures subject to standardised approach (prior to the application of the cap)</t>
  </si>
  <si>
    <t>Cap on inclusion of credit risk adjustments in T2 under standardised approach</t>
  </si>
  <si>
    <t>Credit risk adjustments included in T2 in respect of exposures subject to internal ratings-based approach (prior to the application of the cap)</t>
  </si>
  <si>
    <t>Cap for inclusion of credit risk adjustments in T2 under internal ratings-based approach</t>
  </si>
  <si>
    <t>Capital instruments subject to phase-out arrangements (only applicable between 1 Jan 2014 and 1 Jan 2022)</t>
  </si>
  <si>
    <t>Current cap on CET1 instruments subject to phase out arrangements</t>
  </si>
  <si>
    <t>484 (3), 486 (2) &amp; (5)</t>
  </si>
  <si>
    <t>Amount excluded from CET1 due to cap (excess over cap after redemptions and maturities)</t>
  </si>
  <si>
    <t>Current cap on AT1 instruments subject to phase out arrangements</t>
  </si>
  <si>
    <t>484 (4), 486 (3) &amp; (5)</t>
  </si>
  <si>
    <t>Amount excluded from AT1 due to cap (excess over cap after redemptions and maturities)</t>
  </si>
  <si>
    <t>Current cap on T2 instruments subject to phase out arrangements</t>
  </si>
  <si>
    <t>484 (5), 486 (4) &amp; (5)</t>
  </si>
  <si>
    <t>Amount excluded from T2 due to cap (excess over cap after redemptions and maturities)</t>
  </si>
  <si>
    <t>Template EU KM1 - Key metrics template</t>
  </si>
  <si>
    <t>a</t>
  </si>
  <si>
    <t>b</t>
  </si>
  <si>
    <t>c</t>
  </si>
  <si>
    <t>d</t>
  </si>
  <si>
    <t>e</t>
  </si>
  <si>
    <t>T</t>
  </si>
  <si>
    <t>Available own funds (amounts)</t>
  </si>
  <si>
    <t xml:space="preserve">Common Equity Tier 1 (CET1) capital </t>
  </si>
  <si>
    <t xml:space="preserve">Tier 1 capital </t>
  </si>
  <si>
    <t xml:space="preserve">Total capital </t>
  </si>
  <si>
    <t>Risk-weighted exposure amounts</t>
  </si>
  <si>
    <t>Total risk-weighted exposure amount</t>
  </si>
  <si>
    <t>Capital ratios (as a percentage of risk-weighted exposure amount)</t>
  </si>
  <si>
    <r>
      <t>Common Equity Tier</t>
    </r>
    <r>
      <rPr>
        <sz val="11"/>
        <color theme="1"/>
        <rFont val="Calibri"/>
        <family val="2"/>
        <scheme val="minor"/>
      </rPr>
      <t> </t>
    </r>
    <r>
      <rPr>
        <sz val="11"/>
        <color rgb="FF000000"/>
        <rFont val="Calibri"/>
        <family val="2"/>
        <scheme val="minor"/>
      </rPr>
      <t>1 ratio (%)</t>
    </r>
  </si>
  <si>
    <t>Tier 1 ratio (%)</t>
  </si>
  <si>
    <t>Total capital ratio (%)</t>
  </si>
  <si>
    <t>Additional own funds requirements to address risks other than the risk of excessive leverage (as a percentage of risk-weighted exposure amount)</t>
  </si>
  <si>
    <t>EU 7a</t>
  </si>
  <si>
    <t xml:space="preserve">Additional own funds requirements to address risks other than the risk of excessive leverage (%) </t>
  </si>
  <si>
    <t>EU 7b</t>
  </si>
  <si>
    <t xml:space="preserve">     of which: to be made up of CET1 capital (percentage points)</t>
  </si>
  <si>
    <t>EU 7c</t>
  </si>
  <si>
    <t xml:space="preserve">     of which: to be made up of Tier 1 capital (percentage points)</t>
  </si>
  <si>
    <t>EU 7d</t>
  </si>
  <si>
    <t>Total SREP own funds requirements (%)</t>
  </si>
  <si>
    <t>Combined buffer requirement (as a percentage of risk-weighted exposure amount)</t>
  </si>
  <si>
    <t>Capital conservation buffer (%)</t>
  </si>
  <si>
    <t>EU 8a</t>
  </si>
  <si>
    <t>Conservation buffer due to macro-prudential or systemic risk identified at the level of a Member State (%)</t>
  </si>
  <si>
    <t>Institution specific countercyclical capital buffer (%)</t>
  </si>
  <si>
    <t>EU 9a</t>
  </si>
  <si>
    <t>Systemic risk buffer (%)</t>
  </si>
  <si>
    <t>Global Systemically Important Institution buffer (%)</t>
  </si>
  <si>
    <t>EU 10a</t>
  </si>
  <si>
    <t>Other Systemically Important Institution buffer</t>
  </si>
  <si>
    <t>Combined buffer requirement (%)</t>
  </si>
  <si>
    <t>EU 11a</t>
  </si>
  <si>
    <t>Overall capital requirements (%)</t>
  </si>
  <si>
    <t>CET1 available after meeting the total SREP own funds requirements (%)</t>
  </si>
  <si>
    <t>Leverage ratio</t>
  </si>
  <si>
    <t>Total exposure measure</t>
  </si>
  <si>
    <t>Leverage ratio (%)</t>
  </si>
  <si>
    <t>Additional own funds requirements to address the risk of excessive leverage (as a percentage of total exposure measure)</t>
  </si>
  <si>
    <t>EU 14a</t>
  </si>
  <si>
    <t xml:space="preserve">Additional own funds requirements to address the risk of excessive leverage (%) </t>
  </si>
  <si>
    <t>EU 14b</t>
  </si>
  <si>
    <t>EU 14c</t>
  </si>
  <si>
    <t>Total SREP leverage ratio requirements (%)</t>
  </si>
  <si>
    <t>Leverage ratio buffer and overall leverage ratio requirement (as a percentage of total exposure measure)</t>
  </si>
  <si>
    <t>EU 14d</t>
  </si>
  <si>
    <t>Leverage ratio buffer requirement (%)</t>
  </si>
  <si>
    <t>Overall leverage ratio requirements (%)</t>
  </si>
  <si>
    <t>Liquidity Coverage Ratio</t>
  </si>
  <si>
    <t>Total high-quality liquid assets (HQLA) (Weighted value - average)</t>
  </si>
  <si>
    <t>Total net cash outflows (adjusted value)</t>
  </si>
  <si>
    <t>Liquidity coverage ratio (%)</t>
  </si>
  <si>
    <t>Net Stable Funding Ratio</t>
  </si>
  <si>
    <t>Total available stable funding</t>
  </si>
  <si>
    <t>Total required stable funding</t>
  </si>
  <si>
    <t>NSFR ratio (%)</t>
  </si>
  <si>
    <t>Template EU OV1 – Overview of total risk exposure amounts</t>
  </si>
  <si>
    <t>Risk weighted exposure amounts (RWEAs)</t>
  </si>
  <si>
    <t>Total own funds requirements</t>
  </si>
  <si>
    <t>Credit risk (excluding CCR)</t>
  </si>
  <si>
    <t xml:space="preserve">Of which the standardised approach </t>
  </si>
  <si>
    <t xml:space="preserve">Of which the Foundation IRB (F-IRB) approach </t>
  </si>
  <si>
    <t>Of which:  slotting approach</t>
  </si>
  <si>
    <t>EU 4a</t>
  </si>
  <si>
    <t>Of which: equities under the simple riskweighted approach</t>
  </si>
  <si>
    <t xml:space="preserve">Of which the Advanced IRB (A-IRB) approach </t>
  </si>
  <si>
    <t xml:space="preserve">Counterparty credit risk - CCR </t>
  </si>
  <si>
    <t>Of which internal model method (IMM)</t>
  </si>
  <si>
    <t>Of which exposures to a CCP</t>
  </si>
  <si>
    <t>EU 8b</t>
  </si>
  <si>
    <t>Of which credit valuation adjustment - CVA</t>
  </si>
  <si>
    <t>Of which other CCR</t>
  </si>
  <si>
    <t xml:space="preserve">Settlement risk </t>
  </si>
  <si>
    <t>Securitisation exposures in the non-trading book (after the cap)</t>
  </si>
  <si>
    <t xml:space="preserve">Of which SEC-IRBA approach </t>
  </si>
  <si>
    <t>Of which SEC-ERBA (including IAA)</t>
  </si>
  <si>
    <t xml:space="preserve">Of which SEC-SA approach </t>
  </si>
  <si>
    <t>EU 19a</t>
  </si>
  <si>
    <t>Of which 1250%/ deduction</t>
  </si>
  <si>
    <t>Position, foreign exchange and commodities risks (Market risk)</t>
  </si>
  <si>
    <t xml:space="preserve">Of which IMA </t>
  </si>
  <si>
    <t>EU 22a</t>
  </si>
  <si>
    <t>Large exposures</t>
  </si>
  <si>
    <t>Operational risk</t>
  </si>
  <si>
    <t>EU 23a</t>
  </si>
  <si>
    <t xml:space="preserve">Of which basic indicator approach </t>
  </si>
  <si>
    <t>EU 23b</t>
  </si>
  <si>
    <t xml:space="preserve">Of which standardised approach </t>
  </si>
  <si>
    <t>EU 23c</t>
  </si>
  <si>
    <t xml:space="preserve">Of which advanced measurement approach </t>
  </si>
  <si>
    <t>Amounts below the thresholds for deduction (subject
to 250% risk weight) (For information)</t>
  </si>
  <si>
    <t>Total</t>
  </si>
  <si>
    <t>Template EU CQ1: Credit quality of forborne exposures</t>
  </si>
  <si>
    <t>f</t>
  </si>
  <si>
    <t>g</t>
  </si>
  <si>
    <t>h</t>
  </si>
  <si>
    <t>Accumulated impairment, accumulated negative changes in fair value due to credit risk and provisions</t>
  </si>
  <si>
    <t>Performing forborne</t>
  </si>
  <si>
    <t>Non-performing forborne</t>
  </si>
  <si>
    <t>On performing forborne exposures</t>
  </si>
  <si>
    <t>On non-performing forborne exposures</t>
  </si>
  <si>
    <t>Of which defaulted</t>
  </si>
  <si>
    <t>005</t>
  </si>
  <si>
    <t>010</t>
  </si>
  <si>
    <t>Loans and advances</t>
  </si>
  <si>
    <t>020</t>
  </si>
  <si>
    <t>030</t>
  </si>
  <si>
    <t>040</t>
  </si>
  <si>
    <t>050</t>
  </si>
  <si>
    <t>060</t>
  </si>
  <si>
    <t>070</t>
  </si>
  <si>
    <t>080</t>
  </si>
  <si>
    <t>Debt Securities</t>
  </si>
  <si>
    <t>090</t>
  </si>
  <si>
    <t>Loan commitments given</t>
  </si>
  <si>
    <t>Template EU CQ3: Credit quality of performing and non-performing exposures by past due days</t>
  </si>
  <si>
    <t>i</t>
  </si>
  <si>
    <t>j</t>
  </si>
  <si>
    <t>k</t>
  </si>
  <si>
    <t>l</t>
  </si>
  <si>
    <t>Performing exposures</t>
  </si>
  <si>
    <t>Non-performing exposures</t>
  </si>
  <si>
    <t>Past due &gt; 7 years</t>
  </si>
  <si>
    <t xml:space="preserve">      Of which SMEs</t>
  </si>
  <si>
    <t>100</t>
  </si>
  <si>
    <t>110</t>
  </si>
  <si>
    <t>120</t>
  </si>
  <si>
    <t>130</t>
  </si>
  <si>
    <t>140</t>
  </si>
  <si>
    <t>150</t>
  </si>
  <si>
    <t>Off-balance sheet exposures</t>
  </si>
  <si>
    <t>160</t>
  </si>
  <si>
    <t>170</t>
  </si>
  <si>
    <t>180</t>
  </si>
  <si>
    <t>190</t>
  </si>
  <si>
    <t>200</t>
  </si>
  <si>
    <t>210</t>
  </si>
  <si>
    <t>220</t>
  </si>
  <si>
    <t xml:space="preserve">Template EU CQ7: Collateral obtained by taking possession and execution processes </t>
  </si>
  <si>
    <t>Value at initial recognition</t>
  </si>
  <si>
    <t>Accumulated negative changes</t>
  </si>
  <si>
    <t xml:space="preserve">Template EU CR1: Performing and non-performing exposures and related provisions. </t>
  </si>
  <si>
    <t>m</t>
  </si>
  <si>
    <t>n</t>
  </si>
  <si>
    <t>o</t>
  </si>
  <si>
    <t>Gross carrying amount/nominal amount</t>
  </si>
  <si>
    <t>Central banks</t>
  </si>
  <si>
    <t>General governments</t>
  </si>
  <si>
    <t>Credit institutions</t>
  </si>
  <si>
    <t>Other financial corporations</t>
  </si>
  <si>
    <t>Non-financial corporations</t>
  </si>
  <si>
    <t>Households</t>
  </si>
  <si>
    <t>Template EU CR2: Changes in the stock of non-performing loans and advances</t>
  </si>
  <si>
    <t>Initial stock of non-performing loans and advances</t>
  </si>
  <si>
    <t>Inflows to non-performing portfolios</t>
  </si>
  <si>
    <t>Outflows from non-performing portfolios</t>
  </si>
  <si>
    <t>Outflows due to write-offs</t>
  </si>
  <si>
    <t>Outflow due to other situations</t>
  </si>
  <si>
    <t>Final stock of non-performing loans and advances</t>
  </si>
  <si>
    <t>Template EU CR3 –  CRM techniques overview:  Disclosure of the use of credit risk mitigation techniques</t>
  </si>
  <si>
    <t xml:space="preserve">Unsecured carrying amount </t>
  </si>
  <si>
    <t>Secured carrying amount</t>
  </si>
  <si>
    <r>
      <rPr>
        <sz val="8.5"/>
        <color rgb="FF000000"/>
        <rFont val="Effra"/>
        <family val="2"/>
      </rPr>
      <t>Of which</t>
    </r>
    <r>
      <rPr>
        <b/>
        <sz val="8.5"/>
        <color rgb="FF000000"/>
        <rFont val="Effra"/>
        <family val="2"/>
      </rPr>
      <t xml:space="preserve"> secured by collateral </t>
    </r>
  </si>
  <si>
    <r>
      <rPr>
        <sz val="8.5"/>
        <color rgb="FF000000"/>
        <rFont val="Effra"/>
        <family val="2"/>
      </rPr>
      <t xml:space="preserve">Of which </t>
    </r>
    <r>
      <rPr>
        <b/>
        <sz val="8.5"/>
        <color rgb="FF000000"/>
        <rFont val="Effra"/>
        <family val="2"/>
      </rPr>
      <t>secured by financial guarantees</t>
    </r>
  </si>
  <si>
    <r>
      <rPr>
        <sz val="8.5"/>
        <color rgb="FF000000"/>
        <rFont val="Effra"/>
        <family val="2"/>
      </rPr>
      <t xml:space="preserve">Of which </t>
    </r>
    <r>
      <rPr>
        <b/>
        <sz val="8.5"/>
        <color rgb="FF000000"/>
        <rFont val="Effra"/>
        <family val="2"/>
      </rPr>
      <t>secured by credit derivatives</t>
    </r>
  </si>
  <si>
    <t xml:space="preserve">Debt securities </t>
  </si>
  <si>
    <t xml:space="preserve">     Of which non-performing exposures</t>
  </si>
  <si>
    <t>EU-5</t>
  </si>
  <si>
    <t xml:space="preserve">            Of which defaulted </t>
  </si>
  <si>
    <t>Template EU CR4 – standardised approach – Credit risk exposure and CRM effects</t>
  </si>
  <si>
    <t xml:space="preserve"> Exposure classes</t>
  </si>
  <si>
    <t>Exposures before CCF and before CRM</t>
  </si>
  <si>
    <t>Exposures post CCF and post CRM</t>
  </si>
  <si>
    <t>RWAs and RWAs density</t>
  </si>
  <si>
    <t>On-balance-sheet exposures</t>
  </si>
  <si>
    <t>Off-balance-sheet exposures</t>
  </si>
  <si>
    <t>RWEA</t>
  </si>
  <si>
    <t xml:space="preserve">RWEA density (%) </t>
  </si>
  <si>
    <t>Central governments or central banks</t>
  </si>
  <si>
    <t>Regional government or local authorities</t>
  </si>
  <si>
    <t>Public sector entities</t>
  </si>
  <si>
    <t>Multilateral development banks</t>
  </si>
  <si>
    <t>International organisations</t>
  </si>
  <si>
    <t>Institutions</t>
  </si>
  <si>
    <t>Corporates</t>
  </si>
  <si>
    <t>Retail</t>
  </si>
  <si>
    <t>Secured by mortgages on immovable property</t>
  </si>
  <si>
    <t>Exposures in default</t>
  </si>
  <si>
    <t>Exposures associated with particularly high risk</t>
  </si>
  <si>
    <t>Covered bonds</t>
  </si>
  <si>
    <t>Institutions and corporates with a short-term credit assessment</t>
  </si>
  <si>
    <t>Collective investment undertakings</t>
  </si>
  <si>
    <t>Equity</t>
  </si>
  <si>
    <t>Other items</t>
  </si>
  <si>
    <t>TOTAL</t>
  </si>
  <si>
    <t>Template EU CR5 – standardised approach</t>
  </si>
  <si>
    <t>Risk weight</t>
  </si>
  <si>
    <t>Of which unrated</t>
  </si>
  <si>
    <t>Others</t>
  </si>
  <si>
    <t>p</t>
  </si>
  <si>
    <t>q</t>
  </si>
  <si>
    <t>Unit or shares in collective investment undertakings</t>
  </si>
  <si>
    <t>Template EU CR6 – IRB approach – Credit risk exposures by exposure class and PD range</t>
  </si>
  <si>
    <t>A-IRB</t>
  </si>
  <si>
    <t>PD scale</t>
  </si>
  <si>
    <t>On-balance sheet exposures</t>
  </si>
  <si>
    <t>Off-balance-sheet exposures pre-CCF</t>
  </si>
  <si>
    <t>Exposure weighted average CCF</t>
  </si>
  <si>
    <t>Exposure post CCF and post CRM</t>
  </si>
  <si>
    <t>Exposure weighted average PD (%)</t>
  </si>
  <si>
    <t>Number of obligors</t>
  </si>
  <si>
    <t>Exposure weighted average LGD (%)</t>
  </si>
  <si>
    <t>Exposure weighted average maturity ( years)</t>
  </si>
  <si>
    <t>Risk weighted exposure amount after supporting factors</t>
  </si>
  <si>
    <t>Density of risk weighted exposure amount</t>
  </si>
  <si>
    <t>Expected loss amount</t>
  </si>
  <si>
    <t>Value adjust-ments and provisions</t>
  </si>
  <si>
    <t>0.00 to &lt;0.15</t>
  </si>
  <si>
    <t>0.00 to &lt;0.10</t>
  </si>
  <si>
    <t>0.10  to &lt;0.15</t>
  </si>
  <si>
    <t>0.15 to &lt;0.25</t>
  </si>
  <si>
    <t>0.25 to &lt;0.50</t>
  </si>
  <si>
    <t>0.50 to &lt;0.75</t>
  </si>
  <si>
    <t>0.75 to &lt;2.50</t>
  </si>
  <si>
    <t>0.75 to &lt;1.75</t>
  </si>
  <si>
    <t>1.75 to &lt;2.5</t>
  </si>
  <si>
    <t>2.50 to &lt;10.00</t>
  </si>
  <si>
    <t>2.5 to &lt;5</t>
  </si>
  <si>
    <t>5 to &lt;10</t>
  </si>
  <si>
    <t>10.00 to &lt;100.00</t>
  </si>
  <si>
    <t>10 to &lt;20</t>
  </si>
  <si>
    <t>20 to &lt;30</t>
  </si>
  <si>
    <t>30.00 to &lt;100.00</t>
  </si>
  <si>
    <t>100.00 (Default)</t>
  </si>
  <si>
    <t>Subtotal (exposure class)</t>
  </si>
  <si>
    <t>Total (all exposures classes)</t>
  </si>
  <si>
    <t>Exposure weighted average maturity (years)</t>
  </si>
  <si>
    <t>Template EU CR6-A – Scope of the use of IRB and SA approaches</t>
  </si>
  <si>
    <t>Exposure value as defined in Article 166 CRR for exposures subject to IRB approach</t>
  </si>
  <si>
    <t>Total exposure value for exposures subject to the Standardised approach and to the IRB approach</t>
  </si>
  <si>
    <t>Percentage of total exposure value subject to the permanent partial use of the SA (%)</t>
  </si>
  <si>
    <t>Percentage of total exposure value subject to a roll-out plan (%)</t>
  </si>
  <si>
    <t>Percentage of total exposure value subject to IRB Approach (%)</t>
  </si>
  <si>
    <t xml:space="preserve">Central governments or central banks </t>
  </si>
  <si>
    <t xml:space="preserve">Of which Regional governments or local authorities </t>
  </si>
  <si>
    <t xml:space="preserve">Of which Public sector entities </t>
  </si>
  <si>
    <t>Of which Corporates - Specialised lending, excluding slotting approach</t>
  </si>
  <si>
    <t>Of which Corporates - Specialised lending under slotting approach</t>
  </si>
  <si>
    <t>of which Retail – Secured by real estate SMEs</t>
  </si>
  <si>
    <t>of which Retail – Secured by real estate non-SMEs</t>
  </si>
  <si>
    <t>of which Retail – Qualifying revolving</t>
  </si>
  <si>
    <t>of which Retail – Other SMEs</t>
  </si>
  <si>
    <t>of which Retail – Other non-SMEs</t>
  </si>
  <si>
    <t>Other non-credit obligation assets</t>
  </si>
  <si>
    <t xml:space="preserve">Total </t>
  </si>
  <si>
    <t>Template EU CR7 – IRB approach – Effect on the RWEAs of credit derivatives used as CRM techniques</t>
  </si>
  <si>
    <t>Pre-credit derivatives risk weighted exposure amount</t>
  </si>
  <si>
    <t>Actual risk weighted exposure amount</t>
  </si>
  <si>
    <r>
      <t>Exposures under F</t>
    </r>
    <r>
      <rPr>
        <b/>
        <sz val="8.5"/>
        <color rgb="FF00B050"/>
        <rFont val="Effra"/>
        <family val="2"/>
      </rPr>
      <t>-</t>
    </r>
    <r>
      <rPr>
        <b/>
        <sz val="8.5"/>
        <color theme="1"/>
        <rFont val="Effra"/>
        <family val="2"/>
      </rPr>
      <t>IRB</t>
    </r>
  </si>
  <si>
    <t>Central governments and central banks</t>
  </si>
  <si>
    <t xml:space="preserve">Corporates </t>
  </si>
  <si>
    <r>
      <t>of which</t>
    </r>
    <r>
      <rPr>
        <i/>
        <sz val="8.5"/>
        <color rgb="FF00B050"/>
        <rFont val="Effra"/>
        <family val="2"/>
      </rPr>
      <t xml:space="preserve"> Corporates - </t>
    </r>
    <r>
      <rPr>
        <i/>
        <sz val="8.5"/>
        <color theme="1"/>
        <rFont val="Effra"/>
        <family val="2"/>
      </rPr>
      <t>SMEs</t>
    </r>
  </si>
  <si>
    <r>
      <t xml:space="preserve">of which </t>
    </r>
    <r>
      <rPr>
        <i/>
        <sz val="8.5"/>
        <color rgb="FF00B050"/>
        <rFont val="Effra"/>
        <family val="2"/>
      </rPr>
      <t xml:space="preserve">Corporates - </t>
    </r>
    <r>
      <rPr>
        <i/>
        <sz val="8.5"/>
        <color theme="1"/>
        <rFont val="Effra"/>
        <family val="2"/>
      </rPr>
      <t>Specialised lending</t>
    </r>
  </si>
  <si>
    <r>
      <t>Exposures under A</t>
    </r>
    <r>
      <rPr>
        <b/>
        <sz val="8.5"/>
        <color rgb="FF00B050"/>
        <rFont val="Effra"/>
        <family val="2"/>
      </rPr>
      <t>-</t>
    </r>
    <r>
      <rPr>
        <b/>
        <sz val="8.5"/>
        <color theme="1"/>
        <rFont val="Effra"/>
        <family val="2"/>
      </rPr>
      <t>IRB</t>
    </r>
  </si>
  <si>
    <r>
      <t xml:space="preserve">of </t>
    </r>
    <r>
      <rPr>
        <i/>
        <sz val="8.5"/>
        <color rgb="FF00B050"/>
        <rFont val="Effra"/>
        <family val="2"/>
      </rPr>
      <t xml:space="preserve">which </t>
    </r>
    <r>
      <rPr>
        <i/>
        <sz val="8.5"/>
        <color theme="1"/>
        <rFont val="Effra"/>
        <family val="2"/>
      </rPr>
      <t xml:space="preserve">Corporates - </t>
    </r>
    <r>
      <rPr>
        <i/>
        <strike/>
        <sz val="8.5"/>
        <color rgb="FFC00000"/>
        <rFont val="Effra"/>
        <family val="2"/>
      </rPr>
      <t>which</t>
    </r>
    <r>
      <rPr>
        <i/>
        <sz val="8.5"/>
        <color theme="1"/>
        <rFont val="Effra"/>
        <family val="2"/>
      </rPr>
      <t xml:space="preserve"> SMEs</t>
    </r>
  </si>
  <si>
    <t>of which Corporates - Specialised lending</t>
  </si>
  <si>
    <t xml:space="preserve">of which Retail – SMEs - Secured by immovable property collateral </t>
  </si>
  <si>
    <t>of which Retail – non-SMEs - Secured by immovable property collateral</t>
  </si>
  <si>
    <t>of which Retail – SMEs - Other</t>
  </si>
  <si>
    <t>of which Retail – Non-SMEs- Other</t>
  </si>
  <si>
    <r>
      <t>TOTAL (including F</t>
    </r>
    <r>
      <rPr>
        <b/>
        <sz val="8.5"/>
        <color rgb="FF00B050"/>
        <rFont val="Effra"/>
        <family val="2"/>
      </rPr>
      <t>-</t>
    </r>
    <r>
      <rPr>
        <b/>
        <sz val="8.5"/>
        <color theme="1"/>
        <rFont val="Effra"/>
        <family val="2"/>
      </rPr>
      <t>IRB exposures and A</t>
    </r>
    <r>
      <rPr>
        <b/>
        <sz val="8.5"/>
        <color rgb="FF00B050"/>
        <rFont val="Effra"/>
        <family val="2"/>
      </rPr>
      <t>-</t>
    </r>
    <r>
      <rPr>
        <b/>
        <sz val="8.5"/>
        <color theme="1"/>
        <rFont val="Effra"/>
        <family val="2"/>
      </rPr>
      <t>IRB exposures)</t>
    </r>
  </si>
  <si>
    <t>Template EU CR7-A – IRB approach – Disclosure of the extent of the use of CRM techniques</t>
  </si>
  <si>
    <t xml:space="preserve">Total exposures
</t>
  </si>
  <si>
    <t>Credit risk Mitigation techniques</t>
  </si>
  <si>
    <t>Credit risk Mitigation methods in the calculation of RWEAs</t>
  </si>
  <si>
    <t xml:space="preserve">
Funded credit 
Protection (FCP)</t>
  </si>
  <si>
    <t xml:space="preserve"> 
Unfunded credit 
Protection (UFCP)</t>
  </si>
  <si>
    <r>
      <rPr>
        <b/>
        <sz val="8.5"/>
        <color theme="1"/>
        <rFont val="Effra"/>
        <family val="2"/>
      </rPr>
      <t xml:space="preserve">RWEA without substitution effects
</t>
    </r>
    <r>
      <rPr>
        <sz val="8.5"/>
        <color theme="1"/>
        <rFont val="Effra"/>
        <family val="2"/>
      </rPr>
      <t xml:space="preserve">(reduction effects only)
</t>
    </r>
  </si>
  <si>
    <r>
      <t xml:space="preserve">RWEA with substitution effects
</t>
    </r>
    <r>
      <rPr>
        <sz val="8.5"/>
        <color theme="1"/>
        <rFont val="Effra"/>
        <family val="2"/>
      </rPr>
      <t>(both reduction and sustitution effects)</t>
    </r>
    <r>
      <rPr>
        <b/>
        <sz val="8.5"/>
        <color theme="1"/>
        <rFont val="Effra"/>
        <family val="2"/>
      </rPr>
      <t xml:space="preserve">
</t>
    </r>
  </si>
  <si>
    <r>
      <t xml:space="preserve"> 
Part of exposures covered by </t>
    </r>
    <r>
      <rPr>
        <b/>
        <sz val="8.5"/>
        <color theme="1"/>
        <rFont val="Effra"/>
        <family val="2"/>
      </rPr>
      <t>Financial Collaterals (%</t>
    </r>
    <r>
      <rPr>
        <sz val="8.5"/>
        <color theme="1"/>
        <rFont val="Effra"/>
        <family val="2"/>
      </rPr>
      <t>)</t>
    </r>
  </si>
  <si>
    <r>
      <t xml:space="preserve">Part of exposures covered by </t>
    </r>
    <r>
      <rPr>
        <b/>
        <sz val="8.5"/>
        <color theme="1"/>
        <rFont val="Effra"/>
        <family val="2"/>
      </rPr>
      <t>Other eligible collaterals (%)</t>
    </r>
  </si>
  <si>
    <r>
      <t xml:space="preserve">Part of exposures covered by </t>
    </r>
    <r>
      <rPr>
        <b/>
        <sz val="8.5"/>
        <color theme="1"/>
        <rFont val="Effra"/>
        <family val="2"/>
      </rPr>
      <t>Other funded credit protection (%)</t>
    </r>
  </si>
  <si>
    <r>
      <t xml:space="preserve">
Part of exposures covered by </t>
    </r>
    <r>
      <rPr>
        <b/>
        <sz val="8.5"/>
        <color theme="1"/>
        <rFont val="Effra"/>
        <family val="2"/>
      </rPr>
      <t>Guarantees (%)</t>
    </r>
  </si>
  <si>
    <r>
      <t xml:space="preserve">Part of exposures covered by </t>
    </r>
    <r>
      <rPr>
        <b/>
        <sz val="8.5"/>
        <color theme="1"/>
        <rFont val="Effra"/>
        <family val="2"/>
      </rPr>
      <t>Credit Derivatives (%)</t>
    </r>
  </si>
  <si>
    <r>
      <t xml:space="preserve">Part of exposures covered by </t>
    </r>
    <r>
      <rPr>
        <b/>
        <sz val="8.5"/>
        <color theme="1"/>
        <rFont val="Effra"/>
        <family val="2"/>
      </rPr>
      <t>Immovable property Collaterals (%</t>
    </r>
    <r>
      <rPr>
        <sz val="8.5"/>
        <color theme="1"/>
        <rFont val="Effra"/>
        <family val="2"/>
      </rPr>
      <t>)</t>
    </r>
  </si>
  <si>
    <r>
      <t xml:space="preserve">Part of exposures covered by </t>
    </r>
    <r>
      <rPr>
        <b/>
        <sz val="8.5"/>
        <color theme="1"/>
        <rFont val="Effra"/>
        <family val="2"/>
      </rPr>
      <t>Receivables (%</t>
    </r>
    <r>
      <rPr>
        <sz val="8.5"/>
        <color theme="1"/>
        <rFont val="Effra"/>
        <family val="2"/>
      </rPr>
      <t>)</t>
    </r>
  </si>
  <si>
    <r>
      <t xml:space="preserve">Part of exposures covered by </t>
    </r>
    <r>
      <rPr>
        <b/>
        <sz val="8.5"/>
        <color theme="1"/>
        <rFont val="Effra"/>
        <family val="2"/>
      </rPr>
      <t>Other physical collateral (%</t>
    </r>
    <r>
      <rPr>
        <sz val="8.5"/>
        <color theme="1"/>
        <rFont val="Effra"/>
        <family val="2"/>
      </rPr>
      <t>)</t>
    </r>
  </si>
  <si>
    <r>
      <t xml:space="preserve">Part of exposures covered by </t>
    </r>
    <r>
      <rPr>
        <b/>
        <sz val="8.5"/>
        <color theme="1"/>
        <rFont val="Effra"/>
        <family val="2"/>
      </rPr>
      <t>Cash on deposit (%)</t>
    </r>
  </si>
  <si>
    <r>
      <t>Part of exposures covered by</t>
    </r>
    <r>
      <rPr>
        <b/>
        <sz val="8.5"/>
        <color theme="1"/>
        <rFont val="Effra"/>
        <family val="2"/>
      </rPr>
      <t xml:space="preserve"> Life insurance policies (%)</t>
    </r>
  </si>
  <si>
    <r>
      <t xml:space="preserve">Part of exposures covered by </t>
    </r>
    <r>
      <rPr>
        <b/>
        <sz val="8.5"/>
        <color theme="1"/>
        <rFont val="Effra"/>
        <family val="2"/>
      </rPr>
      <t>Instruments held by a third party (%)</t>
    </r>
  </si>
  <si>
    <t>Of which Corporates – SMEs</t>
  </si>
  <si>
    <t>Of which Corporates – Specialised lending</t>
  </si>
  <si>
    <t>Of which Corporates – Other</t>
  </si>
  <si>
    <t>Of which Retail –  Immovable property SMEs</t>
  </si>
  <si>
    <t>Of which Retail – Immovable property non-SMEs</t>
  </si>
  <si>
    <t>Of which Retail – Qualifying revolving</t>
  </si>
  <si>
    <t>Of which Retail – Other SMEs</t>
  </si>
  <si>
    <t>Of which Retail – Other non-SMEs</t>
  </si>
  <si>
    <t xml:space="preserve">Template EU CR8 –  RWEA flow statements of credit risk exposures under the IRB approach </t>
  </si>
  <si>
    <t>Risk weighted exposure amount</t>
  </si>
  <si>
    <t>Risk weighted exposure amount as at the end of the previous reporting period</t>
  </si>
  <si>
    <t>Asset size (+/-)</t>
  </si>
  <si>
    <t>Asset quality (+/-)</t>
  </si>
  <si>
    <t>Model updates (+/-)</t>
  </si>
  <si>
    <t>Methodology and policy (+/-)</t>
  </si>
  <si>
    <t>Acquisitions and disposals (+/-)</t>
  </si>
  <si>
    <t>Foreign exchange movements (+/-)</t>
  </si>
  <si>
    <t>Other (+/-)</t>
  </si>
  <si>
    <t>Risk weighted exposure amount as at the end of the reporting period</t>
  </si>
  <si>
    <t>Exposure value</t>
  </si>
  <si>
    <t>Template EU CCR1 – Analysis of CCR exposure by approach</t>
  </si>
  <si>
    <t>Replacement cost (RC)</t>
  </si>
  <si>
    <t>Potential future exposure  (PFE)</t>
  </si>
  <si>
    <t>EEPE</t>
  </si>
  <si>
    <t>Alpha used for computing regulatory exposure value</t>
  </si>
  <si>
    <t>Exposure value pre-CRM</t>
  </si>
  <si>
    <t>Exposure value post-CRM</t>
  </si>
  <si>
    <t>EU1</t>
  </si>
  <si>
    <t>EU - Original Exposure Method (for derivatives)</t>
  </si>
  <si>
    <t>1.4</t>
  </si>
  <si>
    <t>EU2</t>
  </si>
  <si>
    <t>EU - Simplified SA-CCR (for derivatives)</t>
  </si>
  <si>
    <t>SA-CCR (for derivatives)</t>
  </si>
  <si>
    <t>IMM (for derivatives and SFTs)</t>
  </si>
  <si>
    <t>2a</t>
  </si>
  <si>
    <t>Of which securities financing transactions netting sets</t>
  </si>
  <si>
    <t>2b</t>
  </si>
  <si>
    <t>Of which derivatives and long settlement transactions netting sets</t>
  </si>
  <si>
    <t>2c</t>
  </si>
  <si>
    <t>Of which from contractual cross-product netting sets</t>
  </si>
  <si>
    <t>Financial collateral simple method (for SFTs)</t>
  </si>
  <si>
    <t>Financial collateral comprehensive method (for SFTs)</t>
  </si>
  <si>
    <t>VaR for SFTs</t>
  </si>
  <si>
    <t>Template EU CCR2 – Transactions subject to own funds requirements for CVA risk</t>
  </si>
  <si>
    <t>Fixed format</t>
  </si>
  <si>
    <r>
      <t>Exposure value</t>
    </r>
    <r>
      <rPr>
        <strike/>
        <sz val="10"/>
        <rFont val="Arial"/>
        <family val="2"/>
      </rPr>
      <t/>
    </r>
  </si>
  <si>
    <t>Total transactions subject to the Advanced method</t>
  </si>
  <si>
    <t xml:space="preserve">   (i) VaR component (including the 3× multiplier)</t>
  </si>
  <si>
    <t xml:space="preserve">   (ii) stressed VaR component (including the 3× multiplier)</t>
  </si>
  <si>
    <t>Transactions subject to the Standardised method</t>
  </si>
  <si>
    <t>EU4</t>
  </si>
  <si>
    <r>
      <rPr>
        <sz val="10"/>
        <rFont val="Effra"/>
        <family val="2"/>
      </rPr>
      <t>Transactions subject to the Alternative approach (Based on the Original Exposure Method</t>
    </r>
    <r>
      <rPr>
        <u/>
        <sz val="10"/>
        <rFont val="Effra"/>
        <family val="2"/>
      </rPr>
      <t>)</t>
    </r>
  </si>
  <si>
    <t xml:space="preserve">Total transactions subject to own funds requirements for CVA risk </t>
  </si>
  <si>
    <t>Template EU CCR3 – Standardised approach – CCR exposures by regulatory exposure class and risk weights</t>
  </si>
  <si>
    <t>Exposure classes</t>
  </si>
  <si>
    <r>
      <rPr>
        <sz val="10"/>
        <color rgb="FFFF0000"/>
        <rFont val="Effra"/>
        <family val="2"/>
      </rPr>
      <t xml:space="preserve"> </t>
    </r>
    <r>
      <rPr>
        <strike/>
        <sz val="10"/>
        <color rgb="FFFF0000"/>
        <rFont val="Effra"/>
        <family val="2"/>
      </rPr>
      <t>l</t>
    </r>
  </si>
  <si>
    <t xml:space="preserve">Total exposure value </t>
  </si>
  <si>
    <t xml:space="preserve">Regional government or local authorities </t>
  </si>
  <si>
    <t>Total exposure value</t>
  </si>
  <si>
    <t>Template EU CCR4 – IRB approach – CCR exposures by exposure class and PD scale</t>
  </si>
  <si>
    <t>Exposure class X =</t>
  </si>
  <si>
    <t>1 … x</t>
  </si>
  <si>
    <t>x</t>
  </si>
  <si>
    <t>Sub-total (Exposure class X)</t>
  </si>
  <si>
    <t>Corporates (A-IRB)</t>
  </si>
  <si>
    <t>Retail (A-IRB)</t>
  </si>
  <si>
    <t>y</t>
  </si>
  <si>
    <t>Total (all CCR relevant exposure classes)</t>
  </si>
  <si>
    <r>
      <t>Template EU CCR5 – Composition of collateral for CCR exposure</t>
    </r>
    <r>
      <rPr>
        <b/>
        <strike/>
        <sz val="16"/>
        <color theme="0"/>
        <rFont val="Effra"/>
        <family val="2"/>
      </rPr>
      <t>s</t>
    </r>
  </si>
  <si>
    <t>Fixed columns</t>
  </si>
  <si>
    <t>Collateral used in derivative transactions</t>
  </si>
  <si>
    <t>Collateral used in SFTs</t>
  </si>
  <si>
    <t>Collateral type</t>
  </si>
  <si>
    <t>Fair value of collateral received</t>
  </si>
  <si>
    <t>Fair value of posted collateral</t>
  </si>
  <si>
    <t>Segregated</t>
  </si>
  <si>
    <t>Unsegregated</t>
  </si>
  <si>
    <t>Cash – domestic currency</t>
  </si>
  <si>
    <t>Cash – other currencies</t>
  </si>
  <si>
    <t>Domestic sovereign debt</t>
  </si>
  <si>
    <t>Other sovereign debt</t>
  </si>
  <si>
    <t>Government agency debt</t>
  </si>
  <si>
    <t>Corporate bonds</t>
  </si>
  <si>
    <t>Equity securities</t>
  </si>
  <si>
    <t>Other collateral</t>
  </si>
  <si>
    <t>DKKm</t>
  </si>
  <si>
    <t>Template EU CCR6 – Credit derivatives exposures</t>
  </si>
  <si>
    <t>Fixed</t>
  </si>
  <si>
    <t>Protection bought</t>
  </si>
  <si>
    <t>Protection sold</t>
  </si>
  <si>
    <t>Notionals</t>
  </si>
  <si>
    <t>Single-name credit default swaps</t>
  </si>
  <si>
    <t>Index credit default swaps</t>
  </si>
  <si>
    <t>Total return swaps</t>
  </si>
  <si>
    <t>Credit options</t>
  </si>
  <si>
    <t>Other credit derivatives</t>
  </si>
  <si>
    <t>Total notionals</t>
  </si>
  <si>
    <t>Fair values</t>
  </si>
  <si>
    <t>Positive fair value (asset)</t>
  </si>
  <si>
    <t>Negative fair value (liability)</t>
  </si>
  <si>
    <t>Template EU CCR8 – Exposures to CCPs</t>
  </si>
  <si>
    <t xml:space="preserve">Exposure value </t>
  </si>
  <si>
    <t>Exposures to QCCPs (total)</t>
  </si>
  <si>
    <t>Exposures for trades at QCCPs (excluding initial margin and default fund contributions); of which</t>
  </si>
  <si>
    <t xml:space="preserve">   (i) OTC derivatives</t>
  </si>
  <si>
    <t xml:space="preserve">   (ii) Exchange-traded derivatives</t>
  </si>
  <si>
    <t xml:space="preserve">   (iii) SFTs</t>
  </si>
  <si>
    <t xml:space="preserve">   (iv) Netting sets where cross-product netting has been approved</t>
  </si>
  <si>
    <t>Segregated initial margin</t>
  </si>
  <si>
    <t>Non-segregated initial margin</t>
  </si>
  <si>
    <t>Prefunded default fund contributions</t>
  </si>
  <si>
    <t>Unfunded default fund contributions</t>
  </si>
  <si>
    <t>Exposures to non-QCCPs (total)</t>
  </si>
  <si>
    <t>Exposures for trades at non-QCCPs (excluding initial margin and default fund contributions); of which</t>
  </si>
  <si>
    <t>Template EU MR1 - Market risk under the standardised approach</t>
  </si>
  <si>
    <t>RWEAs</t>
  </si>
  <si>
    <t>Outright products</t>
  </si>
  <si>
    <t>Interest rate risk (general and specific)</t>
  </si>
  <si>
    <t>Equity risk (general and specific)</t>
  </si>
  <si>
    <t>Foreign exchange risk</t>
  </si>
  <si>
    <t xml:space="preserve">Commodity risk </t>
  </si>
  <si>
    <t>Options</t>
  </si>
  <si>
    <t>Simplified approach</t>
  </si>
  <si>
    <t>Delta-plus approach</t>
  </si>
  <si>
    <t>Scenario approach</t>
  </si>
  <si>
    <r>
      <t xml:space="preserve">Securitisation </t>
    </r>
    <r>
      <rPr>
        <sz val="10"/>
        <color theme="1"/>
        <rFont val="Effra"/>
        <family val="2"/>
      </rPr>
      <t>(specific risk)</t>
    </r>
  </si>
  <si>
    <t>Template EU CCyB1 - Geographical distribution of credit exposures relevant for the calculation of the countercyclical buffer</t>
  </si>
  <si>
    <t>General credit exposures</t>
  </si>
  <si>
    <t>Relevant credit exposures – Market risk</t>
  </si>
  <si>
    <t>Securitisation exposures  Exposure value for non-trading book</t>
  </si>
  <si>
    <t>Own fund requirements</t>
  </si>
  <si>
    <t xml:space="preserve">Risk-weighted exposure amounts </t>
  </si>
  <si>
    <t>Own fund requirements weights
(%)</t>
  </si>
  <si>
    <t>Countercyclical buffer rate
(%)</t>
  </si>
  <si>
    <t>Exposure value under the standardised approach</t>
  </si>
  <si>
    <t>Exposure value under the IRB approach</t>
  </si>
  <si>
    <t>Sum of long and short positions of trading book exposures for SA</t>
  </si>
  <si>
    <t>Value of trading book exposures for internal models</t>
  </si>
  <si>
    <t>Relevant credit risk exposures - Credit risk</t>
  </si>
  <si>
    <t xml:space="preserve">Relevant credit exposures – Securitisation positions in the non-trading book </t>
  </si>
  <si>
    <t xml:space="preserve"> Total</t>
  </si>
  <si>
    <t>Breakdown by country:</t>
  </si>
  <si>
    <t>0101</t>
  </si>
  <si>
    <t>Denmark</t>
  </si>
  <si>
    <t>0102</t>
  </si>
  <si>
    <t>Bulgaria</t>
  </si>
  <si>
    <t>0103</t>
  </si>
  <si>
    <t>Czeck Republic</t>
  </si>
  <si>
    <t>0104</t>
  </si>
  <si>
    <t>Hong Kong</t>
  </si>
  <si>
    <t>0105</t>
  </si>
  <si>
    <t>Luxembourg</t>
  </si>
  <si>
    <t>0106</t>
  </si>
  <si>
    <t>Norway</t>
  </si>
  <si>
    <t>0107</t>
  </si>
  <si>
    <t>Slovakia</t>
  </si>
  <si>
    <t>0108</t>
  </si>
  <si>
    <t>Other</t>
  </si>
  <si>
    <t>-</t>
  </si>
  <si>
    <t>Template EU CCyB2 - Amount of institution-specific countercyclical capital buffer</t>
  </si>
  <si>
    <t>At 30 June 2022</t>
  </si>
  <si>
    <t>Institution specific countercyclical capital buffer rate</t>
  </si>
  <si>
    <t>Institution specific countercyclical capital buffer requirement</t>
  </si>
  <si>
    <t xml:space="preserve">Note: The mapping below assumes that institutions do not simultaneously hold positions in one and the same securitisation in both the trading and the banking book. Where that assumption does not hold, the mapping is not direct and institutions will need to do some additional assessment of the part of the securitisation that relates to the trading and to the banking book.  </t>
  </si>
  <si>
    <t>Template EU-SEC1 - Securitisation exposures in the non-trading book</t>
  </si>
  <si>
    <t>Institution acts as originator</t>
  </si>
  <si>
    <t>Institution acts as sponsor</t>
  </si>
  <si>
    <t>Institution acts as investor</t>
  </si>
  <si>
    <t>Traditional</t>
  </si>
  <si>
    <t>Synthetic</t>
  </si>
  <si>
    <t>Sub-total</t>
  </si>
  <si>
    <t>STS</t>
  </si>
  <si>
    <t>Non-STS</t>
  </si>
  <si>
    <t>of which SRT</t>
  </si>
  <si>
    <t>Total exposures</t>
  </si>
  <si>
    <t>Retail (total)</t>
  </si>
  <si>
    <t xml:space="preserve">   residential mortgage</t>
  </si>
  <si>
    <t xml:space="preserve">   credit card</t>
  </si>
  <si>
    <t xml:space="preserve">   other retail exposures </t>
  </si>
  <si>
    <t xml:space="preserve">   re-securitisation</t>
  </si>
  <si>
    <t>Wholesale (total)</t>
  </si>
  <si>
    <t xml:space="preserve">   loans to corporates</t>
  </si>
  <si>
    <t xml:space="preserve">   commercial mortgage </t>
  </si>
  <si>
    <t xml:space="preserve">   lease and receivables</t>
  </si>
  <si>
    <t xml:space="preserve">   other wholesale</t>
  </si>
  <si>
    <t>Template EU-SEC4 - Securitisation exposures in the non-trading book and associated regulatory capital requirements - institution acting as investor</t>
  </si>
  <si>
    <t>EU-p</t>
  </si>
  <si>
    <t>EU-q</t>
  </si>
  <si>
    <t>Exposure values (by RW bands/deductions)</t>
  </si>
  <si>
    <t>Exposure values (by regulatory approach)</t>
  </si>
  <si>
    <t>RWEA (by regulatory approach)</t>
  </si>
  <si>
    <t>Capital charge after cap</t>
  </si>
  <si>
    <t>≤20% RW</t>
  </si>
  <si>
    <t xml:space="preserve"> &gt;20% to 50% RW</t>
  </si>
  <si>
    <t xml:space="preserve"> &gt;50% to 100% RW</t>
  </si>
  <si>
    <t xml:space="preserve"> &gt;100% to &lt;1250% RW</t>
  </si>
  <si>
    <t>1250% RW/ deductions</t>
  </si>
  <si>
    <t>SEC-IRBA</t>
  </si>
  <si>
    <t>SEC-ERBA
(including IAA)</t>
  </si>
  <si>
    <t>SEC-SA</t>
  </si>
  <si>
    <t>1250% RW / deductions</t>
  </si>
  <si>
    <t xml:space="preserve">Traditional) securitisation </t>
  </si>
  <si>
    <t xml:space="preserve">   securitisation</t>
  </si>
  <si>
    <t xml:space="preserve">       Retail underlying</t>
  </si>
  <si>
    <t xml:space="preserve">       Of which STS</t>
  </si>
  <si>
    <t xml:space="preserve">       Wholesale</t>
  </si>
  <si>
    <t xml:space="preserve">   Re-securitisation</t>
  </si>
  <si>
    <t xml:space="preserve">Synthetic securitisation </t>
  </si>
  <si>
    <t>Template EU LR1 - LRSum: Summary reconciliation of accounting assets and leverage ratio exposures</t>
  </si>
  <si>
    <t>At 30 June 2022 (DKK million)</t>
  </si>
  <si>
    <t>Applicable amount</t>
  </si>
  <si>
    <t>Total assets as per published financial statements</t>
  </si>
  <si>
    <t>Adjustment for entities which are consolidated for accounting purposes but are outside the scope of prudential consolidation</t>
  </si>
  <si>
    <t>(Adjustment for securitised exposures that meet the operational requirements for the recognition of risk transference)</t>
  </si>
  <si>
    <t>(Adjustment for temporary exemption of exposures to central banks (if applicable))</t>
  </si>
  <si>
    <t>(Adjustment for fiduciary assets recognised on the balance sheet pursuant to the applicable accounting framework but excluded from the total exposure measure in accordance with point (i) of Article 429a(1) CRR)</t>
  </si>
  <si>
    <t>Adjustment for regular-way purchases and sales of financial assets subject to trade date accounting</t>
  </si>
  <si>
    <t>Adjustment for eligible cash pooling transactions</t>
  </si>
  <si>
    <t>Adjustments for derivative financial instruments</t>
  </si>
  <si>
    <t>Adjustment for securities financing transactions (SFTs)</t>
  </si>
  <si>
    <t>Adjustment for off-balance sheet items (ie conversion to credit equivalent amounts of off-balance sheet exposures)</t>
  </si>
  <si>
    <t>(Adjustment for prudent valuation adjustments and specific and general provisions which have reduced Tier 1 capital)</t>
  </si>
  <si>
    <t>EU-11a</t>
  </si>
  <si>
    <t>(Adjustment for exposures excluded from the total exposure measure in accordance with point (c ) of Article 429a(1) CRR)</t>
  </si>
  <si>
    <t>EU-11b</t>
  </si>
  <si>
    <t>(Adjustment for exposures excluded from the total exposure measure in accordance with point (j) of Article 429a(1) CRR)</t>
  </si>
  <si>
    <t>Other adjustments</t>
  </si>
  <si>
    <t>Template EU LR2 - LRCom: Leverage ratio common disclosure</t>
  </si>
  <si>
    <t>CRR leverage ratio exposures</t>
  </si>
  <si>
    <t>30 June 2022</t>
  </si>
  <si>
    <t>On-balance sheet exposures (excluding derivatives and SFTs)</t>
  </si>
  <si>
    <t>On-balance sheet items (excluding derivatives, SFTs, but including collateral)</t>
  </si>
  <si>
    <t>Gross-up for derivatives collateral provided where deducted from the balance sheet assets pursuant to the applicable accounting framework</t>
  </si>
  <si>
    <t>(Deductions of receivables assets for cash variation margin provided in derivatives transactions)</t>
  </si>
  <si>
    <t>(Adjustment for securities received under securities financing transactions that are recognised as an asset)</t>
  </si>
  <si>
    <t>(General credit risk adjustments to on-balance sheet items)</t>
  </si>
  <si>
    <t>(Asset amounts deducted in determining Tier 1 capital)</t>
  </si>
  <si>
    <t xml:space="preserve">Total on-balance sheet exposures (excluding derivatives and SFTs) </t>
  </si>
  <si>
    <t>Derivative exposures</t>
  </si>
  <si>
    <t>Replacement cost associated with SA-CCR derivatives transactions (ie net of eligible cash variation margin)</t>
  </si>
  <si>
    <t>EU-8a</t>
  </si>
  <si>
    <t>Derogation for derivatives: replacement costs contribution under the simplified standardised approach</t>
  </si>
  <si>
    <t xml:space="preserve">Add-on amounts for potential future exposure associated with  SA-CCR derivatives transactions </t>
  </si>
  <si>
    <t>EU-9a</t>
  </si>
  <si>
    <t>Derogation for derivatives: Potential future exposure contribution under the simplified standardised approach</t>
  </si>
  <si>
    <t>EU-9b</t>
  </si>
  <si>
    <t>Exposure determined under Original Exposure Method</t>
  </si>
  <si>
    <t>(Exempted CCP leg of client-cleared trade exposures) (SA-CCR)</t>
  </si>
  <si>
    <t>EU-10a</t>
  </si>
  <si>
    <t>(Exempted CCP leg of client-cleared trade exposures) (simplified standardised approach)</t>
  </si>
  <si>
    <t>EU-10b</t>
  </si>
  <si>
    <t>(Exempted CCP leg of client-cleared trade exposures) (original Exposure Method)</t>
  </si>
  <si>
    <t>Adjusted effective notional amount of written credit derivatives</t>
  </si>
  <si>
    <t>(Adjusted effective notional offsets and add-on deductions for written credit derivatives)</t>
  </si>
  <si>
    <t xml:space="preserve">Total derivatives exposures </t>
  </si>
  <si>
    <t>Securities financing transaction (SFT) exposures</t>
  </si>
  <si>
    <t>Gross SFT assets (with no recognition of netting), after adjustment for sales accounting transactions</t>
  </si>
  <si>
    <t>(Netted amounts of cash payables and cash receivables of gross SFT assets)</t>
  </si>
  <si>
    <t>Counterparty credit risk exposure for SFT assets</t>
  </si>
  <si>
    <t>EU-16a</t>
  </si>
  <si>
    <t xml:space="preserve">Derogation for SFTs: Counterparty credit risk exposure in accordance with Articles 429e(5) and 222 CRR </t>
  </si>
  <si>
    <t>Agent transaction exposures</t>
  </si>
  <si>
    <t>EU-17a</t>
  </si>
  <si>
    <t>(Exempted CCP leg of client-cleared SFT exposure)</t>
  </si>
  <si>
    <t>Total securities financing transaction exposures</t>
  </si>
  <si>
    <t xml:space="preserve">Other off-balance sheet exposures </t>
  </si>
  <si>
    <t>Off-balance sheet exposures at gross notional amount</t>
  </si>
  <si>
    <t>(Adjustments for conversion to credit equivalent amounts)</t>
  </si>
  <si>
    <t>(General provisions deducted in determining Tier 1 capital and specific provisions associated with off-balance sheet exposures)</t>
  </si>
  <si>
    <t xml:space="preserve">Excluded exposures </t>
  </si>
  <si>
    <t>EU-22a</t>
  </si>
  <si>
    <t>(Exposures excluded from the total exposure measure in accordance with point (c ) of Article 429a(1) CRR)</t>
  </si>
  <si>
    <t>EU-22b</t>
  </si>
  <si>
    <t>(Exposures exempted in accordance with point (j) of Article 429a (1) CRR (on and off balance sheet))</t>
  </si>
  <si>
    <t>EU-22c</t>
  </si>
  <si>
    <t>(Excluded exposures of public development banks (or units) - Public sector investments)</t>
  </si>
  <si>
    <t>EU-22d</t>
  </si>
  <si>
    <t>(Excluded exposures of public development banks (or units) - Promotional loans): 
- Promotional loans granted by a public development credit institution
- Promotional loans granted by an entity directly set up by the central government, regional governments or local authorities of a Member State
- Promotional loans granted by an entity set up by the central government, regional governments or local authorities of a Member State through an intermediate credit institution)</t>
  </si>
  <si>
    <t>EU-22e</t>
  </si>
  <si>
    <t>( Excluded passing-through promotional loan exposures by non-public development banks (or units)):
- Promotional loans granted by a public development credit institution
- Promotional loans granted by an entity directly set up by the central government, regional governments or local authorities of a Member State
 - Promotional loans granted by an entity set up by the central government, regional governments or local authorities of a Member State through an intermediate credit institution)</t>
  </si>
  <si>
    <t>EU-22f</t>
  </si>
  <si>
    <t>(Excluded guaranteed parts of exposures arising from export credits )</t>
  </si>
  <si>
    <t>EU-22g</t>
  </si>
  <si>
    <t>(Excluded excess collateral deposited at triparty agents )</t>
  </si>
  <si>
    <t>EU-22h</t>
  </si>
  <si>
    <t>(Excluded CSD related services of CSD/institutions in accordance with point (o) of Article 429a(1) CRR)</t>
  </si>
  <si>
    <t>EU-22i</t>
  </si>
  <si>
    <t>(Excluded CSD related services of designated institutions in accordance with point (p) of Article 429a(1) CRR)</t>
  </si>
  <si>
    <t>EU-22j</t>
  </si>
  <si>
    <t>(Reduction of the exposure value of pre-financing or intermediate loans )</t>
  </si>
  <si>
    <t>EU-22k</t>
  </si>
  <si>
    <t>(Total exempted exposures)</t>
  </si>
  <si>
    <t>Capital and total exposure measure</t>
  </si>
  <si>
    <t>Tier 1 capital</t>
  </si>
  <si>
    <t>EU-25</t>
  </si>
  <si>
    <t>Leverage ratio excluding the impact of the exemption of public sector investments and promotional loans) (%)</t>
  </si>
  <si>
    <t>25a</t>
  </si>
  <si>
    <t>Leverage ratio (excluding the impact of any applicable temporary exemption of
central bank reserves)</t>
  </si>
  <si>
    <t>Regulatory minimum leverage ratio requirement (%)</t>
  </si>
  <si>
    <t>EU-26a</t>
  </si>
  <si>
    <t>EU-26b</t>
  </si>
  <si>
    <t>EU-27a</t>
  </si>
  <si>
    <t>Overall leverage ratio requirement (%)</t>
  </si>
  <si>
    <t>Choice on transitional arrangements and relevant exposures</t>
  </si>
  <si>
    <t>EU-27b</t>
  </si>
  <si>
    <t>Choice on transitional arrangements for the definition of the capital measure</t>
  </si>
  <si>
    <t>Transitional</t>
  </si>
  <si>
    <t>Disclosure of mean values</t>
  </si>
  <si>
    <t>Mean value of gross SFT assets, after adjustment for sale accounting transactions and netted of amounts of associated cash payables and cash receivables</t>
  </si>
  <si>
    <t>Quarter-end value of gross SFT assets, after adjustment for sale accounting transactions and netted of amounts of associated cash payables and cash receivables</t>
  </si>
  <si>
    <t>Total exposure measure (including the impact of any applicable temporary exemption of central bank reserves) incorporating mean values from row 28 of gross SFT assets (after adjustment for sale accounting transactions and netted of amounts of associated cash payables and cash receivables)</t>
  </si>
  <si>
    <t>30a</t>
  </si>
  <si>
    <t>Total exposure measure (excluding the impact of any applicable temporary exemption of central bank reserves) incorporating mean values from row 28 of gross SFT assets (after adjustment for sale accounting transactions and netted of amounts of associated cash payables and cash receivables)</t>
  </si>
  <si>
    <t>Leverage ratio (including the impact of any applicable temporary exemption of central bank reserves) incorporating mean values from row 28 of gross SFT assets (after adjustment for sale accounting transactions and netted of amounts of associated cash payables and cash receivables)</t>
  </si>
  <si>
    <t>31a</t>
  </si>
  <si>
    <t>Leverage ratio (excluding the impact of any applicable temporary exemption of central bank reserves) incorporating mean values from row 28 of gross SFT assets (after adjustment for sale accounting transactions and netted of amounts of associated cash payables and cash receivables)</t>
  </si>
  <si>
    <t>Template EU LR3 - LRSpl: Split-up of on balance sheet exposures (excluding derivatives, SFTs and exempted exposures)</t>
  </si>
  <si>
    <t>At 30 June 2022 2021 (DKK million)</t>
  </si>
  <si>
    <t>EU-1</t>
  </si>
  <si>
    <t>Total on-balance sheet exposures (excluding derivatives, SFTs, and exempted exposures), of which:</t>
  </si>
  <si>
    <t>EU-2</t>
  </si>
  <si>
    <t>Trading book exposures</t>
  </si>
  <si>
    <t>EU-3</t>
  </si>
  <si>
    <t>Banking book exposures, of which:</t>
  </si>
  <si>
    <t>EU-4</t>
  </si>
  <si>
    <t>Exposures treated as sovereigns</t>
  </si>
  <si>
    <t>EU-6</t>
  </si>
  <si>
    <t>Exposures to regional governments, MDB, international organisations and PSE not treated as sovereigns</t>
  </si>
  <si>
    <t>EU-7</t>
  </si>
  <si>
    <t>EU-8</t>
  </si>
  <si>
    <t>Secured by mortgages of immovable properties</t>
  </si>
  <si>
    <t>EU-9</t>
  </si>
  <si>
    <t>Retail exposures</t>
  </si>
  <si>
    <t>EU-10</t>
  </si>
  <si>
    <t>EU-11</t>
  </si>
  <si>
    <t>EU-12</t>
  </si>
  <si>
    <t>Other exposures (eg equity, securitisations, and other non-credit obligation assets)</t>
  </si>
  <si>
    <t>Number of data points used in the calculation of averages</t>
  </si>
  <si>
    <t>HIGH-QUALITY LIQUID ASSETS</t>
  </si>
  <si>
    <t>Stable deposits</t>
  </si>
  <si>
    <t>Less stable deposits</t>
  </si>
  <si>
    <t>Unsecured wholesale funding</t>
  </si>
  <si>
    <t>Operational deposits (all counterparties) and deposits in networks of cooperative banks</t>
  </si>
  <si>
    <t>Non-operational deposits (all counterparties)</t>
  </si>
  <si>
    <t>Unsecured debt</t>
  </si>
  <si>
    <t>Secured wholesale funding</t>
  </si>
  <si>
    <t>Outflows related to derivative exposures and other collateral requirements</t>
  </si>
  <si>
    <t>Outflows related to loss of funding on debt products</t>
  </si>
  <si>
    <t>Credit and liquidity facilities</t>
  </si>
  <si>
    <t>Other contractual funding obligations</t>
  </si>
  <si>
    <t>Other contingent funding obligations</t>
  </si>
  <si>
    <t>TOTAL CASH OUTFLOWS</t>
  </si>
  <si>
    <t>Inflows from fully performing exposures</t>
  </si>
  <si>
    <t>Other cash inflows</t>
  </si>
  <si>
    <t>EU-19a</t>
  </si>
  <si>
    <t>(Difference between total weighted inflows and total weighted outflows arising from transactions in third countries where there are transfer restrictions or which are denominated in non-convertible currencies)</t>
  </si>
  <si>
    <t>EU-19b</t>
  </si>
  <si>
    <t>(Excess inflows from a related specialised credit institution)</t>
  </si>
  <si>
    <t>TOTAL CASH INFLOWS</t>
  </si>
  <si>
    <t>Fully exempt inflows</t>
  </si>
  <si>
    <t>LIQUIDITY BUFFER</t>
  </si>
  <si>
    <t>TOTAL NET CASH OUTFLOWS</t>
  </si>
  <si>
    <t xml:space="preserve">Template EU LIQ2: Net Stable Funding Ratio </t>
  </si>
  <si>
    <t>In accordance with Article 451a(3) CRR</t>
  </si>
  <si>
    <t>Unweighted value by residual maturity</t>
  </si>
  <si>
    <t>Weighted value</t>
  </si>
  <si>
    <t>&lt; 6 months</t>
  </si>
  <si>
    <t>6 months to &lt; 1yr</t>
  </si>
  <si>
    <t>≥ 1yr</t>
  </si>
  <si>
    <t>Available stable funding (ASF) Items</t>
  </si>
  <si>
    <t>Capital items and instruments</t>
  </si>
  <si>
    <t>Own funds</t>
  </si>
  <si>
    <t>Other capital instruments</t>
  </si>
  <si>
    <t>Retail deposits</t>
  </si>
  <si>
    <t>Wholesale funding:</t>
  </si>
  <si>
    <t>Operational deposits</t>
  </si>
  <si>
    <t>Other wholesale funding</t>
  </si>
  <si>
    <t>Interdependent liabilities</t>
  </si>
  <si>
    <t xml:space="preserve">Other liabilities: </t>
  </si>
  <si>
    <t xml:space="preserve">NSFR derivative liabilities </t>
  </si>
  <si>
    <t>All other liabilities and capital instruments not included in the above categories</t>
  </si>
  <si>
    <t>Total available stable funding (ASF)</t>
  </si>
  <si>
    <t>Required stable funding (RSF) Items</t>
  </si>
  <si>
    <t>Total high-quality liquid assets (HQLA)</t>
  </si>
  <si>
    <t>EU-15a</t>
  </si>
  <si>
    <t>Assets encumbered for a residual maturity of one year or more in a cover pool</t>
  </si>
  <si>
    <t>Deposits held at other financial institutions for operational purposes</t>
  </si>
  <si>
    <t>Performing loans and securities:</t>
  </si>
  <si>
    <t>With a risk weight of less than or equal to 35% under the Basel II Standardised Approach for credit risk</t>
  </si>
  <si>
    <t xml:space="preserve">Performing residential mortgages, of which: </t>
  </si>
  <si>
    <t>Other loans and securities that are not in default and do not qualify as HQLA, including exchange-traded equities and trade finance on-balance sheet products</t>
  </si>
  <si>
    <t>Interdependent assets</t>
  </si>
  <si>
    <t xml:space="preserve">Other assets: </t>
  </si>
  <si>
    <t>Physical traded commodities</t>
  </si>
  <si>
    <t>Assets posted as initial margin for derivative contracts and contributions to default funds of CCPs</t>
  </si>
  <si>
    <t xml:space="preserve">NSFR derivative liabilities before deduction of variation margin posted </t>
  </si>
  <si>
    <t>All other assets not included in the above categories</t>
  </si>
  <si>
    <t>Off-balance sheet items</t>
  </si>
  <si>
    <t>Total RSF</t>
  </si>
  <si>
    <t>Net Stable Funding Ratio (%)</t>
  </si>
  <si>
    <t>of which Corporates - SMEs</t>
  </si>
  <si>
    <t>At 30 December 2021 (DKK million)</t>
  </si>
  <si>
    <t>REA</t>
  </si>
  <si>
    <t>Minimum capital requirements</t>
  </si>
  <si>
    <t>30.06.2022</t>
  </si>
  <si>
    <t>31.12.2021</t>
  </si>
  <si>
    <t xml:space="preserve"> -   </t>
  </si>
  <si>
    <t>Corporate</t>
  </si>
  <si>
    <t>Corporate SME</t>
  </si>
  <si>
    <t>Retail Mort</t>
  </si>
  <si>
    <t>Retail Mort SME</t>
  </si>
  <si>
    <t>Retail Other</t>
  </si>
  <si>
    <t>Retail Other SME</t>
  </si>
  <si>
    <t xml:space="preserve">a </t>
  </si>
  <si>
    <t xml:space="preserve">b </t>
  </si>
  <si>
    <t xml:space="preserve">c </t>
  </si>
  <si>
    <t xml:space="preserve"> f</t>
  </si>
  <si>
    <t xml:space="preserve"> G</t>
  </si>
  <si>
    <t>H</t>
  </si>
  <si>
    <t>Gross carrying amount/nominal amount of
 exposures with forbearance measures</t>
  </si>
  <si>
    <t>Collateral received and
 financial guarantees received on forborne exposures</t>
  </si>
  <si>
    <t>Of which collateral and financial guarantees received on non-performing exposures with forbearance measures</t>
  </si>
  <si>
    <t>of which
defaulted</t>
  </si>
  <si>
    <t>of which
impaired</t>
  </si>
  <si>
    <t>Cash balances at central banks and other
 demand deposits</t>
  </si>
  <si>
    <t>I</t>
  </si>
  <si>
    <t>J</t>
  </si>
  <si>
    <t>K</t>
  </si>
  <si>
    <t>L</t>
  </si>
  <si>
    <t>Not past due or 
past due ≤ 30 days</t>
  </si>
  <si>
    <t>Past due &gt; 30 days ≤ 90 days</t>
  </si>
  <si>
    <t>Unlikely to pay that are not past due or are past due ≤ 90 days</t>
  </si>
  <si>
    <t>Past due
&gt; 90 days
≤ 180 days</t>
  </si>
  <si>
    <t>Past due
&gt; 180 days
≤ 1 year</t>
  </si>
  <si>
    <t>Past due
&gt; 1 year ≤ 2 years</t>
  </si>
  <si>
    <t>Past due
&gt; 2 years ≤ 5 years</t>
  </si>
  <si>
    <t>Past due
&gt; 5 years ≤ 7 years</t>
  </si>
  <si>
    <t>Cash balances at central banks
 and other demand deposits</t>
  </si>
  <si>
    <t>Debt securities</t>
  </si>
  <si>
    <t>Gross carrying values</t>
  </si>
  <si>
    <t>Accumulated impairment, accumulated negative changes in fair value due
 to credit risk and provisions</t>
  </si>
  <si>
    <t>Accumulated
 partial
 write-of</t>
  </si>
  <si>
    <t>Collateral and financial
 guarantees received</t>
  </si>
  <si>
    <t>Performing exposures – 
accumulated impairment and provisions</t>
  </si>
  <si>
    <t>Non-performing exposures – accumulated 
impairment, accumulated negative changes in fair value due to credit risk and provisions</t>
  </si>
  <si>
    <t>On performing
 exposures</t>
  </si>
  <si>
    <t>On non-performing
 exposures</t>
  </si>
  <si>
    <t>Of which
 stage 1</t>
  </si>
  <si>
    <t>Of which
 stage 2</t>
  </si>
  <si>
    <t>Of which
 stage 3</t>
  </si>
  <si>
    <t xml:space="preserve">          Of which SMEs</t>
  </si>
  <si>
    <t>Gross carrying
 value defaulted
 exposures</t>
  </si>
  <si>
    <t>Opening balance</t>
  </si>
  <si>
    <t>Loans and debt securities that have defaulted or impaired since
 the last reporting period</t>
  </si>
  <si>
    <t>Returned to non-defaulted status</t>
  </si>
  <si>
    <t>Amounts written off</t>
  </si>
  <si>
    <t>Other changes</t>
  </si>
  <si>
    <t>Closing balance</t>
  </si>
  <si>
    <t xml:space="preserve">Collateral obtained by taking possession </t>
  </si>
  <si>
    <t>Property, plant and equipment (PP&amp;E)</t>
  </si>
  <si>
    <t>Other than PP&amp;E</t>
  </si>
  <si>
    <t>Residential immovable property</t>
  </si>
  <si>
    <t>Commercial Immovable property</t>
  </si>
  <si>
    <t>Movable property (auto, shipping, etc.)</t>
  </si>
  <si>
    <t>Equity and debt instruments</t>
  </si>
  <si>
    <t>Corporate  SME</t>
  </si>
  <si>
    <t> </t>
  </si>
  <si>
    <t>31.03.2022</t>
  </si>
  <si>
    <t>30.09.2021</t>
  </si>
  <si>
    <t>30.06.2021</t>
  </si>
  <si>
    <t xml:space="preserve">Additional CET1 leverage ratio requirements (%) </t>
  </si>
  <si>
    <t>Additional AT1 leverage ratio requirements (%)</t>
  </si>
  <si>
    <t>Additional T2 leverage ratio requirements (%)</t>
  </si>
  <si>
    <t>Applicable leverage buffer</t>
  </si>
  <si>
    <t>EU 14e</t>
  </si>
  <si>
    <t>EU 14f</t>
  </si>
  <si>
    <t>Scope of consolidation (consolidated)</t>
  </si>
  <si>
    <t xml:space="preserve">Total unweighted value </t>
  </si>
  <si>
    <t xml:space="preserve">Total weighted value </t>
  </si>
  <si>
    <t>Currency and units (DKK million)</t>
  </si>
  <si>
    <t>Quarter ending</t>
  </si>
  <si>
    <t>CASH-OUTFLOWS</t>
  </si>
  <si>
    <t>Retail deposits and deposits from small business customers, of which:</t>
  </si>
  <si>
    <t xml:space="preserve">Additional requirements </t>
  </si>
  <si>
    <t>CASH-INFLOWS</t>
  </si>
  <si>
    <t>Secured lending (eg reverse repos)</t>
  </si>
  <si>
    <t>Inflows Subject to 90% Cap</t>
  </si>
  <si>
    <t>Inflows Subject to 75% Cap</t>
  </si>
  <si>
    <t>Total adjusted value</t>
  </si>
  <si>
    <t>LIQUIDITY COVERAGE RATIO (%)</t>
  </si>
  <si>
    <r>
      <rPr>
        <sz val="10"/>
        <rFont val="Jyske Sauna"/>
      </rPr>
      <t>1)</t>
    </r>
    <r>
      <rPr>
        <sz val="11"/>
        <rFont val="Jyske Sauna"/>
      </rPr>
      <t xml:space="preserve">  Numbers are calculated according to EBA/GL/2017/01. The method used is a simple average and observations are end of month data  from the period april 2018 to december 2019.</t>
    </r>
  </si>
  <si>
    <t>Reference date 2022-06-30</t>
  </si>
  <si>
    <t>No maturity</t>
  </si>
  <si>
    <t>Performing securities financing transactions with financial customers collateralised by Level 1 HQLA subject to 0% haircut</t>
  </si>
  <si>
    <r>
      <t>Performing securities financing transactions with financial customer collateralised by other assets and loans and advances to financial institutions</t>
    </r>
    <r>
      <rPr>
        <i/>
        <strike/>
        <sz val="11"/>
        <color rgb="FFFF0000"/>
        <rFont val="Calibri"/>
        <family val="2"/>
        <scheme val="minor"/>
      </rPr>
      <t/>
    </r>
  </si>
  <si>
    <r>
      <t>Performing loans to non- financial corporate clients, loans to retail and small business customers, and loans to sovereigns,</t>
    </r>
    <r>
      <rPr>
        <i/>
        <sz val="11"/>
        <color theme="9" tint="-0.249977111117893"/>
        <rFont val="Effra Semi Light"/>
        <family val="2"/>
      </rPr>
      <t xml:space="preserve"> </t>
    </r>
    <r>
      <rPr>
        <i/>
        <sz val="11"/>
        <color theme="1"/>
        <rFont val="Effra Semi Light"/>
        <family val="2"/>
      </rPr>
      <t>and PSEs, of which:</t>
    </r>
  </si>
  <si>
    <r>
      <t>NSFR derivative assets</t>
    </r>
    <r>
      <rPr>
        <sz val="11"/>
        <color theme="1"/>
        <rFont val="Effra Semi Light"/>
        <family val="2"/>
      </rPr>
      <t> </t>
    </r>
  </si>
  <si>
    <t xml:space="preserve">DKK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</si>
</sst>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3" formatCode="_-* #,##0.00_-;\-* #,##0.00_-;_-* &quot;-&quot;??_-;_-@_-"/>
    <numFmt numFmtId="164" formatCode="_ * #,##0_ ;_ * \-#,##0_ ;_ * &quot;-&quot;_ ;_ @_ "/>
    <numFmt numFmtId="165" formatCode="_ * #,##0.00_ ;_ * \-#,##0.00_ ;_ * &quot;-&quot;??_ ;_ @_ "/>
    <numFmt numFmtId="166" formatCode="_ * #,##0_ ;_ * \-#,##0_ ;_ * &quot;-&quot;??_ ;_ @_ "/>
    <numFmt numFmtId="167" formatCode="0.0%"/>
    <numFmt numFmtId="168" formatCode="#,##0.0000000000"/>
    <numFmt numFmtId="169" formatCode="0.0000%"/>
    <numFmt numFmtId="170" formatCode="0.0000"/>
    <numFmt numFmtId="171" formatCode="_-* #,##0\ _k_r_._-;\-* #,##0\ _k_r_._-;_-* &quot;-&quot;??\ _k_r_._-;_-@_-"/>
    <numFmt numFmtId="172" formatCode="#,##0_ ;\-#,##0\ "/>
    <numFmt numFmtId="173" formatCode="_-* #,##0_-;\-* #,##0_-;_-* &quot;-&quot;??_-;_-@_-"/>
    <numFmt numFmtId="174" formatCode="#,##0\ _k_r_."/>
  </numFmts>
  <fonts count="141"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b/>
      <sz val="16"/>
      <color theme="0"/>
      <name val="Effra"/>
      <family val="2"/>
    </font>
    <font>
      <b/>
      <sz val="16"/>
      <color theme="1"/>
      <name val="Effra"/>
      <family val="2"/>
    </font>
    <font>
      <sz val="11"/>
      <name val="Calibri"/>
      <family val="2"/>
      <scheme val="minor"/>
    </font>
    <font>
      <b/>
      <sz val="11"/>
      <name val="Calibri"/>
      <family val="2"/>
      <scheme val="minor"/>
    </font>
    <font>
      <b/>
      <sz val="16"/>
      <color theme="0"/>
      <name val="Arial"/>
      <family val="2"/>
    </font>
    <font>
      <sz val="11"/>
      <color theme="1"/>
      <name val="Effra"/>
      <family val="2"/>
    </font>
    <font>
      <sz val="11"/>
      <color theme="0"/>
      <name val="Effra"/>
      <family val="2"/>
    </font>
    <font>
      <sz val="11"/>
      <name val="Effra"/>
      <family val="2"/>
    </font>
    <font>
      <b/>
      <sz val="11"/>
      <name val="Effra"/>
      <family val="2"/>
    </font>
    <font>
      <i/>
      <sz val="8"/>
      <name val="Effra"/>
      <family val="2"/>
    </font>
    <font>
      <i/>
      <sz val="9"/>
      <name val="Effra"/>
      <family val="2"/>
    </font>
    <font>
      <u/>
      <sz val="11"/>
      <color theme="10"/>
      <name val="Calibri"/>
      <family val="2"/>
      <scheme val="minor"/>
    </font>
    <font>
      <sz val="11"/>
      <color theme="1"/>
      <name val="Calibri"/>
      <family val="2"/>
      <charset val="238"/>
      <scheme val="minor"/>
    </font>
    <font>
      <b/>
      <sz val="11"/>
      <color rgb="FF000000"/>
      <name val="Calibri"/>
      <family val="2"/>
      <scheme val="minor"/>
    </font>
    <font>
      <sz val="11"/>
      <color rgb="FF000000"/>
      <name val="Calibri"/>
      <family val="2"/>
      <scheme val="minor"/>
    </font>
    <font>
      <sz val="9"/>
      <color theme="1"/>
      <name val="Calibri"/>
      <family val="2"/>
      <scheme val="minor"/>
    </font>
    <font>
      <b/>
      <i/>
      <sz val="11"/>
      <color theme="5"/>
      <name val="Calibri"/>
      <family val="2"/>
      <scheme val="minor"/>
    </font>
    <font>
      <sz val="12"/>
      <name val="Calibri"/>
      <family val="2"/>
      <scheme val="minor"/>
    </font>
    <font>
      <sz val="10"/>
      <name val="Arial"/>
      <family val="2"/>
    </font>
    <font>
      <b/>
      <sz val="14"/>
      <color theme="0"/>
      <name val="Effra"/>
      <family val="2"/>
    </font>
    <font>
      <sz val="12"/>
      <color theme="0"/>
      <name val="Effra"/>
      <family val="2"/>
    </font>
    <font>
      <sz val="12"/>
      <color theme="1"/>
      <name val="Effra"/>
      <family val="2"/>
    </font>
    <font>
      <sz val="9"/>
      <color rgb="FF000000"/>
      <name val="Effra"/>
      <family val="2"/>
    </font>
    <font>
      <sz val="12"/>
      <name val="Effra"/>
      <family val="2"/>
    </font>
    <font>
      <sz val="9"/>
      <name val="Effra"/>
      <family val="2"/>
    </font>
    <font>
      <sz val="8.5"/>
      <color theme="1"/>
      <name val="Effra"/>
      <family val="2"/>
    </font>
    <font>
      <b/>
      <sz val="9"/>
      <color rgb="FF000000"/>
      <name val="Effra"/>
      <family val="2"/>
    </font>
    <font>
      <i/>
      <sz val="9"/>
      <color rgb="FF000000"/>
      <name val="Effra"/>
      <family val="2"/>
    </font>
    <font>
      <b/>
      <sz val="10"/>
      <name val="Arial"/>
      <family val="2"/>
    </font>
    <font>
      <strike/>
      <sz val="10"/>
      <name val="Arial"/>
      <family val="2"/>
    </font>
    <font>
      <b/>
      <sz val="12"/>
      <name val="Arial"/>
      <family val="2"/>
    </font>
    <font>
      <i/>
      <sz val="11"/>
      <color rgb="FFAA322F"/>
      <name val="Calibri"/>
      <family val="2"/>
      <scheme val="minor"/>
    </font>
    <font>
      <b/>
      <sz val="11"/>
      <color rgb="FFAA322F"/>
      <name val="Calibri"/>
      <family val="2"/>
      <scheme val="minor"/>
    </font>
    <font>
      <sz val="10"/>
      <color theme="1"/>
      <name val="Effra"/>
      <family val="2"/>
    </font>
    <font>
      <b/>
      <sz val="10"/>
      <color theme="1"/>
      <name val="Effra"/>
      <family val="2"/>
    </font>
    <font>
      <u/>
      <sz val="10"/>
      <color theme="10"/>
      <name val="Effra"/>
      <family val="2"/>
    </font>
    <font>
      <b/>
      <u/>
      <sz val="10"/>
      <color theme="1"/>
      <name val="Effra"/>
      <family val="2"/>
    </font>
    <font>
      <u/>
      <sz val="10"/>
      <color theme="1"/>
      <name val="Effra"/>
      <family val="2"/>
    </font>
    <font>
      <b/>
      <sz val="20"/>
      <name val="Arial"/>
      <family val="2"/>
    </font>
    <font>
      <b/>
      <sz val="12"/>
      <name val="Jyske Sauna"/>
    </font>
    <font>
      <b/>
      <sz val="6.5"/>
      <color rgb="FF10137C"/>
      <name val="Verdana"/>
      <family val="2"/>
    </font>
    <font>
      <sz val="9"/>
      <color theme="1"/>
      <name val="Verdana"/>
      <family val="2"/>
    </font>
    <font>
      <sz val="6.5"/>
      <color rgb="FF10137C"/>
      <name val="Verdana"/>
      <family val="2"/>
    </font>
    <font>
      <sz val="6.5"/>
      <color rgb="FF000000"/>
      <name val="Verdana"/>
      <family val="2"/>
    </font>
    <font>
      <sz val="12"/>
      <color rgb="FF000000"/>
      <name val="Calibri"/>
      <family val="2"/>
      <scheme val="minor"/>
    </font>
    <font>
      <sz val="16"/>
      <color theme="0"/>
      <name val="Effra"/>
      <family val="2"/>
    </font>
    <font>
      <u/>
      <sz val="11"/>
      <color theme="10"/>
      <name val="Effra"/>
      <family val="2"/>
    </font>
    <font>
      <i/>
      <sz val="8.5"/>
      <color theme="1"/>
      <name val="Effra"/>
      <family val="2"/>
    </font>
    <font>
      <i/>
      <sz val="8.5"/>
      <color rgb="FF00B050"/>
      <name val="Effra"/>
      <family val="2"/>
    </font>
    <font>
      <i/>
      <strike/>
      <sz val="8.5"/>
      <color rgb="FFC00000"/>
      <name val="Effra"/>
      <family val="2"/>
    </font>
    <font>
      <i/>
      <sz val="8.5"/>
      <color rgb="FF000000"/>
      <name val="Effra"/>
      <family val="2"/>
    </font>
    <font>
      <sz val="11"/>
      <color rgb="FF000000"/>
      <name val="Effra"/>
      <family val="2"/>
    </font>
    <font>
      <sz val="10"/>
      <color rgb="FF000000"/>
      <name val="Effra"/>
      <family val="2"/>
    </font>
    <font>
      <sz val="10"/>
      <name val="Effra"/>
      <family val="2"/>
    </font>
    <font>
      <b/>
      <sz val="10"/>
      <name val="Effra"/>
      <family val="2"/>
    </font>
    <font>
      <b/>
      <sz val="9"/>
      <name val="Effra"/>
      <family val="2"/>
    </font>
    <font>
      <i/>
      <sz val="8.5"/>
      <name val="Effra"/>
      <family val="2"/>
    </font>
    <font>
      <sz val="12"/>
      <color rgb="FF000000"/>
      <name val="Effra"/>
      <family val="2"/>
    </font>
    <font>
      <sz val="8.5"/>
      <color rgb="FF000000"/>
      <name val="Effra"/>
      <family val="2"/>
    </font>
    <font>
      <b/>
      <sz val="8.5"/>
      <color rgb="FF000000"/>
      <name val="Effra"/>
      <family val="2"/>
    </font>
    <font>
      <sz val="8"/>
      <color rgb="FF000000"/>
      <name val="Effra"/>
      <family val="2"/>
    </font>
    <font>
      <sz val="8"/>
      <color theme="1"/>
      <name val="Effra"/>
      <family val="2"/>
    </font>
    <font>
      <b/>
      <sz val="11"/>
      <color theme="1"/>
      <name val="Effra"/>
      <family val="2"/>
    </font>
    <font>
      <sz val="11"/>
      <color rgb="FF00B050"/>
      <name val="Effra"/>
      <family val="2"/>
    </font>
    <font>
      <b/>
      <sz val="8.5"/>
      <color theme="1"/>
      <name val="Effra"/>
      <family val="2"/>
    </font>
    <font>
      <b/>
      <sz val="11"/>
      <color rgb="FF000000"/>
      <name val="Effra"/>
      <family val="2"/>
    </font>
    <font>
      <sz val="24"/>
      <color rgb="FF000000"/>
      <name val="Effra"/>
      <family val="2"/>
    </font>
    <font>
      <sz val="16"/>
      <color theme="1"/>
      <name val="Effra"/>
      <family val="2"/>
    </font>
    <font>
      <b/>
      <sz val="8.5"/>
      <color rgb="FF00B050"/>
      <name val="Effra"/>
      <family val="2"/>
    </font>
    <font>
      <b/>
      <sz val="12"/>
      <color theme="1"/>
      <name val="Effra"/>
      <family val="2"/>
    </font>
    <font>
      <i/>
      <sz val="11"/>
      <color theme="1"/>
      <name val="Effra"/>
      <family val="2"/>
    </font>
    <font>
      <b/>
      <i/>
      <sz val="11"/>
      <color theme="1"/>
      <name val="Effra"/>
      <family val="2"/>
    </font>
    <font>
      <b/>
      <sz val="14"/>
      <name val="Effra"/>
      <family val="2"/>
    </font>
    <font>
      <u/>
      <sz val="10"/>
      <color rgb="FF008080"/>
      <name val="Effra"/>
      <family val="2"/>
    </font>
    <font>
      <i/>
      <sz val="10"/>
      <name val="Effra"/>
      <family val="2"/>
    </font>
    <font>
      <b/>
      <sz val="18"/>
      <color rgb="FFFF0000"/>
      <name val="Effra"/>
      <family val="2"/>
    </font>
    <font>
      <b/>
      <sz val="11"/>
      <color rgb="FFFF0000"/>
      <name val="Effra"/>
      <family val="2"/>
    </font>
    <font>
      <sz val="11"/>
      <color rgb="FFFF0000"/>
      <name val="Effra"/>
      <family val="2"/>
    </font>
    <font>
      <u/>
      <sz val="10"/>
      <name val="Effra"/>
      <family val="2"/>
    </font>
    <font>
      <u/>
      <sz val="11"/>
      <color rgb="FF008080"/>
      <name val="Effra"/>
      <family val="2"/>
    </font>
    <font>
      <sz val="10"/>
      <color rgb="FFFF0000"/>
      <name val="Effra"/>
      <family val="2"/>
    </font>
    <font>
      <strike/>
      <sz val="10"/>
      <color rgb="FFFF0000"/>
      <name val="Effra"/>
      <family val="2"/>
    </font>
    <font>
      <b/>
      <sz val="8"/>
      <color theme="1"/>
      <name val="Effra"/>
      <family val="2"/>
    </font>
    <font>
      <sz val="8"/>
      <color rgb="FFFF0000"/>
      <name val="Effra"/>
      <family val="2"/>
    </font>
    <font>
      <sz val="10"/>
      <color rgb="FF00B050"/>
      <name val="Effra"/>
      <family val="2"/>
    </font>
    <font>
      <b/>
      <sz val="12"/>
      <color theme="0"/>
      <name val="Effra"/>
      <family val="2"/>
    </font>
    <font>
      <b/>
      <sz val="12"/>
      <name val="Effra"/>
      <family val="2"/>
    </font>
    <font>
      <b/>
      <sz val="14"/>
      <color theme="1"/>
      <name val="Effra"/>
      <family val="2"/>
    </font>
    <font>
      <b/>
      <strike/>
      <sz val="16"/>
      <color theme="0"/>
      <name val="Effra"/>
      <family val="2"/>
    </font>
    <font>
      <sz val="10"/>
      <color theme="0"/>
      <name val="Effra"/>
      <family val="2"/>
    </font>
    <font>
      <b/>
      <sz val="10"/>
      <color rgb="FF000000"/>
      <name val="Effra"/>
      <family val="2"/>
    </font>
    <font>
      <sz val="9"/>
      <color theme="1"/>
      <name val="Effra"/>
      <family val="2"/>
    </font>
    <font>
      <strike/>
      <sz val="9"/>
      <name val="Effra"/>
      <family val="2"/>
    </font>
    <font>
      <b/>
      <sz val="16"/>
      <color rgb="FF000000"/>
      <name val="Effra"/>
      <family val="2"/>
    </font>
    <font>
      <u/>
      <sz val="11"/>
      <color theme="0"/>
      <name val="Calibri"/>
      <family val="2"/>
      <scheme val="minor"/>
    </font>
    <font>
      <u/>
      <sz val="12"/>
      <color theme="0"/>
      <name val="Calibri"/>
      <family val="2"/>
      <scheme val="minor"/>
    </font>
    <font>
      <u/>
      <sz val="11"/>
      <color theme="0"/>
      <name val="Effra"/>
      <family val="2"/>
    </font>
    <font>
      <u/>
      <sz val="11"/>
      <name val="Effra"/>
      <family val="2"/>
    </font>
    <font>
      <b/>
      <u/>
      <sz val="12"/>
      <color theme="1"/>
      <name val="Effra"/>
      <family val="2"/>
    </font>
    <font>
      <sz val="8"/>
      <name val="Calibri"/>
      <family val="2"/>
      <scheme val="minor"/>
    </font>
    <font>
      <sz val="11"/>
      <name val="Calibri"/>
      <family val="2"/>
    </font>
    <font>
      <b/>
      <sz val="11"/>
      <name val="Calibri"/>
      <family val="2"/>
    </font>
    <font>
      <sz val="11"/>
      <color theme="1"/>
      <name val="Calibri"/>
      <family val="2"/>
    </font>
    <font>
      <b/>
      <sz val="10"/>
      <color theme="0"/>
      <name val="Effra"/>
      <family val="2"/>
    </font>
    <font>
      <b/>
      <sz val="10"/>
      <color rgb="FFFF0000"/>
      <name val="Effra"/>
      <family val="2"/>
    </font>
    <font>
      <sz val="10"/>
      <color theme="1"/>
      <name val="Segoe UI"/>
      <family val="2"/>
    </font>
    <font>
      <b/>
      <sz val="11"/>
      <color theme="0"/>
      <name val="Jyske Sauna"/>
    </font>
    <font>
      <b/>
      <sz val="11"/>
      <color theme="1"/>
      <name val="Jyske Sauna"/>
    </font>
    <font>
      <sz val="11"/>
      <color theme="1"/>
      <name val="Jyske Sauna"/>
    </font>
    <font>
      <sz val="8.5"/>
      <color theme="1"/>
      <name val="Segoe UI"/>
      <family val="2"/>
    </font>
    <font>
      <i/>
      <sz val="8"/>
      <color theme="1"/>
      <name val="Segoe UI"/>
      <family val="2"/>
    </font>
    <font>
      <b/>
      <i/>
      <sz val="8.5"/>
      <color theme="1"/>
      <name val="Segoe UI"/>
      <family val="2"/>
    </font>
    <font>
      <sz val="8.5"/>
      <color rgb="FF000000"/>
      <name val="Segoe UI"/>
      <family val="2"/>
    </font>
    <font>
      <i/>
      <sz val="8.5"/>
      <color rgb="FF000000"/>
      <name val="Segoe UI"/>
      <family val="2"/>
    </font>
    <font>
      <b/>
      <i/>
      <sz val="8.5"/>
      <color rgb="FF000000"/>
      <name val="Segoe UI"/>
      <family val="2"/>
    </font>
    <font>
      <i/>
      <sz val="10"/>
      <color theme="1"/>
      <name val="Segoe UI"/>
      <family val="2"/>
    </font>
    <font>
      <b/>
      <i/>
      <sz val="10"/>
      <color theme="1"/>
      <name val="Segoe UI"/>
      <family val="2"/>
    </font>
    <font>
      <b/>
      <sz val="11"/>
      <name val="Calibri"/>
      <family val="2"/>
    </font>
    <font>
      <sz val="11"/>
      <name val="Calibri"/>
      <family val="2"/>
    </font>
    <font>
      <sz val="11"/>
      <color rgb="FF000000"/>
      <name val="Calibri"/>
      <family val="2"/>
    </font>
    <font>
      <sz val="11"/>
      <color theme="1"/>
      <name val="Effra"/>
      <family val="2"/>
    </font>
    <font>
      <sz val="11"/>
      <name val="Effra"/>
      <family val="2"/>
    </font>
    <font>
      <b/>
      <sz val="12"/>
      <color theme="0"/>
      <name val="Jyske Sauna"/>
    </font>
    <font>
      <b/>
      <sz val="11"/>
      <name val="Jyske Sauna"/>
    </font>
    <font>
      <sz val="11"/>
      <name val="Jyske Sauna"/>
    </font>
    <font>
      <i/>
      <sz val="11"/>
      <color theme="1"/>
      <name val="Jyske Sauna"/>
    </font>
    <font>
      <b/>
      <i/>
      <sz val="11"/>
      <color theme="1"/>
      <name val="Jyske Sauna"/>
    </font>
    <font>
      <sz val="10"/>
      <name val="Jyske Sauna"/>
    </font>
    <font>
      <b/>
      <i/>
      <sz val="11"/>
      <color theme="0"/>
      <name val="Effra Semi Light"/>
      <family val="2"/>
    </font>
    <font>
      <b/>
      <sz val="11"/>
      <color theme="0"/>
      <name val="Effra Semi Light"/>
      <family val="2"/>
    </font>
    <font>
      <b/>
      <sz val="11"/>
      <color theme="1"/>
      <name val="Effra Semi Light"/>
      <family val="2"/>
    </font>
    <font>
      <sz val="11"/>
      <color theme="1"/>
      <name val="Effra Semi Light"/>
      <family val="2"/>
    </font>
    <font>
      <i/>
      <sz val="11"/>
      <color theme="1"/>
      <name val="Effra Semi Light"/>
      <family val="2"/>
    </font>
    <font>
      <i/>
      <sz val="11"/>
      <name val="Effra Semi Light"/>
      <family val="2"/>
    </font>
    <font>
      <i/>
      <strike/>
      <sz val="11"/>
      <color rgb="FFFF0000"/>
      <name val="Calibri"/>
      <family val="2"/>
      <scheme val="minor"/>
    </font>
    <font>
      <i/>
      <sz val="11"/>
      <color theme="9" tint="-0.249977111117893"/>
      <name val="Effra Semi Light"/>
      <family val="2"/>
    </font>
  </fonts>
  <fills count="20">
    <fill>
      <patternFill patternType="none"/>
    </fill>
    <fill>
      <patternFill patternType="gray125"/>
    </fill>
    <fill>
      <patternFill patternType="solid">
        <fgColor rgb="FF005231"/>
        <bgColor indexed="64"/>
      </patternFill>
    </fill>
    <fill>
      <patternFill patternType="solid">
        <fgColor theme="0"/>
        <bgColor indexed="64"/>
      </patternFill>
    </fill>
    <fill>
      <patternFill patternType="solid">
        <fgColor theme="0" tint="-0.14999847407452621"/>
        <bgColor indexed="64"/>
      </patternFill>
    </fill>
    <fill>
      <patternFill patternType="solid">
        <fgColor rgb="FFFFFFFF"/>
        <bgColor indexed="64"/>
      </patternFill>
    </fill>
    <fill>
      <patternFill patternType="solid">
        <fgColor theme="0" tint="-0.34998626667073579"/>
        <bgColor indexed="64"/>
      </patternFill>
    </fill>
    <fill>
      <patternFill patternType="solid">
        <fgColor theme="0" tint="-4.9989318521683403E-2"/>
        <bgColor indexed="64"/>
      </patternFill>
    </fill>
    <fill>
      <patternFill patternType="solid">
        <fgColor indexed="42"/>
        <bgColor indexed="64"/>
      </patternFill>
    </fill>
    <fill>
      <patternFill patternType="solid">
        <fgColor indexed="9"/>
        <bgColor indexed="64"/>
      </patternFill>
    </fill>
    <fill>
      <patternFill patternType="solid">
        <fgColor theme="0" tint="-0.499984740745262"/>
        <bgColor indexed="64"/>
      </patternFill>
    </fill>
    <fill>
      <patternFill patternType="solid">
        <fgColor rgb="FFBFBFBF"/>
        <bgColor indexed="64"/>
      </patternFill>
    </fill>
    <fill>
      <patternFill patternType="solid">
        <fgColor rgb="FFA6A6A6"/>
        <bgColor indexed="64"/>
      </patternFill>
    </fill>
    <fill>
      <patternFill patternType="solid">
        <fgColor rgb="FFD9D9D9"/>
        <bgColor indexed="64"/>
      </patternFill>
    </fill>
    <fill>
      <patternFill patternType="solid">
        <fgColor indexed="22"/>
        <bgColor indexed="64"/>
      </patternFill>
    </fill>
    <fill>
      <patternFill patternType="solid">
        <fgColor rgb="FFDEE6AD"/>
        <bgColor indexed="64"/>
      </patternFill>
    </fill>
    <fill>
      <patternFill patternType="solid">
        <fgColor theme="2"/>
        <bgColor indexed="64"/>
      </patternFill>
    </fill>
    <fill>
      <patternFill patternType="solid">
        <fgColor theme="1" tint="0.499984740745262"/>
        <bgColor indexed="64"/>
      </patternFill>
    </fill>
    <fill>
      <patternFill patternType="solid">
        <fgColor rgb="FFFFFFFF"/>
        <bgColor rgb="FF000000"/>
      </patternFill>
    </fill>
    <fill>
      <patternFill patternType="solid">
        <fgColor theme="0" tint="-0.249977111117893"/>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bottom/>
      <diagonal/>
    </border>
    <border>
      <left/>
      <right style="medium">
        <color indexed="64"/>
      </right>
      <top/>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bottom/>
      <diagonal/>
    </border>
    <border>
      <left/>
      <right/>
      <top style="hair">
        <color indexed="64"/>
      </top>
      <bottom style="hair">
        <color indexed="64"/>
      </bottom>
      <diagonal/>
    </border>
    <border>
      <left/>
      <right/>
      <top style="thin">
        <color rgb="FFA0A8AC"/>
      </top>
      <bottom style="thin">
        <color rgb="FFA0A8AC"/>
      </bottom>
      <diagonal/>
    </border>
    <border>
      <left/>
      <right style="medium">
        <color rgb="FF000000"/>
      </right>
      <top/>
      <bottom style="medium">
        <color rgb="FF000000"/>
      </bottom>
      <diagonal/>
    </border>
    <border>
      <left/>
      <right style="thin">
        <color rgb="FF000000"/>
      </right>
      <top style="thin">
        <color indexed="64"/>
      </top>
      <bottom style="thin">
        <color indexed="64"/>
      </bottom>
      <diagonal/>
    </border>
    <border>
      <left/>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s>
  <cellStyleXfs count="32">
    <xf numFmtId="0" fontId="0" fillId="0" borderId="0"/>
    <xf numFmtId="9" fontId="1" fillId="0" borderId="0" applyFont="0" applyFill="0" applyBorder="0" applyAlignment="0" applyProtection="0"/>
    <xf numFmtId="0" fontId="16" fillId="0" borderId="0" applyNumberFormat="0" applyFill="0" applyBorder="0" applyAlignment="0" applyProtection="0"/>
    <xf numFmtId="0" fontId="17" fillId="0" borderId="0"/>
    <xf numFmtId="0" fontId="23" fillId="0" borderId="0">
      <alignment vertical="center"/>
    </xf>
    <xf numFmtId="3" fontId="23" fillId="8" borderId="1" applyFont="0">
      <alignment horizontal="right" vertical="center"/>
      <protection locked="0"/>
    </xf>
    <xf numFmtId="0" fontId="23" fillId="0" borderId="0">
      <alignment vertical="center"/>
    </xf>
    <xf numFmtId="43" fontId="23" fillId="0" borderId="0" applyFont="0" applyFill="0" applyBorder="0" applyAlignment="0" applyProtection="0"/>
    <xf numFmtId="0" fontId="43" fillId="9" borderId="13" applyNumberFormat="0" applyFill="0" applyBorder="0" applyAlignment="0" applyProtection="0">
      <alignment horizontal="left"/>
    </xf>
    <xf numFmtId="0" fontId="23" fillId="0" borderId="0">
      <alignment vertical="center"/>
    </xf>
    <xf numFmtId="0" fontId="35" fillId="0" borderId="0" applyNumberFormat="0" applyFill="0" applyBorder="0" applyAlignment="0" applyProtection="0"/>
    <xf numFmtId="0" fontId="23" fillId="14" borderId="1" applyNumberFormat="0" applyFont="0" applyBorder="0">
      <alignment horizontal="center" vertical="center"/>
    </xf>
    <xf numFmtId="0" fontId="33" fillId="9" borderId="2" applyFont="0" applyBorder="0">
      <alignment horizontal="center" wrapText="1"/>
    </xf>
    <xf numFmtId="0" fontId="23" fillId="0" borderId="0"/>
    <xf numFmtId="165" fontId="1" fillId="0" borderId="0" applyFont="0" applyFill="0" applyBorder="0" applyAlignment="0" applyProtection="0"/>
    <xf numFmtId="1" fontId="44" fillId="15" borderId="29">
      <alignment horizontal="left" vertical="center"/>
    </xf>
    <xf numFmtId="0" fontId="45" fillId="0" borderId="0">
      <alignment horizontal="left"/>
    </xf>
    <xf numFmtId="0" fontId="46" fillId="0" borderId="0"/>
    <xf numFmtId="0" fontId="47" fillId="0" borderId="0">
      <alignment horizontal="left"/>
    </xf>
    <xf numFmtId="0" fontId="47" fillId="0" borderId="0">
      <alignment horizontal="right"/>
    </xf>
    <xf numFmtId="0" fontId="47" fillId="0" borderId="0">
      <alignment horizontal="center"/>
    </xf>
    <xf numFmtId="0" fontId="45" fillId="0" borderId="30">
      <alignment horizontal="left"/>
    </xf>
    <xf numFmtId="164" fontId="48" fillId="0" borderId="0">
      <alignment horizontal="right"/>
    </xf>
    <xf numFmtId="0" fontId="48" fillId="0" borderId="0">
      <alignment horizontal="left"/>
    </xf>
    <xf numFmtId="164" fontId="45" fillId="0" borderId="30">
      <alignment horizontal="right"/>
    </xf>
    <xf numFmtId="0" fontId="17" fillId="0" borderId="0"/>
    <xf numFmtId="0" fontId="23" fillId="0" borderId="0"/>
    <xf numFmtId="165" fontId="1" fillId="0" borderId="0" applyFont="0" applyFill="0" applyBorder="0" applyAlignment="0" applyProtection="0"/>
    <xf numFmtId="43" fontId="1" fillId="0" borderId="0" applyFont="0" applyFill="0" applyBorder="0" applyAlignment="0" applyProtection="0"/>
    <xf numFmtId="43" fontId="23" fillId="0" borderId="0" applyFont="0" applyFill="0" applyBorder="0" applyAlignment="0" applyProtection="0"/>
    <xf numFmtId="43" fontId="1" fillId="0" borderId="0" applyFont="0" applyFill="0" applyBorder="0" applyAlignment="0" applyProtection="0"/>
    <xf numFmtId="0" fontId="23" fillId="0" borderId="0"/>
  </cellStyleXfs>
  <cellXfs count="945">
    <xf numFmtId="0" fontId="0" fillId="0" borderId="0" xfId="0"/>
    <xf numFmtId="0" fontId="6" fillId="3" borderId="0" xfId="0" applyFont="1" applyFill="1"/>
    <xf numFmtId="0" fontId="7" fillId="0" borderId="0" xfId="0" applyFont="1"/>
    <xf numFmtId="0" fontId="8" fillId="0" borderId="1" xfId="0" applyFont="1" applyBorder="1" applyAlignment="1">
      <alignment horizontal="center" vertical="center" wrapText="1"/>
    </xf>
    <xf numFmtId="0" fontId="7" fillId="0" borderId="1" xfId="0" applyFont="1" applyBorder="1" applyAlignment="1">
      <alignment horizontal="center" vertical="center" wrapText="1"/>
    </xf>
    <xf numFmtId="0" fontId="7" fillId="0" borderId="1" xfId="0" applyFont="1" applyBorder="1" applyAlignment="1">
      <alignment horizontal="justify" vertical="center" wrapText="1"/>
    </xf>
    <xf numFmtId="0" fontId="7" fillId="0" borderId="1" xfId="0" applyFont="1" applyBorder="1" applyAlignment="1">
      <alignment vertical="center" wrapText="1"/>
    </xf>
    <xf numFmtId="0" fontId="8" fillId="0" borderId="1" xfId="0" applyFont="1" applyBorder="1" applyAlignment="1">
      <alignment vertical="center" wrapText="1"/>
    </xf>
    <xf numFmtId="0" fontId="9" fillId="2" borderId="0" xfId="0" applyFont="1" applyFill="1"/>
    <xf numFmtId="0" fontId="5" fillId="2" borderId="0" xfId="0" applyFont="1" applyFill="1"/>
    <xf numFmtId="0" fontId="11" fillId="2" borderId="0" xfId="0" applyFont="1" applyFill="1"/>
    <xf numFmtId="0" fontId="10" fillId="0" borderId="0" xfId="0" applyFont="1"/>
    <xf numFmtId="0" fontId="12" fillId="0" borderId="0" xfId="0" applyFont="1"/>
    <xf numFmtId="0" fontId="12" fillId="0" borderId="1" xfId="0" applyFont="1" applyBorder="1" applyAlignment="1">
      <alignment horizontal="center"/>
    </xf>
    <xf numFmtId="0" fontId="13" fillId="0" borderId="1" xfId="0" applyFont="1" applyBorder="1" applyAlignment="1">
      <alignment horizontal="center" vertical="center"/>
    </xf>
    <xf numFmtId="0" fontId="13" fillId="0" borderId="1" xfId="0" applyFont="1" applyBorder="1" applyAlignment="1">
      <alignment horizontal="center" vertical="center" wrapText="1"/>
    </xf>
    <xf numFmtId="0" fontId="12" fillId="0" borderId="1" xfId="0" applyFont="1" applyBorder="1" applyAlignment="1">
      <alignment horizontal="left" vertical="center" wrapText="1"/>
    </xf>
    <xf numFmtId="0" fontId="20" fillId="0" borderId="0" xfId="0" applyFont="1"/>
    <xf numFmtId="0" fontId="20" fillId="0" borderId="0" xfId="0" applyFont="1" applyAlignment="1">
      <alignment horizontal="center"/>
    </xf>
    <xf numFmtId="0" fontId="0" fillId="0" borderId="0" xfId="0" applyAlignment="1">
      <alignment horizontal="center"/>
    </xf>
    <xf numFmtId="0" fontId="19" fillId="0" borderId="1" xfId="0" applyFont="1" applyBorder="1" applyAlignment="1">
      <alignment horizontal="center" vertical="center" wrapText="1"/>
    </xf>
    <xf numFmtId="0" fontId="7" fillId="0" borderId="1" xfId="0" applyFont="1" applyBorder="1" applyAlignment="1">
      <alignment horizontal="left" vertical="center" wrapText="1" indent="1"/>
    </xf>
    <xf numFmtId="0" fontId="21" fillId="0" borderId="0" xfId="0" applyFont="1" applyAlignment="1">
      <alignment horizontal="center" wrapText="1"/>
    </xf>
    <xf numFmtId="0" fontId="25" fillId="2" borderId="0" xfId="0" applyFont="1" applyFill="1"/>
    <xf numFmtId="0" fontId="26" fillId="0" borderId="0" xfId="0" applyFont="1"/>
    <xf numFmtId="0" fontId="10" fillId="0" borderId="0" xfId="0" applyFont="1" applyAlignment="1">
      <alignment vertical="center" wrapText="1"/>
    </xf>
    <xf numFmtId="0" fontId="3" fillId="0" borderId="0" xfId="0" applyFont="1"/>
    <xf numFmtId="0" fontId="0" fillId="0" borderId="1" xfId="0" applyBorder="1" applyAlignment="1">
      <alignment horizontal="center" vertical="center" wrapText="1"/>
    </xf>
    <xf numFmtId="0" fontId="2" fillId="0" borderId="0" xfId="0" applyFont="1"/>
    <xf numFmtId="0" fontId="36" fillId="0" borderId="0" xfId="0" applyFont="1" applyAlignment="1">
      <alignment vertical="center" wrapText="1"/>
    </xf>
    <xf numFmtId="0" fontId="37" fillId="0" borderId="14" xfId="0" applyFont="1" applyBorder="1" applyAlignment="1">
      <alignment vertical="center" wrapText="1"/>
    </xf>
    <xf numFmtId="0" fontId="36" fillId="0" borderId="19" xfId="0" applyFont="1" applyBorder="1" applyAlignment="1">
      <alignment vertical="center" wrapText="1"/>
    </xf>
    <xf numFmtId="0" fontId="36" fillId="0" borderId="16" xfId="0" applyFont="1" applyBorder="1" applyAlignment="1">
      <alignment vertical="center" wrapText="1"/>
    </xf>
    <xf numFmtId="0" fontId="3" fillId="13" borderId="1" xfId="0" applyFont="1" applyFill="1" applyBorder="1" applyAlignment="1">
      <alignment vertical="center" wrapText="1"/>
    </xf>
    <xf numFmtId="0" fontId="19" fillId="0" borderId="1" xfId="0" applyFont="1" applyBorder="1" applyAlignment="1">
      <alignment vertical="center" wrapText="1"/>
    </xf>
    <xf numFmtId="0" fontId="18" fillId="13" borderId="1" xfId="0" applyFont="1" applyFill="1" applyBorder="1" applyAlignment="1">
      <alignment horizontal="center" vertical="center" wrapText="1"/>
    </xf>
    <xf numFmtId="0" fontId="19" fillId="0" borderId="1" xfId="0" applyFont="1" applyBorder="1" applyAlignment="1">
      <alignment horizontal="justify" vertical="center" wrapText="1"/>
    </xf>
    <xf numFmtId="0" fontId="38" fillId="3" borderId="0" xfId="0" applyFont="1" applyFill="1"/>
    <xf numFmtId="0" fontId="39" fillId="3" borderId="0" xfId="0" applyFont="1" applyFill="1"/>
    <xf numFmtId="0" fontId="41" fillId="3" borderId="0" xfId="0" applyFont="1" applyFill="1"/>
    <xf numFmtId="0" fontId="42" fillId="3" borderId="0" xfId="0" applyFont="1" applyFill="1"/>
    <xf numFmtId="0" fontId="5" fillId="0" borderId="0" xfId="0" applyFont="1" applyAlignment="1">
      <alignment vertical="center"/>
    </xf>
    <xf numFmtId="0" fontId="12" fillId="0" borderId="1" xfId="0" applyFont="1" applyBorder="1" applyAlignment="1">
      <alignment horizontal="center" vertical="center" wrapText="1"/>
    </xf>
    <xf numFmtId="0" fontId="41" fillId="0" borderId="0" xfId="0" applyFont="1"/>
    <xf numFmtId="0" fontId="16" fillId="3" borderId="0" xfId="2" applyFill="1"/>
    <xf numFmtId="0" fontId="40" fillId="3" borderId="0" xfId="2" applyFont="1" applyFill="1"/>
    <xf numFmtId="0" fontId="4" fillId="2" borderId="0" xfId="0" applyFont="1" applyFill="1"/>
    <xf numFmtId="0" fontId="19" fillId="0" borderId="0" xfId="0" applyFont="1"/>
    <xf numFmtId="0" fontId="49" fillId="0" borderId="0" xfId="0" applyFont="1" applyAlignment="1">
      <alignment vertical="center"/>
    </xf>
    <xf numFmtId="0" fontId="49" fillId="0" borderId="0" xfId="0" applyFont="1"/>
    <xf numFmtId="0" fontId="4" fillId="2" borderId="0" xfId="0" applyFont="1" applyFill="1" applyAlignment="1">
      <alignment horizontal="center"/>
    </xf>
    <xf numFmtId="0" fontId="5" fillId="2" borderId="0" xfId="0" applyFont="1" applyFill="1" applyAlignment="1">
      <alignment vertical="center"/>
    </xf>
    <xf numFmtId="0" fontId="50" fillId="2" borderId="0" xfId="0" applyFont="1" applyFill="1"/>
    <xf numFmtId="0" fontId="5" fillId="2" borderId="0" xfId="0" applyFont="1" applyFill="1" applyAlignment="1">
      <alignment horizontal="left"/>
    </xf>
    <xf numFmtId="0" fontId="51" fillId="3" borderId="0" xfId="2" applyFont="1" applyFill="1"/>
    <xf numFmtId="0" fontId="10" fillId="0" borderId="0" xfId="3" applyFont="1"/>
    <xf numFmtId="0" fontId="10" fillId="0" borderId="1" xfId="0" applyFont="1" applyBorder="1" applyAlignment="1">
      <alignment vertical="center" wrapText="1"/>
    </xf>
    <xf numFmtId="0" fontId="52" fillId="0" borderId="1" xfId="0" applyFont="1" applyBorder="1" applyAlignment="1">
      <alignment vertical="center" wrapText="1"/>
    </xf>
    <xf numFmtId="0" fontId="55" fillId="0" borderId="1" xfId="0" applyFont="1" applyBorder="1" applyAlignment="1">
      <alignment vertical="center" wrapText="1"/>
    </xf>
    <xf numFmtId="0" fontId="12" fillId="3" borderId="4" xfId="0" applyFont="1" applyFill="1" applyBorder="1" applyAlignment="1">
      <alignment horizontal="left" vertical="center" wrapText="1" indent="3"/>
    </xf>
    <xf numFmtId="0" fontId="28" fillId="0" borderId="0" xfId="0" applyFont="1"/>
    <xf numFmtId="0" fontId="56" fillId="0" borderId="0" xfId="0" applyFont="1"/>
    <xf numFmtId="0" fontId="12" fillId="0" borderId="1" xfId="0" applyFont="1" applyBorder="1" applyAlignment="1">
      <alignment horizontal="left" vertical="center" wrapText="1" indent="1"/>
    </xf>
    <xf numFmtId="0" fontId="57" fillId="0" borderId="1" xfId="0" applyFont="1" applyBorder="1" applyAlignment="1">
      <alignment vertical="center" wrapText="1"/>
    </xf>
    <xf numFmtId="0" fontId="58" fillId="0" borderId="1" xfId="0" applyFont="1" applyBorder="1" applyAlignment="1">
      <alignment vertical="center" wrapText="1"/>
    </xf>
    <xf numFmtId="0" fontId="38" fillId="0" borderId="0" xfId="0" applyFont="1"/>
    <xf numFmtId="0" fontId="10" fillId="0" borderId="1" xfId="0" applyFont="1" applyBorder="1" applyAlignment="1">
      <alignment horizontal="center" vertical="center" wrapText="1"/>
    </xf>
    <xf numFmtId="0" fontId="59" fillId="0" borderId="1" xfId="0" applyFont="1" applyBorder="1" applyAlignment="1">
      <alignment vertical="center"/>
    </xf>
    <xf numFmtId="49" fontId="12" fillId="0" borderId="0" xfId="0" applyNumberFormat="1" applyFont="1"/>
    <xf numFmtId="49" fontId="28" fillId="0" borderId="0" xfId="0" applyNumberFormat="1" applyFont="1"/>
    <xf numFmtId="49" fontId="28" fillId="3" borderId="0" xfId="0" applyNumberFormat="1" applyFont="1" applyFill="1"/>
    <xf numFmtId="49" fontId="28" fillId="3" borderId="0" xfId="0" applyNumberFormat="1" applyFont="1" applyFill="1" applyAlignment="1">
      <alignment vertical="center" wrapText="1"/>
    </xf>
    <xf numFmtId="0" fontId="28" fillId="0" borderId="6" xfId="0" applyFont="1" applyBorder="1"/>
    <xf numFmtId="0" fontId="60" fillId="0" borderId="0" xfId="0" applyFont="1" applyAlignment="1">
      <alignment horizontal="justify" vertical="center"/>
    </xf>
    <xf numFmtId="49" fontId="25" fillId="2" borderId="0" xfId="0" applyNumberFormat="1" applyFont="1" applyFill="1"/>
    <xf numFmtId="0" fontId="62" fillId="0" borderId="0" xfId="0" applyFont="1" applyAlignment="1">
      <alignment vertical="center"/>
    </xf>
    <xf numFmtId="0" fontId="62" fillId="0" borderId="0" xfId="0" applyFont="1"/>
    <xf numFmtId="0" fontId="56" fillId="0" borderId="0" xfId="0" applyFont="1" applyAlignment="1">
      <alignment vertical="center"/>
    </xf>
    <xf numFmtId="0" fontId="6" fillId="0" borderId="0" xfId="0" applyFont="1" applyAlignment="1">
      <alignment vertical="center" wrapText="1"/>
    </xf>
    <xf numFmtId="0" fontId="63" fillId="0" borderId="0" xfId="0" applyFont="1" applyAlignment="1">
      <alignment vertical="center" wrapText="1"/>
    </xf>
    <xf numFmtId="0" fontId="64" fillId="3" borderId="26" xfId="0" applyFont="1" applyFill="1" applyBorder="1" applyAlignment="1">
      <alignment horizontal="center" vertical="center" wrapText="1"/>
    </xf>
    <xf numFmtId="0" fontId="64" fillId="3" borderId="11" xfId="0" applyFont="1" applyFill="1" applyBorder="1" applyAlignment="1">
      <alignment horizontal="center" vertical="center" wrapText="1"/>
    </xf>
    <xf numFmtId="0" fontId="64" fillId="3" borderId="3" xfId="0" applyFont="1" applyFill="1" applyBorder="1" applyAlignment="1">
      <alignment vertical="center" wrapText="1"/>
    </xf>
    <xf numFmtId="0" fontId="64" fillId="3" borderId="4" xfId="0" applyFont="1" applyFill="1" applyBorder="1" applyAlignment="1">
      <alignment vertical="center" wrapText="1"/>
    </xf>
    <xf numFmtId="0" fontId="63" fillId="3" borderId="0" xfId="0" applyFont="1" applyFill="1" applyAlignment="1">
      <alignment vertical="center" wrapText="1"/>
    </xf>
    <xf numFmtId="0" fontId="64" fillId="3" borderId="28" xfId="0" applyFont="1" applyFill="1" applyBorder="1" applyAlignment="1">
      <alignment horizontal="center" vertical="center" wrapText="1"/>
    </xf>
    <xf numFmtId="0" fontId="64" fillId="3" borderId="13" xfId="0" applyFont="1" applyFill="1" applyBorder="1" applyAlignment="1">
      <alignment horizontal="center" vertical="center" wrapText="1"/>
    </xf>
    <xf numFmtId="0" fontId="64" fillId="3" borderId="4" xfId="0" applyFont="1" applyFill="1" applyBorder="1" applyAlignment="1">
      <alignment horizontal="center" vertical="center" wrapText="1"/>
    </xf>
    <xf numFmtId="0" fontId="64" fillId="3" borderId="5" xfId="0" applyFont="1" applyFill="1" applyBorder="1" applyAlignment="1">
      <alignment horizontal="center" vertical="center" wrapText="1"/>
    </xf>
    <xf numFmtId="0" fontId="64" fillId="3" borderId="15" xfId="0" applyFont="1" applyFill="1" applyBorder="1" applyAlignment="1">
      <alignment horizontal="center" vertical="center" wrapText="1"/>
    </xf>
    <xf numFmtId="0" fontId="63" fillId="3" borderId="1" xfId="0" applyFont="1" applyFill="1" applyBorder="1" applyAlignment="1">
      <alignment horizontal="center" vertical="center" wrapText="1"/>
    </xf>
    <xf numFmtId="0" fontId="63" fillId="3" borderId="2" xfId="0" applyFont="1" applyFill="1" applyBorder="1" applyAlignment="1">
      <alignment horizontal="center" vertical="center" wrapText="1"/>
    </xf>
    <xf numFmtId="0" fontId="10" fillId="0" borderId="26" xfId="0" applyFont="1" applyBorder="1"/>
    <xf numFmtId="0" fontId="65" fillId="3" borderId="1" xfId="0" applyFont="1" applyFill="1" applyBorder="1" applyAlignment="1">
      <alignment vertical="center" wrapText="1"/>
    </xf>
    <xf numFmtId="0" fontId="10" fillId="0" borderId="1" xfId="0" applyFont="1" applyBorder="1" applyAlignment="1">
      <alignment horizontal="center"/>
    </xf>
    <xf numFmtId="0" fontId="14" fillId="3" borderId="1" xfId="0" applyFont="1" applyFill="1" applyBorder="1" applyAlignment="1">
      <alignment vertical="center" wrapText="1"/>
    </xf>
    <xf numFmtId="0" fontId="66" fillId="0" borderId="0" xfId="0" applyFont="1" applyAlignment="1">
      <alignment vertical="center"/>
    </xf>
    <xf numFmtId="0" fontId="10" fillId="3" borderId="0" xfId="0" applyFont="1" applyFill="1"/>
    <xf numFmtId="0" fontId="10" fillId="3" borderId="0" xfId="0" applyFont="1" applyFill="1" applyAlignment="1">
      <alignment horizontal="center" vertical="center" wrapText="1"/>
    </xf>
    <xf numFmtId="0" fontId="67" fillId="4" borderId="4" xfId="0" applyFont="1" applyFill="1" applyBorder="1" applyAlignment="1">
      <alignment horizontal="center" vertical="center" wrapText="1"/>
    </xf>
    <xf numFmtId="0" fontId="67" fillId="4" borderId="1" xfId="0" applyFont="1" applyFill="1" applyBorder="1" applyAlignment="1">
      <alignment horizontal="center" vertical="center" wrapText="1"/>
    </xf>
    <xf numFmtId="0" fontId="10" fillId="0" borderId="0" xfId="0" applyFont="1" applyAlignment="1">
      <alignment horizontal="center" vertical="center" wrapText="1"/>
    </xf>
    <xf numFmtId="0" fontId="67" fillId="3" borderId="0" xfId="0" applyFont="1" applyFill="1" applyAlignment="1">
      <alignment vertical="center" wrapText="1"/>
    </xf>
    <xf numFmtId="0" fontId="13" fillId="4" borderId="1" xfId="0" applyFont="1" applyFill="1" applyBorder="1" applyAlignment="1">
      <alignment horizontal="center" vertical="center" wrapText="1"/>
    </xf>
    <xf numFmtId="0" fontId="10" fillId="3" borderId="0" xfId="0" applyFont="1" applyFill="1" applyAlignment="1">
      <alignment horizontal="center" vertical="center"/>
    </xf>
    <xf numFmtId="0" fontId="10" fillId="3" borderId="4" xfId="0" applyFont="1" applyFill="1" applyBorder="1" applyAlignment="1">
      <alignment horizontal="center" vertical="center"/>
    </xf>
    <xf numFmtId="0" fontId="10" fillId="3" borderId="1" xfId="0" applyFont="1" applyFill="1" applyBorder="1" applyAlignment="1">
      <alignment horizontal="center" vertical="center"/>
    </xf>
    <xf numFmtId="0" fontId="10" fillId="3" borderId="0" xfId="0" applyFont="1" applyFill="1" applyAlignment="1">
      <alignment wrapText="1"/>
    </xf>
    <xf numFmtId="0" fontId="10" fillId="0" borderId="0" xfId="0" applyFont="1" applyAlignment="1">
      <alignment horizontal="center" vertical="center"/>
    </xf>
    <xf numFmtId="0" fontId="30" fillId="3" borderId="1" xfId="0" applyFont="1" applyFill="1" applyBorder="1" applyAlignment="1">
      <alignment vertical="center" wrapText="1"/>
    </xf>
    <xf numFmtId="0" fontId="10" fillId="3" borderId="1" xfId="0" applyFont="1" applyFill="1" applyBorder="1" applyAlignment="1">
      <alignment vertical="center" wrapText="1"/>
    </xf>
    <xf numFmtId="0" fontId="10" fillId="3" borderId="4" xfId="0" applyFont="1" applyFill="1" applyBorder="1" applyAlignment="1">
      <alignment horizontal="center" vertical="center" wrapText="1"/>
    </xf>
    <xf numFmtId="0" fontId="10" fillId="0" borderId="4" xfId="0" applyFont="1" applyBorder="1" applyAlignment="1">
      <alignment horizontal="center" vertical="center" wrapText="1"/>
    </xf>
    <xf numFmtId="0" fontId="10" fillId="0" borderId="0" xfId="0" applyFont="1" applyAlignment="1">
      <alignment wrapText="1"/>
    </xf>
    <xf numFmtId="0" fontId="69" fillId="3" borderId="1" xfId="0" applyFont="1" applyFill="1" applyBorder="1" applyAlignment="1">
      <alignment vertical="center" wrapText="1"/>
    </xf>
    <xf numFmtId="9" fontId="13" fillId="4" borderId="1" xfId="0" applyNumberFormat="1" applyFont="1" applyFill="1" applyBorder="1" applyAlignment="1">
      <alignment horizontal="center" vertical="center" wrapText="1"/>
    </xf>
    <xf numFmtId="9" fontId="67" fillId="4" borderId="4" xfId="0" applyNumberFormat="1" applyFont="1" applyFill="1" applyBorder="1" applyAlignment="1">
      <alignment horizontal="center" vertical="center" wrapText="1"/>
    </xf>
    <xf numFmtId="9" fontId="67" fillId="4" borderId="1" xfId="0" applyNumberFormat="1" applyFont="1" applyFill="1" applyBorder="1" applyAlignment="1">
      <alignment horizontal="center" vertical="center" wrapText="1"/>
    </xf>
    <xf numFmtId="0" fontId="11" fillId="2" borderId="0" xfId="0" applyFont="1" applyFill="1" applyAlignment="1">
      <alignment wrapText="1"/>
    </xf>
    <xf numFmtId="0" fontId="13" fillId="0" borderId="0" xfId="0" applyFont="1"/>
    <xf numFmtId="0" fontId="12" fillId="0" borderId="0" xfId="0" applyFont="1" applyAlignment="1">
      <alignment horizontal="center" vertical="center" wrapText="1"/>
    </xf>
    <xf numFmtId="0" fontId="12" fillId="0" borderId="1" xfId="0" applyFont="1" applyBorder="1" applyAlignment="1">
      <alignment horizontal="center" vertical="center"/>
    </xf>
    <xf numFmtId="0" fontId="12" fillId="0" borderId="0" xfId="0" applyFont="1" applyAlignment="1">
      <alignment horizontal="center" vertical="center"/>
    </xf>
    <xf numFmtId="0" fontId="13" fillId="3" borderId="11" xfId="0" applyFont="1" applyFill="1" applyBorder="1" applyAlignment="1">
      <alignment wrapText="1"/>
    </xf>
    <xf numFmtId="0" fontId="12" fillId="3" borderId="1" xfId="0" applyFont="1" applyFill="1" applyBorder="1" applyAlignment="1">
      <alignment wrapText="1"/>
    </xf>
    <xf numFmtId="0" fontId="12" fillId="0" borderId="4" xfId="0" applyFont="1" applyBorder="1" applyAlignment="1">
      <alignment wrapText="1"/>
    </xf>
    <xf numFmtId="0" fontId="12" fillId="0" borderId="1" xfId="0" applyFont="1" applyBorder="1" applyAlignment="1">
      <alignment wrapText="1"/>
    </xf>
    <xf numFmtId="0" fontId="12" fillId="0" borderId="0" xfId="0" applyFont="1" applyAlignment="1">
      <alignment wrapText="1"/>
    </xf>
    <xf numFmtId="0" fontId="12" fillId="3" borderId="26" xfId="0" applyFont="1" applyFill="1" applyBorder="1" applyAlignment="1">
      <alignment wrapText="1"/>
    </xf>
    <xf numFmtId="0" fontId="12" fillId="3" borderId="4" xfId="0" applyFont="1" applyFill="1" applyBorder="1" applyAlignment="1">
      <alignment horizontal="left" vertical="center" wrapText="1"/>
    </xf>
    <xf numFmtId="0" fontId="12" fillId="0" borderId="4" xfId="0" applyFont="1" applyBorder="1" applyAlignment="1">
      <alignment horizontal="center" vertical="center" wrapText="1"/>
    </xf>
    <xf numFmtId="0" fontId="12" fillId="3" borderId="4" xfId="0" applyFont="1" applyFill="1" applyBorder="1" applyAlignment="1">
      <alignment horizontal="center" vertical="center" wrapText="1"/>
    </xf>
    <xf numFmtId="0" fontId="12" fillId="3" borderId="28" xfId="0" applyFont="1" applyFill="1" applyBorder="1" applyAlignment="1">
      <alignment wrapText="1"/>
    </xf>
    <xf numFmtId="0" fontId="12" fillId="3" borderId="5" xfId="0" applyFont="1" applyFill="1" applyBorder="1" applyAlignment="1">
      <alignment wrapText="1"/>
    </xf>
    <xf numFmtId="0" fontId="5" fillId="2" borderId="0" xfId="0" applyFont="1" applyFill="1" applyAlignment="1">
      <alignment wrapText="1"/>
    </xf>
    <xf numFmtId="0" fontId="6" fillId="0" borderId="0" xfId="0" applyFont="1"/>
    <xf numFmtId="0" fontId="69" fillId="0" borderId="0" xfId="0" applyFont="1" applyAlignment="1">
      <alignment vertical="center" wrapText="1"/>
    </xf>
    <xf numFmtId="0" fontId="67" fillId="0" borderId="0" xfId="0" applyFont="1"/>
    <xf numFmtId="0" fontId="30" fillId="0" borderId="0" xfId="0" applyFont="1" applyAlignment="1">
      <alignment horizontal="center" vertical="center" wrapText="1"/>
    </xf>
    <xf numFmtId="0" fontId="71" fillId="0" borderId="0" xfId="0" applyFont="1" applyAlignment="1">
      <alignment vertical="center" wrapText="1"/>
    </xf>
    <xf numFmtId="0" fontId="64" fillId="0" borderId="1" xfId="0" applyFont="1" applyBorder="1" applyAlignment="1">
      <alignment horizontal="center" vertical="center" wrapText="1"/>
    </xf>
    <xf numFmtId="0" fontId="63" fillId="0" borderId="1" xfId="0" applyFont="1" applyBorder="1" applyAlignment="1">
      <alignment horizontal="center" vertical="center" wrapText="1"/>
    </xf>
    <xf numFmtId="0" fontId="63" fillId="0" borderId="1" xfId="0" applyFont="1" applyBorder="1" applyAlignment="1">
      <alignment vertical="center" wrapText="1"/>
    </xf>
    <xf numFmtId="0" fontId="61" fillId="0" borderId="1" xfId="0" applyFont="1" applyBorder="1" applyAlignment="1">
      <alignment vertical="center" wrapText="1"/>
    </xf>
    <xf numFmtId="0" fontId="61" fillId="4" borderId="4" xfId="0" applyFont="1" applyFill="1" applyBorder="1" applyAlignment="1">
      <alignment vertical="center" wrapText="1"/>
    </xf>
    <xf numFmtId="0" fontId="55" fillId="4" borderId="4" xfId="0" applyFont="1" applyFill="1" applyBorder="1" applyAlignment="1">
      <alignment vertical="center" wrapText="1"/>
    </xf>
    <xf numFmtId="0" fontId="64" fillId="0" borderId="1" xfId="0" applyFont="1" applyBorder="1" applyAlignment="1">
      <alignment vertical="center" wrapText="1"/>
    </xf>
    <xf numFmtId="0" fontId="72" fillId="0" borderId="0" xfId="0" applyFont="1"/>
    <xf numFmtId="0" fontId="30" fillId="0" borderId="0" xfId="0" applyFont="1" applyAlignment="1">
      <alignment vertical="center" wrapText="1"/>
    </xf>
    <xf numFmtId="0" fontId="30" fillId="0" borderId="1" xfId="0" applyFont="1" applyBorder="1" applyAlignment="1">
      <alignment horizontal="center" vertical="center" wrapText="1"/>
    </xf>
    <xf numFmtId="0" fontId="30" fillId="0" borderId="1" xfId="0" applyFont="1" applyBorder="1" applyAlignment="1">
      <alignment vertical="center" wrapText="1"/>
    </xf>
    <xf numFmtId="0" fontId="69" fillId="0" borderId="1" xfId="0" applyFont="1" applyBorder="1" applyAlignment="1">
      <alignment vertical="center" wrapText="1"/>
    </xf>
    <xf numFmtId="0" fontId="10" fillId="0" borderId="0" xfId="0" quotePrefix="1" applyFont="1" applyAlignment="1">
      <alignment horizontal="left" vertical="center" indent="5"/>
    </xf>
    <xf numFmtId="0" fontId="30" fillId="3" borderId="28" xfId="0" applyFont="1" applyFill="1" applyBorder="1" applyAlignment="1">
      <alignment horizontal="center" vertical="center" wrapText="1"/>
    </xf>
    <xf numFmtId="0" fontId="30" fillId="3" borderId="3" xfId="0" applyFont="1" applyFill="1" applyBorder="1" applyAlignment="1">
      <alignment horizontal="center" vertical="center" wrapText="1"/>
    </xf>
    <xf numFmtId="0" fontId="30" fillId="3" borderId="11" xfId="0" applyFont="1" applyFill="1" applyBorder="1" applyAlignment="1">
      <alignment horizontal="center" vertical="center" wrapText="1"/>
    </xf>
    <xf numFmtId="0" fontId="30" fillId="3" borderId="1" xfId="0" applyFont="1" applyFill="1" applyBorder="1" applyAlignment="1">
      <alignment horizontal="center" vertical="center" wrapText="1"/>
    </xf>
    <xf numFmtId="0" fontId="10" fillId="0" borderId="1" xfId="0" applyFont="1" applyBorder="1"/>
    <xf numFmtId="0" fontId="75" fillId="0" borderId="1" xfId="0" applyFont="1" applyBorder="1"/>
    <xf numFmtId="0" fontId="6" fillId="0" borderId="0" xfId="0" applyFont="1" applyAlignment="1">
      <alignment wrapText="1"/>
    </xf>
    <xf numFmtId="0" fontId="76" fillId="0" borderId="0" xfId="0" applyFont="1"/>
    <xf numFmtId="0" fontId="67" fillId="0" borderId="1" xfId="0" applyFont="1" applyBorder="1" applyAlignment="1">
      <alignment horizontal="center" vertical="center"/>
    </xf>
    <xf numFmtId="0" fontId="10" fillId="0" borderId="1" xfId="0" applyFont="1" applyBorder="1" applyAlignment="1">
      <alignment horizontal="center" vertical="center"/>
    </xf>
    <xf numFmtId="0" fontId="67" fillId="0" borderId="1" xfId="0" applyFont="1" applyBorder="1" applyAlignment="1">
      <alignment vertical="center"/>
    </xf>
    <xf numFmtId="0" fontId="10" fillId="0" borderId="1" xfId="0" applyFont="1" applyBorder="1" applyAlignment="1">
      <alignment vertical="center"/>
    </xf>
    <xf numFmtId="0" fontId="10" fillId="0" borderId="0" xfId="0" applyFont="1" applyAlignment="1">
      <alignment vertical="center"/>
    </xf>
    <xf numFmtId="0" fontId="74" fillId="0" borderId="0" xfId="0" applyFont="1"/>
    <xf numFmtId="0" fontId="66" fillId="0" borderId="0" xfId="0" applyFont="1" applyAlignment="1">
      <alignment horizontal="center" vertical="center" wrapText="1"/>
    </xf>
    <xf numFmtId="0" fontId="38" fillId="0" borderId="1" xfId="0" applyFont="1" applyBorder="1" applyAlignment="1">
      <alignment horizontal="center" vertical="center" wrapText="1"/>
    </xf>
    <xf numFmtId="0" fontId="38" fillId="0" borderId="1" xfId="0" applyFont="1" applyBorder="1" applyAlignment="1">
      <alignment vertical="center" wrapText="1"/>
    </xf>
    <xf numFmtId="0" fontId="58" fillId="0" borderId="1" xfId="0" applyFont="1" applyBorder="1" applyAlignment="1">
      <alignment horizontal="center" vertical="center" wrapText="1"/>
    </xf>
    <xf numFmtId="0" fontId="38" fillId="0" borderId="0" xfId="0" applyFont="1" applyAlignment="1">
      <alignment vertical="center" wrapText="1"/>
    </xf>
    <xf numFmtId="0" fontId="58" fillId="0" borderId="0" xfId="6" applyFont="1" applyAlignment="1">
      <alignment vertical="center" wrapText="1"/>
    </xf>
    <xf numFmtId="0" fontId="38" fillId="5" borderId="1" xfId="0" applyFont="1" applyFill="1" applyBorder="1" applyAlignment="1">
      <alignment vertical="center" wrapText="1"/>
    </xf>
    <xf numFmtId="0" fontId="38" fillId="11" borderId="1" xfId="0" applyFont="1" applyFill="1" applyBorder="1" applyAlignment="1">
      <alignment vertical="center" wrapText="1"/>
    </xf>
    <xf numFmtId="0" fontId="58" fillId="5" borderId="1" xfId="0" applyFont="1" applyFill="1" applyBorder="1" applyAlignment="1">
      <alignment horizontal="center" vertical="center" wrapText="1"/>
    </xf>
    <xf numFmtId="0" fontId="78" fillId="11" borderId="1" xfId="0" applyFont="1" applyFill="1" applyBorder="1" applyAlignment="1">
      <alignment vertical="center" wrapText="1"/>
    </xf>
    <xf numFmtId="0" fontId="79" fillId="0" borderId="1" xfId="0" applyFont="1" applyBorder="1" applyAlignment="1">
      <alignment vertical="center" wrapText="1"/>
    </xf>
    <xf numFmtId="0" fontId="39" fillId="0" borderId="1" xfId="0" applyFont="1" applyBorder="1" applyAlignment="1">
      <alignment vertical="center" wrapText="1"/>
    </xf>
    <xf numFmtId="0" fontId="80" fillId="0" borderId="0" xfId="0" applyFont="1"/>
    <xf numFmtId="0" fontId="81" fillId="0" borderId="0" xfId="0" applyFont="1"/>
    <xf numFmtId="0" fontId="50" fillId="2" borderId="0" xfId="0" applyFont="1" applyFill="1" applyAlignment="1">
      <alignment horizontal="center" vertical="center"/>
    </xf>
    <xf numFmtId="0" fontId="67" fillId="0" borderId="1" xfId="0" applyFont="1" applyBorder="1" applyAlignment="1">
      <alignment horizontal="center" vertical="center" wrapText="1"/>
    </xf>
    <xf numFmtId="0" fontId="82" fillId="0" borderId="0" xfId="0" applyFont="1"/>
    <xf numFmtId="0" fontId="38" fillId="0" borderId="1" xfId="0" applyFont="1" applyBorder="1" applyAlignment="1">
      <alignment horizontal="right" vertical="center" wrapText="1"/>
    </xf>
    <xf numFmtId="0" fontId="83" fillId="0" borderId="1" xfId="0" applyFont="1" applyBorder="1" applyAlignment="1">
      <alignment vertical="center" wrapText="1"/>
    </xf>
    <xf numFmtId="0" fontId="59" fillId="0" borderId="1" xfId="0" applyFont="1" applyBorder="1" applyAlignment="1">
      <alignment vertical="center" wrapText="1"/>
    </xf>
    <xf numFmtId="0" fontId="11" fillId="2" borderId="0" xfId="0" applyFont="1" applyFill="1" applyAlignment="1">
      <alignment horizontal="center"/>
    </xf>
    <xf numFmtId="0" fontId="10" fillId="0" borderId="0" xfId="0" applyFont="1" applyAlignment="1">
      <alignment horizontal="center"/>
    </xf>
    <xf numFmtId="0" fontId="84" fillId="0" borderId="0" xfId="0" applyFont="1" applyAlignment="1">
      <alignment horizontal="center" vertical="center"/>
    </xf>
    <xf numFmtId="0" fontId="38" fillId="0" borderId="14" xfId="0" applyFont="1" applyBorder="1" applyAlignment="1">
      <alignment horizontal="center" vertical="center" wrapText="1"/>
    </xf>
    <xf numFmtId="0" fontId="38" fillId="0" borderId="1" xfId="0" applyFont="1" applyBorder="1" applyAlignment="1">
      <alignment horizontal="center" vertical="center"/>
    </xf>
    <xf numFmtId="0" fontId="58" fillId="0" borderId="15" xfId="0" applyFont="1" applyBorder="1" applyAlignment="1">
      <alignment vertical="center" wrapText="1"/>
    </xf>
    <xf numFmtId="0" fontId="38" fillId="0" borderId="16" xfId="0" applyFont="1" applyBorder="1" applyAlignment="1">
      <alignment horizontal="center" vertical="center" wrapText="1"/>
    </xf>
    <xf numFmtId="9" fontId="38" fillId="0" borderId="1" xfId="0" applyNumberFormat="1" applyFont="1" applyBorder="1" applyAlignment="1">
      <alignment horizontal="center" vertical="center" wrapText="1"/>
    </xf>
    <xf numFmtId="0" fontId="38" fillId="0" borderId="1" xfId="0" applyFont="1" applyBorder="1" applyAlignment="1">
      <alignment vertical="center"/>
    </xf>
    <xf numFmtId="0" fontId="9" fillId="2" borderId="0" xfId="0" applyFont="1" applyFill="1" applyAlignment="1">
      <alignment vertical="center"/>
    </xf>
    <xf numFmtId="0" fontId="87" fillId="0" borderId="0" xfId="0" applyFont="1" applyAlignment="1">
      <alignment horizontal="center" vertical="center" wrapText="1"/>
    </xf>
    <xf numFmtId="0" fontId="88" fillId="0" borderId="0" xfId="0" applyFont="1" applyAlignment="1">
      <alignment horizontal="center" vertical="center" wrapText="1"/>
    </xf>
    <xf numFmtId="0" fontId="10" fillId="0" borderId="16" xfId="0" applyFont="1" applyBorder="1" applyAlignment="1">
      <alignment vertical="center"/>
    </xf>
    <xf numFmtId="0" fontId="12" fillId="0" borderId="1" xfId="0" applyFont="1" applyBorder="1" applyAlignment="1">
      <alignment horizontal="center" vertical="top"/>
    </xf>
    <xf numFmtId="0" fontId="68" fillId="0" borderId="0" xfId="0" applyFont="1"/>
    <xf numFmtId="0" fontId="13" fillId="0" borderId="1" xfId="0" applyFont="1" applyBorder="1" applyAlignment="1">
      <alignment horizontal="center" vertical="top"/>
    </xf>
    <xf numFmtId="0" fontId="90" fillId="2" borderId="0" xfId="0" applyFont="1" applyFill="1" applyAlignment="1">
      <alignment vertical="center"/>
    </xf>
    <xf numFmtId="0" fontId="92" fillId="0" borderId="0" xfId="0" applyFont="1"/>
    <xf numFmtId="0" fontId="38" fillId="0" borderId="2" xfId="0" applyFont="1" applyBorder="1" applyAlignment="1">
      <alignment horizontal="center" vertical="center" wrapText="1"/>
    </xf>
    <xf numFmtId="0" fontId="58" fillId="0" borderId="26" xfId="0" applyFont="1" applyBorder="1" applyAlignment="1">
      <alignment horizontal="center" vertical="center" wrapText="1"/>
    </xf>
    <xf numFmtId="0" fontId="39" fillId="0" borderId="2" xfId="0" applyFont="1" applyBorder="1" applyAlignment="1">
      <alignment vertical="center" wrapText="1"/>
    </xf>
    <xf numFmtId="0" fontId="39" fillId="0" borderId="4" xfId="0" applyFont="1" applyBorder="1" applyAlignment="1">
      <alignment vertical="center" wrapText="1"/>
    </xf>
    <xf numFmtId="0" fontId="89" fillId="10" borderId="1" xfId="0" applyFont="1" applyFill="1" applyBorder="1" applyAlignment="1">
      <alignment vertical="center" wrapText="1"/>
    </xf>
    <xf numFmtId="0" fontId="89" fillId="10" borderId="5" xfId="0" applyFont="1" applyFill="1" applyBorder="1" applyAlignment="1">
      <alignment vertical="center" wrapText="1"/>
    </xf>
    <xf numFmtId="0" fontId="38" fillId="0" borderId="2" xfId="0" applyFont="1" applyBorder="1" applyAlignment="1">
      <alignment horizontal="left" vertical="center" wrapText="1" indent="3"/>
    </xf>
    <xf numFmtId="0" fontId="39" fillId="0" borderId="2" xfId="0" applyFont="1" applyBorder="1" applyAlignment="1">
      <alignment vertical="center"/>
    </xf>
    <xf numFmtId="0" fontId="38" fillId="10" borderId="1" xfId="0" applyFont="1" applyFill="1" applyBorder="1" applyAlignment="1">
      <alignment vertical="center" wrapText="1"/>
    </xf>
    <xf numFmtId="0" fontId="91" fillId="0" borderId="0" xfId="0" applyFont="1"/>
    <xf numFmtId="0" fontId="58" fillId="0" borderId="0" xfId="0" applyFont="1" applyAlignment="1">
      <alignment horizontal="center" vertical="center" wrapText="1"/>
    </xf>
    <xf numFmtId="0" fontId="58" fillId="0" borderId="0" xfId="0" applyFont="1" applyAlignment="1">
      <alignment horizontal="center" vertical="center"/>
    </xf>
    <xf numFmtId="0" fontId="59" fillId="0" borderId="1" xfId="0" applyFont="1" applyBorder="1" applyAlignment="1">
      <alignment horizontal="center" vertical="center" wrapText="1"/>
    </xf>
    <xf numFmtId="0" fontId="58" fillId="11" borderId="1" xfId="0" applyFont="1" applyFill="1" applyBorder="1" applyAlignment="1">
      <alignment vertical="center"/>
    </xf>
    <xf numFmtId="0" fontId="58" fillId="0" borderId="1" xfId="0" applyFont="1" applyBorder="1" applyAlignment="1">
      <alignment vertical="center"/>
    </xf>
    <xf numFmtId="0" fontId="58" fillId="12" borderId="1" xfId="0" applyFont="1" applyFill="1" applyBorder="1" applyAlignment="1">
      <alignment vertical="center"/>
    </xf>
    <xf numFmtId="0" fontId="94" fillId="2" borderId="0" xfId="0" applyFont="1" applyFill="1" applyAlignment="1">
      <alignment vertical="center"/>
    </xf>
    <xf numFmtId="0" fontId="38" fillId="0" borderId="0" xfId="0" applyFont="1" applyAlignment="1">
      <alignment vertical="center"/>
    </xf>
    <xf numFmtId="0" fontId="38" fillId="0" borderId="1" xfId="0" applyFont="1" applyBorder="1" applyAlignment="1">
      <alignment wrapText="1"/>
    </xf>
    <xf numFmtId="0" fontId="95" fillId="0" borderId="1" xfId="0" applyFont="1" applyBorder="1" applyAlignment="1">
      <alignment horizontal="center" vertical="center" wrapText="1"/>
    </xf>
    <xf numFmtId="0" fontId="95" fillId="0" borderId="1" xfId="0" applyFont="1" applyBorder="1" applyAlignment="1">
      <alignment horizontal="justify" vertical="center" wrapText="1"/>
    </xf>
    <xf numFmtId="0" fontId="57" fillId="13" borderId="1" xfId="0" applyFont="1" applyFill="1" applyBorder="1" applyAlignment="1">
      <alignment vertical="center"/>
    </xf>
    <xf numFmtId="0" fontId="38" fillId="0" borderId="1" xfId="0" applyFont="1" applyBorder="1" applyAlignment="1">
      <alignment horizontal="center" wrapText="1"/>
    </xf>
    <xf numFmtId="0" fontId="57" fillId="0" borderId="1" xfId="0" applyFont="1" applyBorder="1" applyAlignment="1">
      <alignment horizontal="left" vertical="center" wrapText="1" indent="3"/>
    </xf>
    <xf numFmtId="0" fontId="57" fillId="0" borderId="1" xfId="0" applyFont="1" applyBorder="1" applyAlignment="1">
      <alignment horizontal="left" vertical="center" wrapText="1" indent="2"/>
    </xf>
    <xf numFmtId="0" fontId="95" fillId="0" borderId="1" xfId="0" applyFont="1" applyBorder="1" applyAlignment="1">
      <alignment vertical="center" wrapText="1"/>
    </xf>
    <xf numFmtId="0" fontId="77" fillId="0" borderId="0" xfId="0" applyFont="1" applyAlignment="1">
      <alignment vertical="center"/>
    </xf>
    <xf numFmtId="0" fontId="96" fillId="0" borderId="0" xfId="0" applyFont="1"/>
    <xf numFmtId="0" fontId="96" fillId="5" borderId="1" xfId="0" applyFont="1" applyFill="1" applyBorder="1" applyAlignment="1">
      <alignment horizontal="center" vertical="center" wrapText="1"/>
    </xf>
    <xf numFmtId="0" fontId="29" fillId="5" borderId="1" xfId="0" applyFont="1" applyFill="1" applyBorder="1" applyAlignment="1">
      <alignment horizontal="center" vertical="center" wrapText="1"/>
    </xf>
    <xf numFmtId="3" fontId="29" fillId="0" borderId="1" xfId="5" applyFont="1" applyFill="1" applyAlignment="1">
      <alignment horizontal="center" vertical="center" wrapText="1"/>
      <protection locked="0"/>
    </xf>
    <xf numFmtId="0" fontId="96" fillId="0" borderId="1" xfId="0" quotePrefix="1" applyFont="1" applyBorder="1" applyAlignment="1">
      <alignment horizontal="center" vertical="center"/>
    </xf>
    <xf numFmtId="0" fontId="24" fillId="2" borderId="0" xfId="0" applyFont="1" applyFill="1"/>
    <xf numFmtId="0" fontId="10" fillId="5" borderId="1" xfId="0" applyFont="1" applyFill="1" applyBorder="1" applyAlignment="1">
      <alignment horizontal="center" vertical="center" wrapText="1"/>
    </xf>
    <xf numFmtId="0" fontId="10" fillId="0" borderId="1" xfId="0" quotePrefix="1" applyFont="1" applyBorder="1" applyAlignment="1">
      <alignment horizontal="center" vertical="center"/>
    </xf>
    <xf numFmtId="0" fontId="12" fillId="0" borderId="1" xfId="4" applyFont="1" applyBorder="1" applyAlignment="1">
      <alignment horizontal="left" vertical="center" wrapText="1" indent="1"/>
    </xf>
    <xf numFmtId="0" fontId="12" fillId="0" borderId="0" xfId="0" applyFont="1" applyAlignment="1">
      <alignment vertical="center"/>
    </xf>
    <xf numFmtId="0" fontId="12" fillId="0" borderId="14" xfId="0" applyFont="1" applyBorder="1" applyAlignment="1">
      <alignment vertical="center"/>
    </xf>
    <xf numFmtId="0" fontId="12" fillId="0" borderId="26" xfId="0" applyFont="1" applyBorder="1" applyAlignment="1">
      <alignment horizontal="center"/>
    </xf>
    <xf numFmtId="0" fontId="12" fillId="0" borderId="19" xfId="0" applyFont="1" applyBorder="1" applyAlignment="1">
      <alignment vertical="center"/>
    </xf>
    <xf numFmtId="0" fontId="12" fillId="0" borderId="16" xfId="0" applyFont="1" applyBorder="1" applyAlignment="1">
      <alignment vertical="center"/>
    </xf>
    <xf numFmtId="0" fontId="12" fillId="0" borderId="5" xfId="0" applyFont="1" applyBorder="1" applyAlignment="1">
      <alignment horizontal="center"/>
    </xf>
    <xf numFmtId="0" fontId="13" fillId="0" borderId="1" xfId="0" applyFont="1" applyBorder="1" applyAlignment="1">
      <alignment horizontal="left" vertical="center"/>
    </xf>
    <xf numFmtId="0" fontId="12" fillId="0" borderId="26" xfId="0" applyFont="1" applyBorder="1" applyAlignment="1">
      <alignment horizontal="left" vertical="center" wrapText="1"/>
    </xf>
    <xf numFmtId="0" fontId="12" fillId="0" borderId="1" xfId="0" applyFont="1" applyBorder="1" applyAlignment="1">
      <alignment vertical="center"/>
    </xf>
    <xf numFmtId="0" fontId="74" fillId="0" borderId="0" xfId="3" applyFont="1" applyAlignment="1">
      <alignment vertical="center"/>
    </xf>
    <xf numFmtId="0" fontId="26" fillId="0" borderId="0" xfId="3" applyFont="1"/>
    <xf numFmtId="0" fontId="26" fillId="0" borderId="0" xfId="3" applyFont="1" applyAlignment="1">
      <alignment vertical="center"/>
    </xf>
    <xf numFmtId="0" fontId="10" fillId="0" borderId="0" xfId="3" applyFont="1" applyAlignment="1">
      <alignment vertical="center"/>
    </xf>
    <xf numFmtId="0" fontId="6" fillId="0" borderId="0" xfId="3" applyFont="1" applyAlignment="1">
      <alignment vertical="center"/>
    </xf>
    <xf numFmtId="0" fontId="72" fillId="0" borderId="0" xfId="3" applyFont="1"/>
    <xf numFmtId="0" fontId="72" fillId="0" borderId="0" xfId="3" applyFont="1" applyAlignment="1">
      <alignment vertical="center"/>
    </xf>
    <xf numFmtId="0" fontId="6" fillId="0" borderId="0" xfId="3" applyFont="1"/>
    <xf numFmtId="0" fontId="13" fillId="0" borderId="0" xfId="3" applyFont="1"/>
    <xf numFmtId="0" fontId="12" fillId="0" borderId="0" xfId="3" applyFont="1" applyAlignment="1">
      <alignment horizontal="center"/>
    </xf>
    <xf numFmtId="0" fontId="12" fillId="0" borderId="0" xfId="3" applyFont="1"/>
    <xf numFmtId="0" fontId="12" fillId="0" borderId="0" xfId="3" applyFont="1" applyAlignment="1">
      <alignment vertical="center"/>
    </xf>
    <xf numFmtId="0" fontId="11" fillId="2" borderId="0" xfId="3" applyFont="1" applyFill="1"/>
    <xf numFmtId="0" fontId="11" fillId="2" borderId="0" xfId="3" applyFont="1" applyFill="1" applyAlignment="1">
      <alignment vertical="center"/>
    </xf>
    <xf numFmtId="0" fontId="12" fillId="0" borderId="0" xfId="0" applyFont="1" applyAlignment="1">
      <alignment horizontal="center"/>
    </xf>
    <xf numFmtId="0" fontId="10" fillId="2" borderId="0" xfId="3" applyFont="1" applyFill="1"/>
    <xf numFmtId="0" fontId="70" fillId="0" borderId="0" xfId="3" applyFont="1" applyAlignment="1">
      <alignment vertical="center"/>
    </xf>
    <xf numFmtId="0" fontId="10" fillId="0" borderId="0" xfId="3" applyFont="1" applyAlignment="1">
      <alignment vertical="top" wrapText="1"/>
    </xf>
    <xf numFmtId="0" fontId="98" fillId="0" borderId="0" xfId="0" applyFont="1" applyAlignment="1">
      <alignment horizontal="left" vertical="center" wrapText="1"/>
    </xf>
    <xf numFmtId="0" fontId="10" fillId="0" borderId="0" xfId="3" applyFont="1" applyAlignment="1">
      <alignment horizontal="left" vertical="top" wrapText="1"/>
    </xf>
    <xf numFmtId="0" fontId="10" fillId="0" borderId="0" xfId="3" applyFont="1" applyAlignment="1">
      <alignment horizontal="center"/>
    </xf>
    <xf numFmtId="0" fontId="100" fillId="2" borderId="0" xfId="2" applyFont="1" applyFill="1" applyAlignment="1">
      <alignment horizontal="center" vertical="center"/>
    </xf>
    <xf numFmtId="0" fontId="102" fillId="3" borderId="0" xfId="0" applyFont="1" applyFill="1"/>
    <xf numFmtId="0" fontId="67" fillId="3" borderId="0" xfId="0" applyFont="1" applyFill="1"/>
    <xf numFmtId="0" fontId="51" fillId="3" borderId="0" xfId="2" quotePrefix="1" applyFont="1" applyFill="1"/>
    <xf numFmtId="0" fontId="102" fillId="3" borderId="0" xfId="2" applyFont="1" applyFill="1"/>
    <xf numFmtId="0" fontId="103" fillId="3" borderId="0" xfId="0" applyFont="1" applyFill="1"/>
    <xf numFmtId="0" fontId="26" fillId="3" borderId="0" xfId="0" applyFont="1" applyFill="1"/>
    <xf numFmtId="0" fontId="92" fillId="3" borderId="0" xfId="0" applyFont="1" applyFill="1"/>
    <xf numFmtId="0" fontId="0" fillId="0" borderId="0" xfId="0" applyAlignment="1">
      <alignment horizontal="left" vertical="center" wrapText="1"/>
    </xf>
    <xf numFmtId="0" fontId="91" fillId="0" borderId="0" xfId="0" applyFont="1" applyAlignment="1">
      <alignment vertical="center"/>
    </xf>
    <xf numFmtId="0" fontId="10" fillId="0" borderId="0" xfId="0" applyFont="1" applyAlignment="1">
      <alignment horizontal="left" vertical="center" wrapText="1"/>
    </xf>
    <xf numFmtId="0" fontId="101" fillId="2" borderId="0" xfId="2" applyFont="1" applyFill="1" applyAlignment="1">
      <alignment horizontal="center" vertical="center"/>
    </xf>
    <xf numFmtId="0" fontId="22" fillId="0" borderId="0" xfId="0" applyFont="1" applyAlignment="1">
      <alignment vertical="center"/>
    </xf>
    <xf numFmtId="0" fontId="99" fillId="2" borderId="0" xfId="2" applyFont="1" applyFill="1" applyAlignment="1"/>
    <xf numFmtId="0" fontId="10" fillId="0" borderId="26" xfId="0" applyFont="1" applyBorder="1" applyAlignment="1">
      <alignment horizontal="center" vertical="center" wrapText="1"/>
    </xf>
    <xf numFmtId="0" fontId="105" fillId="0" borderId="1" xfId="0" applyFont="1" applyBorder="1" applyAlignment="1">
      <alignment horizontal="center" vertical="top" wrapText="1"/>
    </xf>
    <xf numFmtId="166" fontId="106" fillId="0" borderId="1" xfId="28" applyNumberFormat="1" applyFont="1" applyFill="1" applyBorder="1" applyAlignment="1">
      <alignment horizontal="right" vertical="top" wrapText="1"/>
    </xf>
    <xf numFmtId="0" fontId="106" fillId="0" borderId="1" xfId="0" applyFont="1" applyBorder="1" applyAlignment="1">
      <alignment horizontal="center" vertical="top" wrapText="1"/>
    </xf>
    <xf numFmtId="166" fontId="105" fillId="0" borderId="1" xfId="28" applyNumberFormat="1" applyFont="1" applyFill="1" applyBorder="1" applyAlignment="1">
      <alignment horizontal="right" vertical="top" wrapText="1"/>
    </xf>
    <xf numFmtId="9" fontId="10" fillId="0" borderId="26" xfId="1" applyFont="1" applyFill="1" applyBorder="1" applyAlignment="1">
      <alignment horizontal="center" vertical="center" wrapText="1"/>
    </xf>
    <xf numFmtId="0" fontId="10" fillId="0" borderId="14" xfId="0" applyFont="1" applyBorder="1"/>
    <xf numFmtId="0" fontId="10" fillId="0" borderId="19" xfId="0" applyFont="1" applyBorder="1"/>
    <xf numFmtId="0" fontId="10" fillId="0" borderId="16" xfId="0" applyFont="1" applyBorder="1"/>
    <xf numFmtId="0" fontId="67" fillId="0" borderId="1" xfId="0" applyFont="1" applyBorder="1" applyAlignment="1">
      <alignment horizontal="center"/>
    </xf>
    <xf numFmtId="166" fontId="107" fillId="0" borderId="1" xfId="28" applyNumberFormat="1" applyFont="1" applyFill="1" applyBorder="1" applyAlignment="1">
      <alignment horizontal="center" vertical="top" wrapText="1"/>
    </xf>
    <xf numFmtId="4" fontId="0" fillId="0" borderId="1" xfId="0" applyNumberFormat="1" applyBorder="1"/>
    <xf numFmtId="4" fontId="3" fillId="0" borderId="1" xfId="0" applyNumberFormat="1" applyFont="1" applyBorder="1"/>
    <xf numFmtId="0" fontId="58" fillId="0" borderId="5" xfId="0" applyFont="1" applyBorder="1" applyAlignment="1">
      <alignment horizontal="center" vertical="center" wrapText="1"/>
    </xf>
    <xf numFmtId="0" fontId="58" fillId="3" borderId="1" xfId="0" applyFont="1" applyFill="1" applyBorder="1" applyAlignment="1">
      <alignment vertical="center" wrapText="1"/>
    </xf>
    <xf numFmtId="3" fontId="38" fillId="3" borderId="1" xfId="0" applyNumberFormat="1" applyFont="1" applyFill="1" applyBorder="1" applyAlignment="1">
      <alignment vertical="center" wrapText="1"/>
    </xf>
    <xf numFmtId="0" fontId="59" fillId="0" borderId="5" xfId="0" applyFont="1" applyBorder="1" applyAlignment="1">
      <alignment horizontal="center" vertical="center" wrapText="1"/>
    </xf>
    <xf numFmtId="0" fontId="59" fillId="3" borderId="1" xfId="0" applyFont="1" applyFill="1" applyBorder="1" applyAlignment="1">
      <alignment vertical="center" wrapText="1"/>
    </xf>
    <xf numFmtId="3" fontId="39" fillId="3" borderId="1" xfId="0" applyNumberFormat="1" applyFont="1" applyFill="1" applyBorder="1" applyAlignment="1">
      <alignment vertical="center" wrapText="1"/>
    </xf>
    <xf numFmtId="0" fontId="58" fillId="0" borderId="0" xfId="0" applyFont="1" applyAlignment="1">
      <alignment horizontal="center"/>
    </xf>
    <xf numFmtId="0" fontId="58" fillId="0" borderId="0" xfId="0" applyFont="1"/>
    <xf numFmtId="15" fontId="59" fillId="0" borderId="1" xfId="0" applyNumberFormat="1" applyFont="1" applyBorder="1" applyAlignment="1">
      <alignment horizontal="center" vertical="center" wrapText="1"/>
    </xf>
    <xf numFmtId="0" fontId="108" fillId="2" borderId="2" xfId="0" applyFont="1" applyFill="1" applyBorder="1" applyAlignment="1">
      <alignment vertical="center"/>
    </xf>
    <xf numFmtId="0" fontId="108" fillId="2" borderId="3" xfId="0" applyFont="1" applyFill="1" applyBorder="1" applyAlignment="1">
      <alignment vertical="center"/>
    </xf>
    <xf numFmtId="0" fontId="109" fillId="2" borderId="3" xfId="0" applyFont="1" applyFill="1" applyBorder="1" applyAlignment="1">
      <alignment vertical="center"/>
    </xf>
    <xf numFmtId="0" fontId="58" fillId="3" borderId="5" xfId="0" applyFont="1" applyFill="1" applyBorder="1" applyAlignment="1">
      <alignment vertical="center" wrapText="1"/>
    </xf>
    <xf numFmtId="0" fontId="58" fillId="0" borderId="1" xfId="3" applyFont="1" applyBorder="1" applyAlignment="1">
      <alignment horizontal="center" vertical="center" wrapText="1"/>
    </xf>
    <xf numFmtId="3" fontId="58" fillId="0" borderId="1" xfId="3" quotePrefix="1" applyNumberFormat="1" applyFont="1" applyBorder="1" applyAlignment="1">
      <alignment vertical="center" wrapText="1"/>
    </xf>
    <xf numFmtId="0" fontId="58" fillId="0" borderId="1" xfId="3" quotePrefix="1" applyFont="1" applyBorder="1" applyAlignment="1">
      <alignment vertical="center"/>
    </xf>
    <xf numFmtId="0" fontId="58" fillId="5" borderId="1" xfId="3" applyFont="1" applyFill="1" applyBorder="1" applyAlignment="1">
      <alignment horizontal="center" vertical="center" wrapText="1"/>
    </xf>
    <xf numFmtId="0" fontId="58" fillId="0" borderId="1" xfId="3" quotePrefix="1" applyFont="1" applyBorder="1" applyAlignment="1">
      <alignment vertical="center" wrapText="1"/>
    </xf>
    <xf numFmtId="3" fontId="58" fillId="0" borderId="1" xfId="3" quotePrefix="1" applyNumberFormat="1" applyFont="1" applyBorder="1" applyAlignment="1">
      <alignment vertical="center"/>
    </xf>
    <xf numFmtId="3" fontId="59" fillId="3" borderId="1" xfId="3" quotePrefix="1" applyNumberFormat="1" applyFont="1" applyFill="1" applyBorder="1" applyAlignment="1">
      <alignment vertical="center" wrapText="1"/>
    </xf>
    <xf numFmtId="0" fontId="58" fillId="0" borderId="1" xfId="3" applyFont="1" applyBorder="1" applyAlignment="1">
      <alignment horizontal="center" vertical="center"/>
    </xf>
    <xf numFmtId="0" fontId="58" fillId="0" borderId="1" xfId="3" applyFont="1" applyBorder="1" applyAlignment="1">
      <alignment vertical="center" wrapText="1"/>
    </xf>
    <xf numFmtId="3" fontId="58" fillId="3" borderId="1" xfId="3" quotePrefix="1" applyNumberFormat="1" applyFont="1" applyFill="1" applyBorder="1" applyAlignment="1">
      <alignment vertical="center" wrapText="1"/>
    </xf>
    <xf numFmtId="0" fontId="58" fillId="5" borderId="1" xfId="3" applyFont="1" applyFill="1" applyBorder="1" applyAlignment="1">
      <alignment vertical="center" wrapText="1"/>
    </xf>
    <xf numFmtId="3" fontId="39" fillId="3" borderId="1" xfId="3" quotePrefix="1" applyNumberFormat="1" applyFont="1" applyFill="1" applyBorder="1" applyAlignment="1">
      <alignment vertical="center" wrapText="1"/>
    </xf>
    <xf numFmtId="3" fontId="85" fillId="3" borderId="1" xfId="3" quotePrefix="1" applyNumberFormat="1" applyFont="1" applyFill="1" applyBorder="1" applyAlignment="1">
      <alignment vertical="center" wrapText="1"/>
    </xf>
    <xf numFmtId="0" fontId="58" fillId="0" borderId="1" xfId="3" applyFont="1" applyBorder="1" applyAlignment="1">
      <alignment horizontal="justify" vertical="top"/>
    </xf>
    <xf numFmtId="3" fontId="109" fillId="3" borderId="1" xfId="3" quotePrefix="1" applyNumberFormat="1" applyFont="1" applyFill="1" applyBorder="1" applyAlignment="1">
      <alignment vertical="center" wrapText="1"/>
    </xf>
    <xf numFmtId="3" fontId="59" fillId="0" borderId="1" xfId="3" quotePrefix="1" applyNumberFormat="1" applyFont="1" applyBorder="1" applyAlignment="1">
      <alignment vertical="center" wrapText="1"/>
    </xf>
    <xf numFmtId="0" fontId="58" fillId="4" borderId="1" xfId="3" applyFont="1" applyFill="1" applyBorder="1" applyAlignment="1">
      <alignment horizontal="center" vertical="center"/>
    </xf>
    <xf numFmtId="0" fontId="58" fillId="0" borderId="1" xfId="3" applyFont="1" applyBorder="1"/>
    <xf numFmtId="167" fontId="58" fillId="0" borderId="1" xfId="1" quotePrefix="1" applyNumberFormat="1" applyFont="1" applyBorder="1" applyAlignment="1">
      <alignment vertical="center" wrapText="1"/>
    </xf>
    <xf numFmtId="167" fontId="38" fillId="0" borderId="1" xfId="1" quotePrefix="1" applyNumberFormat="1" applyFont="1" applyBorder="1" applyAlignment="1">
      <alignment vertical="center" wrapText="1"/>
    </xf>
    <xf numFmtId="0" fontId="39" fillId="2" borderId="3" xfId="0" applyFont="1" applyFill="1" applyBorder="1" applyAlignment="1">
      <alignment vertical="center"/>
    </xf>
    <xf numFmtId="0" fontId="58" fillId="0" borderId="1" xfId="3" quotePrefix="1" applyFont="1" applyBorder="1" applyAlignment="1">
      <alignment horizontal="right" vertical="center" wrapText="1"/>
    </xf>
    <xf numFmtId="0" fontId="38" fillId="0" borderId="1" xfId="3" quotePrefix="1" applyFont="1" applyBorder="1" applyAlignment="1">
      <alignment horizontal="right" vertical="center" wrapText="1"/>
    </xf>
    <xf numFmtId="3" fontId="38" fillId="0" borderId="1" xfId="3" quotePrefix="1" applyNumberFormat="1" applyFont="1" applyBorder="1" applyAlignment="1">
      <alignment vertical="center" wrapText="1"/>
    </xf>
    <xf numFmtId="3" fontId="58" fillId="0" borderId="1" xfId="0" quotePrefix="1" applyNumberFormat="1" applyFont="1" applyBorder="1" applyAlignment="1">
      <alignment wrapText="1"/>
    </xf>
    <xf numFmtId="3" fontId="38" fillId="0" borderId="1" xfId="0" quotePrefix="1" applyNumberFormat="1" applyFont="1" applyBorder="1" applyAlignment="1">
      <alignment wrapText="1"/>
    </xf>
    <xf numFmtId="0" fontId="59" fillId="3" borderId="5" xfId="0" applyFont="1" applyFill="1" applyBorder="1" applyAlignment="1">
      <alignment vertical="center" wrapText="1"/>
    </xf>
    <xf numFmtId="0" fontId="59" fillId="0" borderId="26" xfId="0" applyFont="1" applyBorder="1" applyAlignment="1">
      <alignment horizontal="center" vertical="center" wrapText="1"/>
    </xf>
    <xf numFmtId="0" fontId="38" fillId="3" borderId="1" xfId="0" applyFont="1" applyFill="1" applyBorder="1" applyAlignment="1">
      <alignment vertical="center" wrapText="1"/>
    </xf>
    <xf numFmtId="0" fontId="79" fillId="0" borderId="1" xfId="0" applyFont="1" applyBorder="1" applyAlignment="1">
      <alignment horizontal="left" vertical="center" wrapText="1"/>
    </xf>
    <xf numFmtId="0" fontId="59" fillId="0" borderId="1" xfId="0" applyFont="1" applyBorder="1" applyAlignment="1">
      <alignment horizontal="justify" vertical="center" wrapText="1"/>
    </xf>
    <xf numFmtId="0" fontId="38" fillId="3" borderId="1" xfId="0" applyFont="1" applyFill="1" applyBorder="1" applyAlignment="1">
      <alignment horizontal="left" vertical="center" wrapText="1"/>
    </xf>
    <xf numFmtId="0" fontId="58" fillId="0" borderId="1" xfId="0" applyFont="1" applyBorder="1" applyAlignment="1">
      <alignment horizontal="justify" vertical="center" wrapText="1"/>
    </xf>
    <xf numFmtId="167" fontId="38" fillId="3" borderId="1" xfId="1" applyNumberFormat="1" applyFont="1" applyFill="1" applyBorder="1" applyAlignment="1">
      <alignment vertical="center" wrapText="1"/>
    </xf>
    <xf numFmtId="167" fontId="38" fillId="3" borderId="1" xfId="0" applyNumberFormat="1" applyFont="1" applyFill="1" applyBorder="1" applyAlignment="1">
      <alignment vertical="center" wrapText="1"/>
    </xf>
    <xf numFmtId="0" fontId="58" fillId="0" borderId="1" xfId="0" applyFont="1" applyBorder="1" applyAlignment="1">
      <alignment horizontal="left" vertical="center" wrapText="1"/>
    </xf>
    <xf numFmtId="0" fontId="79" fillId="0" borderId="1" xfId="0" applyFont="1" applyBorder="1" applyAlignment="1">
      <alignment horizontal="left" vertical="center"/>
    </xf>
    <xf numFmtId="3" fontId="38" fillId="3" borderId="26" xfId="0" applyNumberFormat="1" applyFont="1" applyFill="1" applyBorder="1" applyAlignment="1">
      <alignment vertical="center" wrapText="1"/>
    </xf>
    <xf numFmtId="0" fontId="79" fillId="0" borderId="26" xfId="0" applyFont="1" applyBorder="1" applyAlignment="1">
      <alignment horizontal="left" vertical="center" wrapText="1"/>
    </xf>
    <xf numFmtId="0" fontId="96" fillId="5" borderId="5" xfId="0" applyFont="1" applyFill="1" applyBorder="1" applyAlignment="1">
      <alignment horizontal="center" vertical="center" wrapText="1"/>
    </xf>
    <xf numFmtId="4" fontId="29" fillId="0" borderId="1" xfId="5" applyNumberFormat="1" applyFont="1" applyFill="1" applyAlignment="1">
      <alignment horizontal="center" vertical="center"/>
      <protection locked="0"/>
    </xf>
    <xf numFmtId="168" fontId="29" fillId="0" borderId="1" xfId="5" applyNumberFormat="1" applyFont="1" applyFill="1" applyAlignment="1">
      <alignment horizontal="center" vertical="center" wrapText="1"/>
      <protection locked="0"/>
    </xf>
    <xf numFmtId="0" fontId="29" fillId="9" borderId="1" xfId="4" applyFont="1" applyFill="1" applyBorder="1" applyAlignment="1">
      <alignment horizontal="center" vertical="center" wrapText="1"/>
    </xf>
    <xf numFmtId="0" fontId="29" fillId="0" borderId="1" xfId="4" applyFont="1" applyBorder="1" applyAlignment="1">
      <alignment horizontal="center" vertical="center" wrapText="1"/>
    </xf>
    <xf numFmtId="169" fontId="29" fillId="0" borderId="1" xfId="1" applyNumberFormat="1" applyFont="1" applyFill="1" applyBorder="1" applyAlignment="1" applyProtection="1">
      <alignment horizontal="center" vertical="center" wrapText="1"/>
      <protection locked="0"/>
    </xf>
    <xf numFmtId="0" fontId="60" fillId="4" borderId="1" xfId="4" applyFont="1" applyFill="1" applyBorder="1" applyAlignment="1">
      <alignment horizontal="center" vertical="center" wrapText="1"/>
    </xf>
    <xf numFmtId="0" fontId="96" fillId="0" borderId="0" xfId="0" applyFont="1" applyAlignment="1">
      <alignment horizontal="center" vertical="center"/>
    </xf>
    <xf numFmtId="0" fontId="96" fillId="4" borderId="1" xfId="0" applyFont="1" applyFill="1" applyBorder="1" applyAlignment="1">
      <alignment horizontal="center" vertical="center"/>
    </xf>
    <xf numFmtId="0" fontId="96" fillId="0" borderId="1" xfId="0" applyFont="1" applyBorder="1" applyAlignment="1">
      <alignment horizontal="center" vertical="center"/>
    </xf>
    <xf numFmtId="2" fontId="96" fillId="0" borderId="1" xfId="0" applyNumberFormat="1" applyFont="1" applyBorder="1" applyAlignment="1">
      <alignment horizontal="center" vertical="center"/>
    </xf>
    <xf numFmtId="170" fontId="29" fillId="0" borderId="1" xfId="1" applyNumberFormat="1" applyFont="1" applyFill="1" applyBorder="1" applyAlignment="1" applyProtection="1">
      <alignment horizontal="center" vertical="center" wrapText="1"/>
      <protection locked="0"/>
    </xf>
    <xf numFmtId="171" fontId="12" fillId="3" borderId="4" xfId="0" applyNumberFormat="1" applyFont="1" applyFill="1" applyBorder="1" applyAlignment="1">
      <alignment horizontal="center" vertical="center" wrapText="1"/>
    </xf>
    <xf numFmtId="3" fontId="12" fillId="0" borderId="4" xfId="0" applyNumberFormat="1" applyFont="1" applyBorder="1" applyAlignment="1">
      <alignment horizontal="center" vertical="center" wrapText="1"/>
    </xf>
    <xf numFmtId="3" fontId="12" fillId="3" borderId="4" xfId="0" applyNumberFormat="1" applyFont="1" applyFill="1" applyBorder="1" applyAlignment="1">
      <alignment horizontal="center" vertical="center" wrapText="1"/>
    </xf>
    <xf numFmtId="9" fontId="12" fillId="3" borderId="4" xfId="0" applyNumberFormat="1" applyFont="1" applyFill="1" applyBorder="1" applyAlignment="1">
      <alignment horizontal="center" vertical="center" wrapText="1"/>
    </xf>
    <xf numFmtId="10" fontId="12" fillId="3" borderId="4" xfId="0" applyNumberFormat="1" applyFont="1" applyFill="1" applyBorder="1" applyAlignment="1">
      <alignment horizontal="center" vertical="center" wrapText="1"/>
    </xf>
    <xf numFmtId="10" fontId="12" fillId="0" borderId="4" xfId="0" applyNumberFormat="1" applyFont="1" applyBorder="1" applyAlignment="1">
      <alignment horizontal="center" vertical="center" wrapText="1"/>
    </xf>
    <xf numFmtId="171" fontId="12" fillId="0" borderId="4" xfId="0" applyNumberFormat="1" applyFont="1" applyBorder="1" applyAlignment="1">
      <alignment horizontal="center" vertical="center" wrapText="1"/>
    </xf>
    <xf numFmtId="3" fontId="38" fillId="5" borderId="1" xfId="0" applyNumberFormat="1" applyFont="1" applyFill="1" applyBorder="1" applyAlignment="1">
      <alignment vertical="center" wrapText="1"/>
    </xf>
    <xf numFmtId="49" fontId="5" fillId="2" borderId="0" xfId="0" applyNumberFormat="1" applyFont="1" applyFill="1" applyAlignment="1">
      <alignment vertical="center"/>
    </xf>
    <xf numFmtId="0" fontId="12" fillId="3" borderId="4" xfId="0" applyFont="1" applyFill="1" applyBorder="1" applyAlignment="1">
      <alignment horizontal="center" vertical="center" wrapText="1"/>
    </xf>
    <xf numFmtId="3" fontId="29" fillId="4" borderId="1" xfId="5" applyFont="1" applyFill="1" applyBorder="1" applyAlignment="1">
      <alignment horizontal="center" vertical="center"/>
      <protection locked="0"/>
    </xf>
    <xf numFmtId="2" fontId="29" fillId="0" borderId="1" xfId="5" applyNumberFormat="1" applyFont="1" applyFill="1" applyBorder="1" applyAlignment="1">
      <alignment horizontal="center" vertical="center" wrapText="1"/>
      <protection locked="0"/>
    </xf>
    <xf numFmtId="2" fontId="29" fillId="0" borderId="1" xfId="5" quotePrefix="1" applyNumberFormat="1" applyFont="1" applyFill="1" applyBorder="1" applyAlignment="1">
      <alignment horizontal="center" vertical="center" wrapText="1"/>
      <protection locked="0"/>
    </xf>
    <xf numFmtId="2" fontId="29" fillId="0" borderId="1" xfId="5" applyNumberFormat="1" applyFont="1" applyFill="1" applyBorder="1" applyAlignment="1">
      <alignment horizontal="center" vertical="center"/>
      <protection locked="0"/>
    </xf>
    <xf numFmtId="0" fontId="96" fillId="0" borderId="13" xfId="0" applyFont="1" applyBorder="1" applyAlignment="1">
      <alignment horizontal="center" vertical="center"/>
    </xf>
    <xf numFmtId="0" fontId="96" fillId="0" borderId="0" xfId="0" applyFont="1" applyBorder="1" applyAlignment="1">
      <alignment horizontal="center" vertical="center"/>
    </xf>
    <xf numFmtId="2" fontId="96" fillId="0" borderId="0" xfId="0" applyNumberFormat="1" applyFont="1" applyBorder="1" applyAlignment="1">
      <alignment horizontal="center" vertical="center"/>
    </xf>
    <xf numFmtId="0" fontId="96" fillId="0" borderId="14" xfId="0" applyFont="1" applyBorder="1" applyAlignment="1">
      <alignment horizontal="center" vertical="center"/>
    </xf>
    <xf numFmtId="3" fontId="97" fillId="10" borderId="1" xfId="5" applyFont="1" applyFill="1" applyBorder="1" applyAlignment="1">
      <alignment horizontal="center" vertical="center"/>
      <protection locked="0"/>
    </xf>
    <xf numFmtId="2" fontId="29" fillId="9" borderId="1" xfId="0" applyNumberFormat="1" applyFont="1" applyFill="1" applyBorder="1" applyAlignment="1">
      <alignment horizontal="center" vertical="center"/>
    </xf>
    <xf numFmtId="169" fontId="29" fillId="9" borderId="1" xfId="1" applyNumberFormat="1" applyFont="1" applyFill="1" applyBorder="1" applyAlignment="1">
      <alignment horizontal="center" vertical="center"/>
    </xf>
    <xf numFmtId="3" fontId="7" fillId="0" borderId="31" xfId="0" applyNumberFormat="1" applyFont="1" applyBorder="1" applyAlignment="1">
      <alignment vertical="center" wrapText="1"/>
    </xf>
    <xf numFmtId="0" fontId="59" fillId="0" borderId="1" xfId="0" applyFont="1" applyBorder="1" applyAlignment="1">
      <alignment horizontal="center" vertical="center" wrapText="1"/>
    </xf>
    <xf numFmtId="0" fontId="58" fillId="0" borderId="5" xfId="0" applyFont="1" applyBorder="1" applyAlignment="1">
      <alignment horizontal="center" vertical="center" wrapText="1"/>
    </xf>
    <xf numFmtId="0" fontId="79" fillId="0" borderId="1" xfId="0" applyFont="1" applyBorder="1" applyAlignment="1">
      <alignment horizontal="left" vertical="center" wrapText="1"/>
    </xf>
    <xf numFmtId="0" fontId="59" fillId="0" borderId="1" xfId="0" applyFont="1" applyBorder="1" applyAlignment="1">
      <alignment horizontal="justify" vertical="center" wrapText="1"/>
    </xf>
    <xf numFmtId="0" fontId="79" fillId="0" borderId="1" xfId="0" applyFont="1" applyBorder="1" applyAlignment="1">
      <alignment vertical="center" wrapText="1"/>
    </xf>
    <xf numFmtId="0" fontId="58" fillId="0" borderId="1" xfId="0" applyFont="1" applyBorder="1" applyAlignment="1">
      <alignment vertical="center" wrapText="1"/>
    </xf>
    <xf numFmtId="0" fontId="59" fillId="0" borderId="1" xfId="0" applyFont="1" applyBorder="1" applyAlignment="1">
      <alignment vertical="center" wrapText="1"/>
    </xf>
    <xf numFmtId="0" fontId="58" fillId="0" borderId="1" xfId="0" applyFont="1" applyBorder="1" applyAlignment="1">
      <alignment horizontal="left" vertical="center" wrapText="1"/>
    </xf>
    <xf numFmtId="0" fontId="58" fillId="0" borderId="1" xfId="0" applyFont="1" applyFill="1" applyBorder="1" applyAlignment="1">
      <alignment horizontal="center" vertical="center" wrapText="1"/>
    </xf>
    <xf numFmtId="0" fontId="58" fillId="0" borderId="1" xfId="0" applyFont="1" applyFill="1" applyBorder="1" applyAlignment="1">
      <alignment horizontal="left" vertical="center" wrapText="1"/>
    </xf>
    <xf numFmtId="0" fontId="79" fillId="0" borderId="1" xfId="0" applyFont="1" applyBorder="1" applyAlignment="1">
      <alignment horizontal="left" vertical="center"/>
    </xf>
    <xf numFmtId="0" fontId="38" fillId="3" borderId="1" xfId="0" applyFont="1" applyFill="1" applyBorder="1" applyAlignment="1">
      <alignment vertical="center" wrapText="1"/>
    </xf>
    <xf numFmtId="0" fontId="38" fillId="3" borderId="1" xfId="0" applyFont="1" applyFill="1" applyBorder="1" applyAlignment="1">
      <alignment horizontal="left" vertical="center" wrapText="1"/>
    </xf>
    <xf numFmtId="3" fontId="38" fillId="3" borderId="1" xfId="0" applyNumberFormat="1" applyFont="1" applyFill="1" applyBorder="1" applyAlignment="1">
      <alignment vertical="center" wrapText="1"/>
    </xf>
    <xf numFmtId="167" fontId="38" fillId="3" borderId="1" xfId="1" applyNumberFormat="1" applyFont="1" applyFill="1" applyBorder="1" applyAlignment="1">
      <alignment vertical="center" wrapText="1"/>
    </xf>
    <xf numFmtId="167" fontId="38" fillId="3" borderId="1" xfId="0" applyNumberFormat="1" applyFont="1" applyFill="1" applyBorder="1" applyAlignment="1">
      <alignment vertical="center" wrapText="1"/>
    </xf>
    <xf numFmtId="0" fontId="38" fillId="0" borderId="1" xfId="0" applyFont="1" applyFill="1" applyBorder="1" applyAlignment="1">
      <alignment vertical="center" wrapText="1"/>
    </xf>
    <xf numFmtId="0" fontId="58" fillId="0" borderId="1" xfId="0" applyFont="1" applyFill="1" applyBorder="1" applyAlignment="1">
      <alignment vertical="center" wrapText="1"/>
    </xf>
    <xf numFmtId="0" fontId="58" fillId="0" borderId="1" xfId="0" applyFont="1" applyBorder="1" applyAlignment="1">
      <alignment horizontal="center" vertical="center" wrapText="1"/>
    </xf>
    <xf numFmtId="0" fontId="58" fillId="0" borderId="1" xfId="0" applyFont="1" applyBorder="1" applyAlignment="1">
      <alignment horizontal="justify" vertical="center" wrapText="1"/>
    </xf>
    <xf numFmtId="0" fontId="59" fillId="0" borderId="26" xfId="0" applyFont="1" applyBorder="1" applyAlignment="1">
      <alignment horizontal="center" vertical="center" wrapText="1"/>
    </xf>
    <xf numFmtId="3" fontId="39" fillId="3" borderId="1" xfId="0" applyNumberFormat="1" applyFont="1" applyFill="1" applyBorder="1" applyAlignment="1">
      <alignment vertical="center" wrapText="1"/>
    </xf>
    <xf numFmtId="167" fontId="38" fillId="0" borderId="1" xfId="1" applyNumberFormat="1" applyFont="1" applyFill="1" applyBorder="1" applyAlignment="1">
      <alignment vertical="center" wrapText="1"/>
    </xf>
    <xf numFmtId="3" fontId="38" fillId="0" borderId="1" xfId="0" applyNumberFormat="1" applyFont="1" applyFill="1" applyBorder="1" applyAlignment="1">
      <alignment vertical="center" wrapText="1"/>
    </xf>
    <xf numFmtId="3" fontId="10" fillId="3" borderId="4" xfId="0" applyNumberFormat="1" applyFont="1" applyFill="1" applyBorder="1" applyAlignment="1">
      <alignment horizontal="center" vertical="center" wrapText="1"/>
    </xf>
    <xf numFmtId="3" fontId="10" fillId="0" borderId="4" xfId="0" applyNumberFormat="1" applyFont="1" applyBorder="1" applyAlignment="1">
      <alignment horizontal="center" vertical="center" wrapText="1"/>
    </xf>
    <xf numFmtId="10" fontId="10" fillId="3" borderId="4" xfId="0" applyNumberFormat="1" applyFont="1" applyFill="1" applyBorder="1" applyAlignment="1">
      <alignment horizontal="center" vertical="center" wrapText="1"/>
    </xf>
    <xf numFmtId="3" fontId="12" fillId="0" borderId="1" xfId="0" applyNumberFormat="1" applyFont="1" applyBorder="1" applyAlignment="1">
      <alignment wrapText="1"/>
    </xf>
    <xf numFmtId="10" fontId="12" fillId="0" borderId="1" xfId="0" applyNumberFormat="1" applyFont="1" applyBorder="1" applyAlignment="1">
      <alignment wrapText="1"/>
    </xf>
    <xf numFmtId="0" fontId="0" fillId="0" borderId="0" xfId="0"/>
    <xf numFmtId="0" fontId="0" fillId="0" borderId="0" xfId="0" applyBorder="1" applyAlignment="1">
      <alignment horizontal="center" vertical="center"/>
    </xf>
    <xf numFmtId="0" fontId="114" fillId="0" borderId="9" xfId="0" applyFont="1" applyBorder="1" applyAlignment="1">
      <alignment vertical="center" wrapText="1"/>
    </xf>
    <xf numFmtId="0" fontId="115" fillId="5" borderId="6" xfId="0" applyFont="1" applyFill="1" applyBorder="1" applyAlignment="1">
      <alignment horizontal="left" vertical="center" wrapText="1" indent="1"/>
    </xf>
    <xf numFmtId="0" fontId="114" fillId="0" borderId="6" xfId="0" applyFont="1" applyBorder="1" applyAlignment="1">
      <alignment vertical="center" wrapText="1"/>
    </xf>
    <xf numFmtId="0" fontId="116" fillId="0" borderId="6" xfId="0" applyFont="1" applyBorder="1" applyAlignment="1">
      <alignment vertical="center" wrapText="1"/>
    </xf>
    <xf numFmtId="166" fontId="0" fillId="0" borderId="1" xfId="27" applyNumberFormat="1" applyFont="1" applyBorder="1"/>
    <xf numFmtId="166" fontId="0" fillId="0" borderId="19" xfId="27" applyNumberFormat="1" applyFont="1" applyBorder="1"/>
    <xf numFmtId="0" fontId="0" fillId="0" borderId="15" xfId="0" applyBorder="1"/>
    <xf numFmtId="0" fontId="0" fillId="0" borderId="1" xfId="0" applyBorder="1" applyAlignment="1">
      <alignment horizontal="center" wrapText="1"/>
    </xf>
    <xf numFmtId="0" fontId="114" fillId="0" borderId="5" xfId="0" applyFont="1" applyBorder="1" applyAlignment="1">
      <alignment horizontal="center" vertical="center" wrapText="1"/>
    </xf>
    <xf numFmtId="0" fontId="0" fillId="0" borderId="5" xfId="0" applyBorder="1" applyAlignment="1">
      <alignment horizontal="center" vertical="center"/>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114" fillId="0" borderId="20" xfId="0" quotePrefix="1" applyFont="1" applyBorder="1" applyAlignment="1">
      <alignment horizontal="center" vertical="center" wrapText="1"/>
    </xf>
    <xf numFmtId="0" fontId="115" fillId="5" borderId="24" xfId="0" quotePrefix="1" applyFont="1" applyFill="1" applyBorder="1" applyAlignment="1">
      <alignment horizontal="center" vertical="center" wrapText="1"/>
    </xf>
    <xf numFmtId="0" fontId="114" fillId="0" borderId="24" xfId="0" quotePrefix="1" applyFont="1" applyBorder="1" applyAlignment="1">
      <alignment horizontal="center" vertical="center" wrapText="1"/>
    </xf>
    <xf numFmtId="0" fontId="116" fillId="0" borderId="24" xfId="0" quotePrefix="1" applyFont="1" applyBorder="1" applyAlignment="1">
      <alignment horizontal="center" vertical="center" wrapText="1"/>
    </xf>
    <xf numFmtId="3" fontId="38" fillId="0" borderId="1" xfId="0" applyNumberFormat="1" applyFont="1" applyBorder="1" applyAlignment="1">
      <alignment vertical="center" wrapText="1"/>
    </xf>
    <xf numFmtId="10" fontId="38" fillId="5" borderId="1" xfId="0" applyNumberFormat="1" applyFont="1" applyFill="1" applyBorder="1" applyAlignment="1">
      <alignment vertical="center" wrapText="1"/>
    </xf>
    <xf numFmtId="10" fontId="38" fillId="0" borderId="1" xfId="0" applyNumberFormat="1" applyFont="1" applyBorder="1" applyAlignment="1">
      <alignment vertical="center" wrapText="1"/>
    </xf>
    <xf numFmtId="0" fontId="0" fillId="0" borderId="0" xfId="0"/>
    <xf numFmtId="3" fontId="0" fillId="0" borderId="1" xfId="0" applyNumberFormat="1" applyBorder="1"/>
    <xf numFmtId="0" fontId="0" fillId="0" borderId="28" xfId="0" applyBorder="1"/>
    <xf numFmtId="0" fontId="0" fillId="0" borderId="0" xfId="0" applyBorder="1"/>
    <xf numFmtId="0" fontId="0" fillId="0" borderId="26" xfId="0" applyBorder="1" applyAlignment="1">
      <alignment horizontal="center" vertical="center" wrapText="1"/>
    </xf>
    <xf numFmtId="0" fontId="0" fillId="0" borderId="1" xfId="0" applyBorder="1" applyAlignment="1">
      <alignment horizontal="center"/>
    </xf>
    <xf numFmtId="0" fontId="0" fillId="0" borderId="0" xfId="0" applyBorder="1" applyAlignment="1">
      <alignment horizontal="center" vertical="center" wrapText="1"/>
    </xf>
    <xf numFmtId="166" fontId="0" fillId="0" borderId="1" xfId="27" applyNumberFormat="1" applyFont="1" applyBorder="1"/>
    <xf numFmtId="0" fontId="115" fillId="5" borderId="1" xfId="0" applyFont="1" applyFill="1" applyBorder="1" applyAlignment="1">
      <alignment horizontal="left" vertical="center" wrapText="1" indent="1"/>
    </xf>
    <xf numFmtId="0" fontId="0" fillId="4" borderId="1" xfId="0" applyFill="1" applyBorder="1"/>
    <xf numFmtId="0" fontId="116" fillId="0" borderId="1" xfId="0" applyFont="1" applyBorder="1" applyAlignment="1">
      <alignment vertical="center" wrapText="1"/>
    </xf>
    <xf numFmtId="0" fontId="114" fillId="0" borderId="1" xfId="0" applyFont="1" applyBorder="1" applyAlignment="1">
      <alignment vertical="center" wrapText="1"/>
    </xf>
    <xf numFmtId="0" fontId="114" fillId="0" borderId="1" xfId="0" quotePrefix="1" applyFont="1" applyBorder="1" applyAlignment="1">
      <alignment horizontal="center" vertical="center" wrapText="1"/>
    </xf>
    <xf numFmtId="0" fontId="115" fillId="5" borderId="1" xfId="0" quotePrefix="1" applyFont="1" applyFill="1" applyBorder="1" applyAlignment="1">
      <alignment horizontal="center" vertical="center" wrapText="1"/>
    </xf>
    <xf numFmtId="0" fontId="0" fillId="0" borderId="0" xfId="0"/>
    <xf numFmtId="0" fontId="0" fillId="0" borderId="5" xfId="0" applyBorder="1"/>
    <xf numFmtId="0" fontId="0" fillId="0" borderId="1" xfId="0" applyBorder="1" applyAlignment="1">
      <alignment horizontal="center" vertical="center" wrapText="1"/>
    </xf>
    <xf numFmtId="0" fontId="0" fillId="0" borderId="1" xfId="0" applyBorder="1" applyAlignment="1">
      <alignment horizontal="center"/>
    </xf>
    <xf numFmtId="166" fontId="0" fillId="0" borderId="1" xfId="27" applyNumberFormat="1" applyFont="1" applyBorder="1"/>
    <xf numFmtId="0" fontId="114" fillId="0" borderId="1" xfId="0" applyFont="1" applyBorder="1" applyAlignment="1">
      <alignment horizontal="center" vertical="center" wrapText="1"/>
    </xf>
    <xf numFmtId="0" fontId="0" fillId="0" borderId="1" xfId="0" applyFill="1" applyBorder="1" applyAlignment="1">
      <alignment horizontal="center"/>
    </xf>
    <xf numFmtId="166" fontId="0" fillId="4" borderId="1" xfId="27" applyNumberFormat="1" applyFont="1" applyFill="1" applyBorder="1"/>
    <xf numFmtId="0" fontId="0" fillId="0" borderId="1" xfId="0" applyBorder="1" applyAlignment="1">
      <alignment horizontal="center" vertical="center"/>
    </xf>
    <xf numFmtId="0" fontId="0" fillId="0" borderId="4" xfId="0" applyBorder="1" applyAlignment="1">
      <alignment horizontal="center" vertical="center"/>
    </xf>
    <xf numFmtId="0" fontId="114" fillId="0" borderId="1" xfId="0" quotePrefix="1" applyFont="1" applyBorder="1" applyAlignment="1">
      <alignment horizontal="center" vertical="center" wrapText="1"/>
    </xf>
    <xf numFmtId="0" fontId="110" fillId="0" borderId="1" xfId="0" applyFont="1" applyBorder="1" applyAlignment="1">
      <alignment vertical="center" wrapText="1"/>
    </xf>
    <xf numFmtId="0" fontId="120" fillId="5" borderId="1" xfId="0" applyFont="1" applyFill="1" applyBorder="1" applyAlignment="1">
      <alignment horizontal="left" vertical="center" wrapText="1" indent="1"/>
    </xf>
    <xf numFmtId="0" fontId="120" fillId="5" borderId="1" xfId="0" applyFont="1" applyFill="1" applyBorder="1" applyAlignment="1">
      <alignment vertical="center" wrapText="1"/>
    </xf>
    <xf numFmtId="0" fontId="121" fillId="0" borderId="1" xfId="0" applyFont="1" applyBorder="1" applyAlignment="1">
      <alignment vertical="center" wrapText="1"/>
    </xf>
    <xf numFmtId="0" fontId="7" fillId="0" borderId="0" xfId="0" applyFont="1"/>
    <xf numFmtId="0" fontId="7" fillId="0" borderId="1" xfId="0" applyFont="1" applyBorder="1" applyAlignment="1">
      <alignment horizontal="center"/>
    </xf>
    <xf numFmtId="0" fontId="7" fillId="0" borderId="1" xfId="0" applyFont="1" applyBorder="1" applyAlignment="1">
      <alignment horizontal="center" vertical="top" wrapText="1"/>
    </xf>
    <xf numFmtId="0" fontId="7" fillId="0" borderId="1" xfId="0" applyFont="1" applyBorder="1"/>
    <xf numFmtId="0" fontId="8" fillId="0" borderId="2" xfId="0" applyFont="1" applyBorder="1"/>
    <xf numFmtId="3" fontId="7" fillId="0" borderId="1" xfId="0" applyNumberFormat="1" applyFont="1" applyBorder="1"/>
    <xf numFmtId="0" fontId="7" fillId="0" borderId="1" xfId="0" applyFont="1" applyBorder="1" applyAlignment="1">
      <alignment vertical="center"/>
    </xf>
    <xf numFmtId="0" fontId="7" fillId="0" borderId="2" xfId="0" applyFont="1" applyBorder="1" applyAlignment="1">
      <alignment wrapText="1"/>
    </xf>
    <xf numFmtId="0" fontId="7" fillId="0" borderId="2" xfId="0" applyFont="1" applyBorder="1"/>
    <xf numFmtId="0" fontId="0" fillId="0" borderId="0" xfId="0"/>
    <xf numFmtId="3" fontId="0" fillId="0" borderId="1" xfId="0" applyNumberFormat="1" applyBorder="1"/>
    <xf numFmtId="0" fontId="0" fillId="0" borderId="1" xfId="0" applyBorder="1" applyAlignment="1">
      <alignment horizontal="center"/>
    </xf>
    <xf numFmtId="0" fontId="0" fillId="0" borderId="0" xfId="0" applyBorder="1" applyAlignment="1">
      <alignment horizontal="center" vertical="center"/>
    </xf>
    <xf numFmtId="0" fontId="117" fillId="0" borderId="1" xfId="0" applyFont="1" applyBorder="1" applyAlignment="1">
      <alignment horizontal="center" vertical="center" wrapText="1"/>
    </xf>
    <xf numFmtId="0" fontId="118" fillId="0" borderId="1" xfId="0" applyFont="1" applyBorder="1" applyAlignment="1">
      <alignment horizontal="center" vertical="center" wrapText="1"/>
    </xf>
    <xf numFmtId="0" fontId="119" fillId="0" borderId="1" xfId="0" applyFont="1" applyBorder="1" applyAlignment="1">
      <alignment horizontal="center" vertical="center" wrapText="1"/>
    </xf>
    <xf numFmtId="0" fontId="0" fillId="0" borderId="0" xfId="0" applyBorder="1" applyAlignment="1">
      <alignment horizontal="center"/>
    </xf>
    <xf numFmtId="3" fontId="0" fillId="0" borderId="0" xfId="0" applyNumberFormat="1" applyBorder="1"/>
    <xf numFmtId="0" fontId="24" fillId="3" borderId="0" xfId="0" applyFont="1" applyFill="1" applyAlignment="1">
      <alignment horizontal="left" vertical="top" wrapText="1"/>
    </xf>
    <xf numFmtId="0" fontId="0" fillId="0" borderId="0" xfId="0"/>
    <xf numFmtId="0" fontId="0" fillId="0" borderId="1" xfId="0" applyBorder="1" applyAlignment="1">
      <alignment horizontal="center"/>
    </xf>
    <xf numFmtId="0" fontId="0" fillId="0" borderId="0" xfId="0" applyBorder="1" applyAlignment="1">
      <alignment horizontal="center" vertical="center"/>
    </xf>
    <xf numFmtId="0" fontId="114" fillId="0" borderId="9" xfId="0" applyFont="1" applyBorder="1" applyAlignment="1">
      <alignment vertical="center" wrapText="1"/>
    </xf>
    <xf numFmtId="0" fontId="115" fillId="5" borderId="6" xfId="0" applyFont="1" applyFill="1" applyBorder="1" applyAlignment="1">
      <alignment horizontal="left" vertical="center" wrapText="1" indent="1"/>
    </xf>
    <xf numFmtId="0" fontId="114" fillId="0" borderId="6" xfId="0" applyFont="1" applyBorder="1" applyAlignment="1">
      <alignment vertical="center" wrapText="1"/>
    </xf>
    <xf numFmtId="0" fontId="116" fillId="0" borderId="6" xfId="0" applyFont="1" applyBorder="1" applyAlignment="1">
      <alignment vertical="center" wrapText="1"/>
    </xf>
    <xf numFmtId="166" fontId="0" fillId="0" borderId="1" xfId="27" applyNumberFormat="1" applyFont="1" applyBorder="1"/>
    <xf numFmtId="166" fontId="0" fillId="0" borderId="19" xfId="27" applyNumberFormat="1" applyFont="1" applyBorder="1"/>
    <xf numFmtId="0" fontId="0" fillId="0" borderId="15" xfId="0" applyBorder="1"/>
    <xf numFmtId="0" fontId="0" fillId="0" borderId="1" xfId="0" applyBorder="1" applyAlignment="1">
      <alignment horizontal="center" wrapText="1"/>
    </xf>
    <xf numFmtId="0" fontId="114" fillId="0" borderId="20" xfId="0" quotePrefix="1" applyFont="1" applyBorder="1" applyAlignment="1">
      <alignment horizontal="center" vertical="center" wrapText="1"/>
    </xf>
    <xf numFmtId="0" fontId="115" fillId="5" borderId="24" xfId="0" quotePrefix="1" applyFont="1" applyFill="1" applyBorder="1" applyAlignment="1">
      <alignment horizontal="center" vertical="center" wrapText="1"/>
    </xf>
    <xf numFmtId="0" fontId="114" fillId="0" borderId="24" xfId="0" quotePrefix="1" applyFont="1" applyBorder="1" applyAlignment="1">
      <alignment horizontal="center" vertical="center" wrapText="1"/>
    </xf>
    <xf numFmtId="0" fontId="116" fillId="0" borderId="24" xfId="0" quotePrefix="1" applyFont="1" applyBorder="1" applyAlignment="1">
      <alignment horizontal="center" vertical="center" wrapText="1"/>
    </xf>
    <xf numFmtId="0" fontId="0" fillId="0" borderId="0" xfId="0"/>
    <xf numFmtId="3" fontId="0" fillId="0" borderId="1" xfId="0" applyNumberFormat="1" applyBorder="1"/>
    <xf numFmtId="0" fontId="0" fillId="0" borderId="28" xfId="0" applyBorder="1"/>
    <xf numFmtId="0" fontId="0" fillId="0" borderId="1" xfId="0" applyBorder="1" applyAlignment="1">
      <alignment horizontal="center"/>
    </xf>
    <xf numFmtId="0" fontId="0" fillId="0" borderId="0" xfId="0" applyBorder="1"/>
    <xf numFmtId="0" fontId="0" fillId="0" borderId="26" xfId="0" applyBorder="1" applyAlignment="1">
      <alignment horizontal="center" vertical="center" wrapText="1"/>
    </xf>
    <xf numFmtId="0" fontId="0" fillId="0" borderId="0" xfId="0" applyBorder="1" applyAlignment="1">
      <alignment horizontal="center" vertical="center" wrapText="1"/>
    </xf>
    <xf numFmtId="166" fontId="0" fillId="0" borderId="1" xfId="27" applyNumberFormat="1" applyFont="1" applyBorder="1"/>
    <xf numFmtId="0" fontId="114" fillId="0" borderId="1" xfId="0" applyFont="1" applyBorder="1" applyAlignment="1">
      <alignment vertical="center" wrapText="1"/>
    </xf>
    <xf numFmtId="0" fontId="115" fillId="5" borderId="1" xfId="0" applyFont="1" applyFill="1" applyBorder="1" applyAlignment="1">
      <alignment horizontal="left" vertical="center" wrapText="1" indent="1"/>
    </xf>
    <xf numFmtId="0" fontId="116" fillId="0" borderId="1" xfId="0" applyFont="1" applyBorder="1" applyAlignment="1">
      <alignment vertical="center" wrapText="1"/>
    </xf>
    <xf numFmtId="0" fontId="0" fillId="4" borderId="1" xfId="0" applyFill="1" applyBorder="1"/>
    <xf numFmtId="3" fontId="0" fillId="0" borderId="1" xfId="0" applyNumberFormat="1" applyFill="1" applyBorder="1"/>
    <xf numFmtId="166" fontId="0" fillId="0" borderId="1" xfId="27" applyNumberFormat="1" applyFont="1" applyFill="1" applyBorder="1"/>
    <xf numFmtId="0" fontId="114" fillId="0" borderId="1" xfId="0" quotePrefix="1" applyFont="1" applyBorder="1" applyAlignment="1">
      <alignment horizontal="center" vertical="center" wrapText="1"/>
    </xf>
    <xf numFmtId="0" fontId="115" fillId="5" borderId="1" xfId="0" quotePrefix="1" applyFont="1" applyFill="1" applyBorder="1" applyAlignment="1">
      <alignment horizontal="center" vertical="center" wrapText="1"/>
    </xf>
    <xf numFmtId="0" fontId="0" fillId="0" borderId="0" xfId="0"/>
    <xf numFmtId="0" fontId="0" fillId="0" borderId="5" xfId="0" applyBorder="1"/>
    <xf numFmtId="0" fontId="0" fillId="0" borderId="1" xfId="0" applyBorder="1" applyAlignment="1">
      <alignment horizontal="center"/>
    </xf>
    <xf numFmtId="0" fontId="0" fillId="0" borderId="1" xfId="0" applyBorder="1" applyAlignment="1">
      <alignment horizontal="center" vertical="center" wrapText="1"/>
    </xf>
    <xf numFmtId="166" fontId="0" fillId="0" borderId="1" xfId="27" applyNumberFormat="1" applyFont="1" applyBorder="1"/>
    <xf numFmtId="0" fontId="114" fillId="0" borderId="1" xfId="0" applyFont="1" applyBorder="1" applyAlignment="1">
      <alignment horizontal="center" vertical="center" wrapText="1"/>
    </xf>
    <xf numFmtId="0" fontId="114" fillId="0" borderId="1" xfId="0" applyFont="1" applyBorder="1" applyAlignment="1">
      <alignment vertical="center" wrapText="1"/>
    </xf>
    <xf numFmtId="0" fontId="115" fillId="5" borderId="1" xfId="0" applyFont="1" applyFill="1" applyBorder="1" applyAlignment="1">
      <alignment horizontal="left" vertical="center" wrapText="1" indent="1"/>
    </xf>
    <xf numFmtId="0" fontId="116" fillId="0" borderId="1" xfId="0" applyFont="1" applyBorder="1" applyAlignment="1">
      <alignment vertical="center" wrapText="1"/>
    </xf>
    <xf numFmtId="0" fontId="0" fillId="0" borderId="1" xfId="0" applyFill="1" applyBorder="1" applyAlignment="1">
      <alignment horizontal="center"/>
    </xf>
    <xf numFmtId="0" fontId="115" fillId="5" borderId="1" xfId="0" applyFont="1" applyFill="1" applyBorder="1" applyAlignment="1">
      <alignment vertical="center" wrapText="1"/>
    </xf>
    <xf numFmtId="166" fontId="0" fillId="4" borderId="1" xfId="27" applyNumberFormat="1" applyFont="1" applyFill="1" applyBorder="1"/>
    <xf numFmtId="0" fontId="114" fillId="0" borderId="1" xfId="0" quotePrefix="1" applyFont="1" applyBorder="1" applyAlignment="1">
      <alignment horizontal="center" vertical="center" wrapText="1"/>
    </xf>
    <xf numFmtId="0" fontId="0" fillId="0" borderId="0" xfId="0"/>
    <xf numFmtId="0" fontId="0" fillId="0" borderId="1" xfId="0" applyBorder="1" applyAlignment="1">
      <alignment horizontal="center"/>
    </xf>
    <xf numFmtId="172" fontId="0" fillId="0" borderId="1" xfId="27" applyNumberFormat="1" applyFont="1" applyBorder="1"/>
    <xf numFmtId="0" fontId="117" fillId="0" borderId="1" xfId="0" quotePrefix="1" applyFont="1" applyBorder="1" applyAlignment="1">
      <alignment horizontal="center" vertical="center" wrapText="1"/>
    </xf>
    <xf numFmtId="0" fontId="119" fillId="0" borderId="1" xfId="0" quotePrefix="1" applyFont="1" applyBorder="1" applyAlignment="1">
      <alignment horizontal="center" vertical="center" wrapText="1"/>
    </xf>
    <xf numFmtId="0" fontId="0" fillId="0" borderId="4" xfId="0" applyBorder="1" applyAlignment="1">
      <alignment horizontal="center"/>
    </xf>
    <xf numFmtId="0" fontId="122" fillId="18" borderId="11" xfId="0" applyFont="1" applyFill="1" applyBorder="1" applyAlignment="1">
      <alignment wrapText="1"/>
    </xf>
    <xf numFmtId="0" fontId="123" fillId="18" borderId="1" xfId="0" applyFont="1" applyFill="1" applyBorder="1" applyAlignment="1">
      <alignment wrapText="1"/>
    </xf>
    <xf numFmtId="0" fontId="0" fillId="0" borderId="0" xfId="0"/>
    <xf numFmtId="0" fontId="0" fillId="0" borderId="1" xfId="0" applyBorder="1"/>
    <xf numFmtId="3" fontId="0" fillId="0" borderId="1" xfId="0" applyNumberFormat="1" applyBorder="1"/>
    <xf numFmtId="0" fontId="3" fillId="0" borderId="2" xfId="0" applyFont="1" applyBorder="1"/>
    <xf numFmtId="0" fontId="0" fillId="0" borderId="2" xfId="0" applyBorder="1" applyAlignment="1">
      <alignment wrapText="1"/>
    </xf>
    <xf numFmtId="0" fontId="0" fillId="0" borderId="2" xfId="0" applyBorder="1"/>
    <xf numFmtId="0" fontId="0" fillId="0" borderId="1" xfId="0" applyBorder="1" applyAlignment="1">
      <alignment horizontal="center" vertical="top" wrapText="1"/>
    </xf>
    <xf numFmtId="0" fontId="0" fillId="0" borderId="1" xfId="0" quotePrefix="1" applyBorder="1"/>
    <xf numFmtId="0" fontId="0" fillId="0" borderId="1" xfId="0" quotePrefix="1" applyBorder="1" applyAlignment="1">
      <alignment vertical="center"/>
    </xf>
    <xf numFmtId="0" fontId="123" fillId="0" borderId="4" xfId="0" applyFont="1" applyBorder="1" applyAlignment="1">
      <alignment wrapText="1"/>
    </xf>
    <xf numFmtId="0" fontId="123" fillId="18" borderId="26" xfId="0" applyFont="1" applyFill="1" applyBorder="1" applyAlignment="1">
      <alignment wrapText="1"/>
    </xf>
    <xf numFmtId="0" fontId="123" fillId="18" borderId="16" xfId="0" applyFont="1" applyFill="1" applyBorder="1" applyAlignment="1">
      <alignment wrapText="1"/>
    </xf>
    <xf numFmtId="0" fontId="123" fillId="0" borderId="16" xfId="0" applyFont="1" applyBorder="1" applyAlignment="1">
      <alignment wrapText="1"/>
    </xf>
    <xf numFmtId="3" fontId="123" fillId="0" borderId="16" xfId="0" applyNumberFormat="1" applyFont="1" applyBorder="1" applyAlignment="1">
      <alignment wrapText="1"/>
    </xf>
    <xf numFmtId="10" fontId="123" fillId="18" borderId="16" xfId="0" applyNumberFormat="1" applyFont="1" applyFill="1" applyBorder="1" applyAlignment="1">
      <alignment wrapText="1"/>
    </xf>
    <xf numFmtId="3" fontId="123" fillId="18" borderId="16" xfId="0" applyNumberFormat="1" applyFont="1" applyFill="1" applyBorder="1" applyAlignment="1">
      <alignment wrapText="1"/>
    </xf>
    <xf numFmtId="0" fontId="124" fillId="18" borderId="16" xfId="0" applyFont="1" applyFill="1" applyBorder="1" applyAlignment="1">
      <alignment wrapText="1"/>
    </xf>
    <xf numFmtId="10" fontId="124" fillId="18" borderId="16" xfId="0" applyNumberFormat="1" applyFont="1" applyFill="1" applyBorder="1" applyAlignment="1">
      <alignment wrapText="1"/>
    </xf>
    <xf numFmtId="0" fontId="123" fillId="18" borderId="28" xfId="0" applyFont="1" applyFill="1" applyBorder="1" applyAlignment="1">
      <alignment wrapText="1"/>
    </xf>
    <xf numFmtId="0" fontId="123" fillId="18" borderId="5" xfId="0" applyFont="1" applyFill="1" applyBorder="1" applyAlignment="1">
      <alignment wrapText="1"/>
    </xf>
    <xf numFmtId="10" fontId="123" fillId="0" borderId="16" xfId="0" applyNumberFormat="1" applyFont="1" applyBorder="1" applyAlignment="1">
      <alignment wrapText="1"/>
    </xf>
    <xf numFmtId="3" fontId="123" fillId="0" borderId="4" xfId="0" applyNumberFormat="1" applyFont="1" applyBorder="1" applyAlignment="1">
      <alignment wrapText="1"/>
    </xf>
    <xf numFmtId="10" fontId="123" fillId="0" borderId="4" xfId="0" applyNumberFormat="1" applyFont="1" applyBorder="1" applyAlignment="1">
      <alignment wrapText="1"/>
    </xf>
    <xf numFmtId="0" fontId="19" fillId="0" borderId="1" xfId="0" applyFont="1" applyBorder="1" applyAlignment="1">
      <alignment horizontal="center" vertical="center" wrapText="1"/>
    </xf>
    <xf numFmtId="0" fontId="26" fillId="0" borderId="0" xfId="0" applyFont="1" applyAlignment="1"/>
    <xf numFmtId="0" fontId="0" fillId="0" borderId="5" xfId="0" applyBorder="1" applyAlignment="1">
      <alignment horizontal="center"/>
    </xf>
    <xf numFmtId="0" fontId="25" fillId="2" borderId="0" xfId="0" applyFont="1" applyFill="1" applyAlignment="1"/>
    <xf numFmtId="171" fontId="58" fillId="3" borderId="1" xfId="0" applyNumberFormat="1" applyFont="1" applyFill="1" applyBorder="1" applyAlignment="1">
      <alignment vertical="center" wrapText="1"/>
    </xf>
    <xf numFmtId="173" fontId="65" fillId="3" borderId="1" xfId="28" applyNumberFormat="1" applyFont="1" applyFill="1" applyBorder="1" applyAlignment="1">
      <alignment horizontal="center" vertical="center" wrapText="1"/>
    </xf>
    <xf numFmtId="3" fontId="125" fillId="0" borderId="4" xfId="0" applyNumberFormat="1" applyFont="1" applyBorder="1" applyAlignment="1">
      <alignment horizontal="center" vertical="center" wrapText="1"/>
    </xf>
    <xf numFmtId="1" fontId="19" fillId="3" borderId="1" xfId="0" applyNumberFormat="1" applyFont="1" applyFill="1" applyBorder="1" applyAlignment="1">
      <alignment horizontal="center" vertical="center" wrapText="1"/>
    </xf>
    <xf numFmtId="0" fontId="108" fillId="2" borderId="19" xfId="0" applyFont="1" applyFill="1" applyBorder="1" applyAlignment="1">
      <alignment horizontal="center" vertical="center" wrapText="1"/>
    </xf>
    <xf numFmtId="3" fontId="19" fillId="3" borderId="1" xfId="0" applyNumberFormat="1" applyFont="1" applyFill="1" applyBorder="1" applyAlignment="1">
      <alignment horizontal="center" vertical="center" wrapText="1"/>
    </xf>
    <xf numFmtId="3" fontId="19" fillId="3" borderId="1" xfId="0" applyNumberFormat="1" applyFont="1" applyFill="1" applyBorder="1" applyAlignment="1">
      <alignment horizontal="center" vertical="center" wrapText="1"/>
    </xf>
    <xf numFmtId="167" fontId="19" fillId="3" borderId="1" xfId="1" applyNumberFormat="1" applyFont="1" applyFill="1" applyBorder="1" applyAlignment="1">
      <alignment horizontal="center" vertical="center" wrapText="1"/>
    </xf>
    <xf numFmtId="167" fontId="19" fillId="3" borderId="1" xfId="1" applyNumberFormat="1" applyFont="1" applyFill="1" applyBorder="1" applyAlignment="1">
      <alignment horizontal="center" vertical="center" wrapText="1"/>
    </xf>
    <xf numFmtId="167" fontId="19" fillId="3" borderId="1" xfId="0" applyNumberFormat="1" applyFont="1" applyFill="1" applyBorder="1" applyAlignment="1">
      <alignment horizontal="center" vertical="center" wrapText="1"/>
    </xf>
    <xf numFmtId="167" fontId="19" fillId="3" borderId="1" xfId="0" applyNumberFormat="1" applyFont="1" applyFill="1" applyBorder="1" applyAlignment="1">
      <alignment horizontal="center" vertical="center" wrapText="1"/>
    </xf>
    <xf numFmtId="0" fontId="19" fillId="3" borderId="1" xfId="0" applyFont="1" applyFill="1" applyBorder="1" applyAlignment="1">
      <alignment horizontal="center" vertical="center" wrapText="1"/>
    </xf>
    <xf numFmtId="167" fontId="19" fillId="3" borderId="1" xfId="1" applyNumberFormat="1" applyFont="1" applyFill="1" applyBorder="1" applyAlignment="1">
      <alignment horizontal="center" vertical="center" wrapText="1"/>
    </xf>
    <xf numFmtId="167" fontId="19" fillId="3" borderId="1" xfId="0" applyNumberFormat="1" applyFont="1" applyFill="1" applyBorder="1" applyAlignment="1">
      <alignment horizontal="center" vertical="center" wrapText="1"/>
    </xf>
    <xf numFmtId="10" fontId="19" fillId="3" borderId="1" xfId="0" applyNumberFormat="1" applyFont="1" applyFill="1" applyBorder="1" applyAlignment="1">
      <alignment horizontal="center" vertical="center" wrapText="1"/>
    </xf>
    <xf numFmtId="3" fontId="19" fillId="3" borderId="1" xfId="0" applyNumberFormat="1" applyFont="1" applyFill="1" applyBorder="1" applyAlignment="1">
      <alignment horizontal="center" vertical="center" wrapText="1"/>
    </xf>
    <xf numFmtId="9" fontId="7" fillId="3" borderId="1" xfId="1" applyFont="1" applyFill="1" applyBorder="1" applyAlignment="1">
      <alignment horizontal="center" vertical="center" wrapText="1"/>
    </xf>
    <xf numFmtId="167" fontId="7" fillId="3" borderId="1" xfId="1" applyNumberFormat="1" applyFont="1" applyFill="1" applyBorder="1" applyAlignment="1">
      <alignment horizontal="center" vertical="center" wrapText="1"/>
    </xf>
    <xf numFmtId="3" fontId="19" fillId="3" borderId="1" xfId="0" applyNumberFormat="1" applyFont="1" applyFill="1" applyBorder="1" applyAlignment="1">
      <alignment horizontal="center" vertical="center" wrapText="1"/>
    </xf>
    <xf numFmtId="9" fontId="19" fillId="3" borderId="1" xfId="0" applyNumberFormat="1" applyFont="1" applyFill="1" applyBorder="1" applyAlignment="1">
      <alignment horizontal="center" vertical="center" wrapText="1"/>
    </xf>
    <xf numFmtId="3" fontId="19" fillId="3" borderId="1" xfId="0" applyNumberFormat="1" applyFont="1" applyFill="1" applyBorder="1" applyAlignment="1">
      <alignment horizontal="center" vertical="center" wrapText="1"/>
    </xf>
    <xf numFmtId="0" fontId="0" fillId="0" borderId="0" xfId="0"/>
    <xf numFmtId="0" fontId="113" fillId="3" borderId="0" xfId="0" applyFont="1" applyFill="1"/>
    <xf numFmtId="0" fontId="0" fillId="3" borderId="0" xfId="0" applyFill="1"/>
    <xf numFmtId="0" fontId="10" fillId="3" borderId="0" xfId="0" applyFont="1" applyFill="1"/>
    <xf numFmtId="0" fontId="38" fillId="3" borderId="0" xfId="0" applyFont="1" applyFill="1"/>
    <xf numFmtId="0" fontId="19" fillId="3" borderId="1"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7" fillId="3" borderId="1" xfId="0" applyFont="1" applyFill="1" applyBorder="1" applyAlignment="1">
      <alignment vertical="center" wrapText="1"/>
    </xf>
    <xf numFmtId="0" fontId="7" fillId="3" borderId="2" xfId="0" applyFont="1" applyFill="1" applyBorder="1" applyAlignment="1">
      <alignment vertical="center" wrapText="1"/>
    </xf>
    <xf numFmtId="0" fontId="4" fillId="2" borderId="0" xfId="0" applyFont="1" applyFill="1"/>
    <xf numFmtId="167" fontId="19" fillId="3" borderId="1" xfId="1" applyNumberFormat="1" applyFont="1" applyFill="1" applyBorder="1" applyAlignment="1">
      <alignment horizontal="center" vertical="center" wrapText="1"/>
    </xf>
    <xf numFmtId="167" fontId="19" fillId="3" borderId="1" xfId="0" applyNumberFormat="1" applyFont="1" applyFill="1" applyBorder="1" applyAlignment="1">
      <alignment horizontal="center" vertical="center" wrapText="1"/>
    </xf>
    <xf numFmtId="9" fontId="19" fillId="3" borderId="1" xfId="0" applyNumberFormat="1" applyFont="1" applyFill="1" applyBorder="1" applyAlignment="1">
      <alignment horizontal="center" vertical="center" wrapText="1"/>
    </xf>
    <xf numFmtId="9" fontId="7" fillId="3" borderId="1" xfId="1" applyFont="1" applyFill="1" applyBorder="1" applyAlignment="1">
      <alignment horizontal="center" vertical="center" wrapText="1"/>
    </xf>
    <xf numFmtId="9" fontId="19" fillId="0" borderId="1" xfId="0" applyNumberFormat="1" applyFont="1" applyFill="1" applyBorder="1" applyAlignment="1">
      <alignment horizontal="center" vertical="center" wrapText="1"/>
    </xf>
    <xf numFmtId="3" fontId="19" fillId="3" borderId="1" xfId="0" applyNumberFormat="1" applyFont="1" applyFill="1" applyBorder="1" applyAlignment="1">
      <alignment horizontal="center" vertical="center" wrapText="1"/>
    </xf>
    <xf numFmtId="3" fontId="19" fillId="0" borderId="1" xfId="0" applyNumberFormat="1" applyFont="1" applyFill="1" applyBorder="1" applyAlignment="1">
      <alignment horizontal="center" vertical="center" wrapText="1"/>
    </xf>
    <xf numFmtId="10" fontId="7" fillId="3" borderId="1" xfId="0" applyNumberFormat="1" applyFont="1" applyFill="1" applyBorder="1" applyAlignment="1">
      <alignment horizontal="center" vertical="center" wrapText="1"/>
    </xf>
    <xf numFmtId="0" fontId="10" fillId="0" borderId="1" xfId="0" applyFont="1" applyBorder="1" applyAlignment="1">
      <alignment horizontal="right"/>
    </xf>
    <xf numFmtId="0" fontId="18" fillId="0" borderId="1" xfId="0" applyFont="1" applyBorder="1" applyAlignment="1">
      <alignment horizontal="center" vertical="center" wrapText="1"/>
    </xf>
    <xf numFmtId="3" fontId="3" fillId="0" borderId="1" xfId="0" applyNumberFormat="1" applyFont="1" applyBorder="1" applyAlignment="1">
      <alignment vertical="center" wrapText="1"/>
    </xf>
    <xf numFmtId="3" fontId="0" fillId="0" borderId="1" xfId="0" applyNumberFormat="1" applyBorder="1" applyAlignment="1">
      <alignment vertical="center" wrapText="1"/>
    </xf>
    <xf numFmtId="0" fontId="7" fillId="3" borderId="1" xfId="0" applyFont="1" applyFill="1" applyBorder="1" applyAlignment="1">
      <alignment horizontal="left" vertical="center" wrapText="1" indent="1"/>
    </xf>
    <xf numFmtId="0" fontId="18" fillId="0" borderId="5" xfId="0" applyFont="1" applyBorder="1" applyAlignment="1">
      <alignment horizontal="center" vertical="center" wrapText="1"/>
    </xf>
    <xf numFmtId="0" fontId="8" fillId="0" borderId="5" xfId="0" applyFont="1" applyBorder="1" applyAlignment="1">
      <alignment vertical="center" wrapText="1"/>
    </xf>
    <xf numFmtId="3" fontId="3" fillId="0" borderId="5" xfId="0" applyNumberFormat="1" applyFont="1" applyBorder="1" applyAlignment="1">
      <alignment vertical="center" wrapText="1"/>
    </xf>
    <xf numFmtId="0" fontId="111" fillId="2" borderId="0" xfId="0" applyFont="1" applyFill="1" applyBorder="1" applyAlignment="1">
      <alignment vertical="center" wrapText="1"/>
    </xf>
    <xf numFmtId="0" fontId="111" fillId="2" borderId="0" xfId="0" applyFont="1" applyFill="1" applyBorder="1" applyAlignment="1">
      <alignment horizontal="center" vertical="center" wrapText="1"/>
    </xf>
    <xf numFmtId="14" fontId="111" fillId="2" borderId="0" xfId="0" applyNumberFormat="1" applyFont="1" applyFill="1" applyBorder="1" applyAlignment="1">
      <alignment horizontal="center" vertical="center" wrapText="1"/>
    </xf>
    <xf numFmtId="0" fontId="12" fillId="3" borderId="1" xfId="0" applyFont="1" applyFill="1" applyBorder="1" applyAlignment="1">
      <alignment vertical="center" wrapText="1"/>
    </xf>
    <xf numFmtId="0" fontId="4" fillId="2" borderId="1" xfId="0" applyFont="1" applyFill="1" applyBorder="1" applyAlignment="1">
      <alignment horizontal="center" vertical="center" wrapText="1"/>
    </xf>
    <xf numFmtId="174" fontId="19" fillId="0" borderId="1" xfId="28" applyNumberFormat="1" applyFont="1" applyBorder="1" applyAlignment="1">
      <alignment horizontal="center" vertical="center" wrapText="1"/>
    </xf>
    <xf numFmtId="174" fontId="18" fillId="0" borderId="1" xfId="28" applyNumberFormat="1" applyFont="1" applyBorder="1" applyAlignment="1">
      <alignment horizontal="center" vertical="center" wrapText="1"/>
    </xf>
    <xf numFmtId="9" fontId="126" fillId="3" borderId="4" xfId="0" applyNumberFormat="1" applyFont="1" applyFill="1" applyBorder="1" applyAlignment="1">
      <alignment horizontal="center" vertical="center" wrapText="1"/>
    </xf>
    <xf numFmtId="0" fontId="12" fillId="0" borderId="1" xfId="0" applyFont="1" applyBorder="1" applyAlignment="1">
      <alignment vertical="center" wrapText="1"/>
    </xf>
    <xf numFmtId="3" fontId="58" fillId="5" borderId="1" xfId="0" applyNumberFormat="1" applyFont="1" applyFill="1" applyBorder="1" applyAlignment="1">
      <alignment vertical="center" wrapText="1"/>
    </xf>
    <xf numFmtId="10" fontId="58" fillId="5" borderId="1" xfId="0" applyNumberFormat="1" applyFont="1" applyFill="1" applyBorder="1" applyAlignment="1">
      <alignment vertical="center" wrapText="1"/>
    </xf>
    <xf numFmtId="0" fontId="58" fillId="5" borderId="1" xfId="0" applyFont="1" applyFill="1" applyBorder="1" applyAlignment="1">
      <alignment vertical="center" wrapText="1"/>
    </xf>
    <xf numFmtId="10" fontId="58" fillId="0" borderId="1" xfId="0" applyNumberFormat="1" applyFont="1" applyBorder="1" applyAlignment="1">
      <alignment vertical="center" wrapText="1"/>
    </xf>
    <xf numFmtId="14" fontId="111" fillId="2" borderId="13" xfId="10" applyNumberFormat="1" applyFont="1" applyFill="1" applyBorder="1" applyAlignment="1">
      <alignment horizontal="center"/>
    </xf>
    <xf numFmtId="0" fontId="111" fillId="2" borderId="13" xfId="10" applyFont="1" applyFill="1" applyBorder="1" applyAlignment="1">
      <alignment horizontal="center"/>
    </xf>
    <xf numFmtId="0" fontId="111" fillId="2" borderId="28" xfId="10" applyFont="1" applyFill="1" applyBorder="1" applyAlignment="1">
      <alignment horizontal="center"/>
    </xf>
    <xf numFmtId="0" fontId="128" fillId="19" borderId="15" xfId="4" applyFont="1" applyFill="1" applyBorder="1">
      <alignment vertical="center"/>
    </xf>
    <xf numFmtId="0" fontId="128" fillId="19" borderId="16" xfId="4" applyFont="1" applyFill="1" applyBorder="1">
      <alignment vertical="center"/>
    </xf>
    <xf numFmtId="0" fontId="128" fillId="19" borderId="5" xfId="4" applyFont="1" applyFill="1" applyBorder="1">
      <alignment vertical="center"/>
    </xf>
    <xf numFmtId="0" fontId="112" fillId="7" borderId="13" xfId="0" applyFont="1" applyFill="1" applyBorder="1" applyAlignment="1">
      <alignment horizontal="right" vertical="center"/>
    </xf>
    <xf numFmtId="0" fontId="112" fillId="7" borderId="14" xfId="0" applyFont="1" applyFill="1" applyBorder="1" applyAlignment="1">
      <alignment vertical="center"/>
    </xf>
    <xf numFmtId="3" fontId="113" fillId="0" borderId="2" xfId="0" applyNumberFormat="1" applyFont="1" applyBorder="1" applyAlignment="1">
      <alignment horizontal="center"/>
    </xf>
    <xf numFmtId="3" fontId="113" fillId="0" borderId="28" xfId="0" applyNumberFormat="1" applyFont="1" applyBorder="1" applyAlignment="1">
      <alignment horizontal="center"/>
    </xf>
    <xf numFmtId="0" fontId="128" fillId="19" borderId="11" xfId="4" applyFont="1" applyFill="1" applyBorder="1">
      <alignment vertical="center"/>
    </xf>
    <xf numFmtId="0" fontId="128" fillId="19" borderId="12" xfId="4" applyFont="1" applyFill="1" applyBorder="1">
      <alignment vertical="center"/>
    </xf>
    <xf numFmtId="0" fontId="128" fillId="19" borderId="26" xfId="4" applyFont="1" applyFill="1" applyBorder="1">
      <alignment vertical="center"/>
    </xf>
    <xf numFmtId="0" fontId="112" fillId="7" borderId="2" xfId="0" applyFont="1" applyFill="1" applyBorder="1" applyAlignment="1">
      <alignment horizontal="right" vertical="center"/>
    </xf>
    <xf numFmtId="0" fontId="112" fillId="7" borderId="4" xfId="0" applyFont="1" applyFill="1" applyBorder="1" applyAlignment="1">
      <alignment vertical="center"/>
    </xf>
    <xf numFmtId="3" fontId="113" fillId="16" borderId="2" xfId="0" applyNumberFormat="1" applyFont="1" applyFill="1" applyBorder="1" applyAlignment="1">
      <alignment horizontal="center"/>
    </xf>
    <xf numFmtId="3" fontId="113" fillId="16" borderId="1" xfId="0" applyNumberFormat="1" applyFont="1" applyFill="1" applyBorder="1" applyAlignment="1">
      <alignment horizontal="center"/>
    </xf>
    <xf numFmtId="0" fontId="113" fillId="3" borderId="2" xfId="0" applyFont="1" applyFill="1" applyBorder="1" applyAlignment="1">
      <alignment horizontal="right" vertical="center"/>
    </xf>
    <xf numFmtId="0" fontId="130" fillId="3" borderId="4" xfId="0" applyFont="1" applyFill="1" applyBorder="1" applyAlignment="1">
      <alignment vertical="center"/>
    </xf>
    <xf numFmtId="3" fontId="113" fillId="3" borderId="2" xfId="0" applyNumberFormat="1" applyFont="1" applyFill="1" applyBorder="1" applyAlignment="1">
      <alignment horizontal="center"/>
    </xf>
    <xf numFmtId="3" fontId="113" fillId="3" borderId="1" xfId="0" applyNumberFormat="1" applyFont="1" applyFill="1" applyBorder="1" applyAlignment="1">
      <alignment horizontal="center"/>
    </xf>
    <xf numFmtId="0" fontId="112" fillId="7" borderId="11" xfId="0" applyFont="1" applyFill="1" applyBorder="1" applyAlignment="1">
      <alignment horizontal="right" vertical="center"/>
    </xf>
    <xf numFmtId="0" fontId="112" fillId="16" borderId="12" xfId="0" applyFont="1" applyFill="1" applyBorder="1" applyAlignment="1">
      <alignment vertical="center"/>
    </xf>
    <xf numFmtId="0" fontId="130" fillId="3" borderId="4" xfId="0" applyFont="1" applyFill="1" applyBorder="1" applyAlignment="1">
      <alignment vertical="center" wrapText="1"/>
    </xf>
    <xf numFmtId="3" fontId="113" fillId="0" borderId="1" xfId="0" applyNumberFormat="1" applyFont="1" applyBorder="1" applyAlignment="1">
      <alignment horizontal="center"/>
    </xf>
    <xf numFmtId="0" fontId="112" fillId="16" borderId="4" xfId="0" applyFont="1" applyFill="1" applyBorder="1" applyAlignment="1">
      <alignment vertical="center"/>
    </xf>
    <xf numFmtId="3" fontId="113" fillId="16" borderId="11" xfId="0" applyNumberFormat="1" applyFont="1" applyFill="1" applyBorder="1" applyAlignment="1">
      <alignment horizontal="center"/>
    </xf>
    <xf numFmtId="0" fontId="112" fillId="16" borderId="14" xfId="0" applyFont="1" applyFill="1" applyBorder="1" applyAlignment="1">
      <alignment vertical="center"/>
    </xf>
    <xf numFmtId="0" fontId="128" fillId="19" borderId="2" xfId="4" applyFont="1" applyFill="1" applyBorder="1">
      <alignment vertical="center"/>
    </xf>
    <xf numFmtId="0" fontId="128" fillId="19" borderId="4" xfId="4" applyFont="1" applyFill="1" applyBorder="1">
      <alignment vertical="center"/>
    </xf>
    <xf numFmtId="0" fontId="128" fillId="19" borderId="1" xfId="4" applyFont="1" applyFill="1" applyBorder="1">
      <alignment vertical="center"/>
    </xf>
    <xf numFmtId="0" fontId="128" fillId="19" borderId="1" xfId="4" applyFont="1" applyFill="1" applyBorder="1" applyAlignment="1">
      <alignment horizontal="center" vertical="center"/>
    </xf>
    <xf numFmtId="0" fontId="112" fillId="7" borderId="12" xfId="0" applyFont="1" applyFill="1" applyBorder="1" applyAlignment="1">
      <alignment vertical="center" wrapText="1"/>
    </xf>
    <xf numFmtId="0" fontId="113" fillId="16" borderId="26" xfId="0" applyFont="1" applyFill="1" applyBorder="1" applyAlignment="1">
      <alignment horizontal="center"/>
    </xf>
    <xf numFmtId="0" fontId="113" fillId="16" borderId="1" xfId="0" applyFont="1" applyFill="1" applyBorder="1" applyAlignment="1">
      <alignment horizontal="center"/>
    </xf>
    <xf numFmtId="0" fontId="112" fillId="7" borderId="12" xfId="0" applyFont="1" applyFill="1" applyBorder="1" applyAlignment="1">
      <alignment vertical="center"/>
    </xf>
    <xf numFmtId="0" fontId="131" fillId="3" borderId="2" xfId="0" applyFont="1" applyFill="1" applyBorder="1" applyAlignment="1">
      <alignment horizontal="right" vertical="center"/>
    </xf>
    <xf numFmtId="0" fontId="131" fillId="3" borderId="4" xfId="0" applyFont="1" applyFill="1" applyBorder="1" applyAlignment="1">
      <alignment vertical="center"/>
    </xf>
    <xf numFmtId="0" fontId="131" fillId="3" borderId="11" xfId="0" applyFont="1" applyFill="1" applyBorder="1" applyAlignment="1">
      <alignment horizontal="right" vertical="center"/>
    </xf>
    <xf numFmtId="0" fontId="131" fillId="3" borderId="12" xfId="0" applyFont="1" applyFill="1" applyBorder="1" applyAlignment="1">
      <alignment vertical="center"/>
    </xf>
    <xf numFmtId="0" fontId="113" fillId="3" borderId="13" xfId="0" applyFont="1" applyFill="1" applyBorder="1" applyAlignment="1">
      <alignment horizontal="right"/>
    </xf>
    <xf numFmtId="3" fontId="112" fillId="16" borderId="1" xfId="0" applyNumberFormat="1" applyFont="1" applyFill="1" applyBorder="1" applyAlignment="1">
      <alignment horizontal="center"/>
    </xf>
    <xf numFmtId="9" fontId="112" fillId="16" borderId="1" xfId="1" applyFont="1" applyFill="1" applyBorder="1" applyAlignment="1">
      <alignment horizontal="center"/>
    </xf>
    <xf numFmtId="9" fontId="19" fillId="3" borderId="1" xfId="1" applyFont="1" applyFill="1" applyBorder="1" applyAlignment="1">
      <alignment horizontal="center" vertical="center" wrapText="1"/>
    </xf>
    <xf numFmtId="0" fontId="136" fillId="16" borderId="34" xfId="0" applyFont="1" applyFill="1" applyBorder="1" applyAlignment="1">
      <alignment horizontal="center" vertical="center" wrapText="1"/>
    </xf>
    <xf numFmtId="0" fontId="136" fillId="16" borderId="35" xfId="0" applyFont="1" applyFill="1" applyBorder="1" applyAlignment="1">
      <alignment vertical="center" wrapText="1"/>
    </xf>
    <xf numFmtId="173" fontId="135" fillId="16" borderId="34" xfId="28" applyNumberFormat="1" applyFont="1" applyFill="1" applyBorder="1" applyAlignment="1">
      <alignment vertical="top" wrapText="1"/>
    </xf>
    <xf numFmtId="173" fontId="135" fillId="16" borderId="5" xfId="28" applyNumberFormat="1" applyFont="1" applyFill="1" applyBorder="1" applyAlignment="1">
      <alignment vertical="center" wrapText="1"/>
    </xf>
    <xf numFmtId="173" fontId="135" fillId="16" borderId="5" xfId="28" applyNumberFormat="1" applyFont="1" applyFill="1" applyBorder="1" applyAlignment="1">
      <alignment horizontal="center" vertical="center"/>
    </xf>
    <xf numFmtId="173" fontId="135" fillId="16" borderId="35" xfId="28" applyNumberFormat="1" applyFont="1" applyFill="1" applyBorder="1" applyAlignment="1">
      <alignment horizontal="center" vertical="center"/>
    </xf>
    <xf numFmtId="0" fontId="136" fillId="0" borderId="36" xfId="0" applyFont="1" applyBorder="1" applyAlignment="1">
      <alignment horizontal="center" vertical="center"/>
    </xf>
    <xf numFmtId="0" fontId="137" fillId="0" borderId="37" xfId="0" applyFont="1" applyBorder="1" applyAlignment="1">
      <alignment horizontal="left" vertical="center" wrapText="1" indent="2"/>
    </xf>
    <xf numFmtId="173" fontId="136" fillId="0" borderId="36" xfId="28" applyNumberFormat="1" applyFont="1" applyBorder="1" applyAlignment="1">
      <alignment vertical="center"/>
    </xf>
    <xf numFmtId="173" fontId="136" fillId="0" borderId="1" xfId="28" applyNumberFormat="1" applyFont="1" applyBorder="1" applyAlignment="1">
      <alignment vertical="center"/>
    </xf>
    <xf numFmtId="173" fontId="136" fillId="0" borderId="1" xfId="28" applyNumberFormat="1" applyFont="1" applyBorder="1" applyAlignment="1">
      <alignment horizontal="center" vertical="center" wrapText="1"/>
    </xf>
    <xf numFmtId="173" fontId="136" fillId="0" borderId="37" xfId="28" applyNumberFormat="1" applyFont="1" applyBorder="1" applyAlignment="1">
      <alignment horizontal="center" vertical="center" wrapText="1"/>
    </xf>
    <xf numFmtId="173" fontId="137" fillId="10" borderId="36" xfId="28" applyNumberFormat="1" applyFont="1" applyFill="1" applyBorder="1" applyAlignment="1">
      <alignment vertical="center" wrapText="1"/>
    </xf>
    <xf numFmtId="0" fontId="136" fillId="16" borderId="36" xfId="0" applyFont="1" applyFill="1" applyBorder="1" applyAlignment="1">
      <alignment horizontal="center" vertical="center"/>
    </xf>
    <xf numFmtId="0" fontId="136" fillId="16" borderId="37" xfId="0" applyFont="1" applyFill="1" applyBorder="1" applyAlignment="1">
      <alignment vertical="center" wrapText="1"/>
    </xf>
    <xf numFmtId="173" fontId="135" fillId="16" borderId="1" xfId="28" applyNumberFormat="1" applyFont="1" applyFill="1" applyBorder="1" applyAlignment="1">
      <alignment vertical="center" wrapText="1"/>
    </xf>
    <xf numFmtId="173" fontId="135" fillId="16" borderId="1" xfId="28" applyNumberFormat="1" applyFont="1" applyFill="1" applyBorder="1" applyAlignment="1">
      <alignment horizontal="center" vertical="center" wrapText="1"/>
    </xf>
    <xf numFmtId="173" fontId="135" fillId="16" borderId="37" xfId="28" applyNumberFormat="1" applyFont="1" applyFill="1" applyBorder="1" applyAlignment="1">
      <alignment horizontal="center" vertical="center" wrapText="1"/>
    </xf>
    <xf numFmtId="173" fontId="136" fillId="0" borderId="1" xfId="28" applyNumberFormat="1" applyFont="1" applyBorder="1" applyAlignment="1">
      <alignment vertical="center" wrapText="1"/>
    </xf>
    <xf numFmtId="173" fontId="136" fillId="3" borderId="1" xfId="28" applyNumberFormat="1" applyFont="1" applyFill="1" applyBorder="1" applyAlignment="1">
      <alignment vertical="center" wrapText="1"/>
    </xf>
    <xf numFmtId="173" fontId="135" fillId="16" borderId="36" xfId="28" applyNumberFormat="1" applyFont="1" applyFill="1" applyBorder="1" applyAlignment="1">
      <alignment vertical="center" wrapText="1"/>
    </xf>
    <xf numFmtId="173" fontId="136" fillId="0" borderId="36" xfId="28" applyNumberFormat="1" applyFont="1" applyBorder="1" applyAlignment="1">
      <alignment vertical="center" wrapText="1"/>
    </xf>
    <xf numFmtId="173" fontId="137" fillId="10" borderId="1" xfId="28" applyNumberFormat="1" applyFont="1" applyFill="1" applyBorder="1" applyAlignment="1">
      <alignment vertical="center" wrapText="1"/>
    </xf>
    <xf numFmtId="173" fontId="136" fillId="17" borderId="37" xfId="28" applyNumberFormat="1" applyFont="1" applyFill="1" applyBorder="1" applyAlignment="1">
      <alignment horizontal="center" vertical="center" wrapText="1"/>
    </xf>
    <xf numFmtId="0" fontId="135" fillId="0" borderId="38" xfId="0" applyFont="1" applyBorder="1" applyAlignment="1">
      <alignment horizontal="center" vertical="center"/>
    </xf>
    <xf numFmtId="0" fontId="135" fillId="0" borderId="39" xfId="0" applyFont="1" applyBorder="1" applyAlignment="1">
      <alignment vertical="center" wrapText="1"/>
    </xf>
    <xf numFmtId="173" fontId="136" fillId="10" borderId="38" xfId="28" applyNumberFormat="1" applyFont="1" applyFill="1" applyBorder="1" applyAlignment="1">
      <alignment vertical="center"/>
    </xf>
    <xf numFmtId="173" fontId="136" fillId="10" borderId="26" xfId="28" applyNumberFormat="1" applyFont="1" applyFill="1" applyBorder="1" applyAlignment="1">
      <alignment vertical="center"/>
    </xf>
    <xf numFmtId="173" fontId="135" fillId="0" borderId="39" xfId="28" applyNumberFormat="1" applyFont="1" applyBorder="1" applyAlignment="1">
      <alignment horizontal="center" vertical="center"/>
    </xf>
    <xf numFmtId="0" fontId="136" fillId="16" borderId="34" xfId="0" applyFont="1" applyFill="1" applyBorder="1" applyAlignment="1">
      <alignment horizontal="center" vertical="center"/>
    </xf>
    <xf numFmtId="173" fontId="136" fillId="10" borderId="34" xfId="28" applyNumberFormat="1" applyFont="1" applyFill="1" applyBorder="1" applyAlignment="1">
      <alignment vertical="center" wrapText="1"/>
    </xf>
    <xf numFmtId="173" fontId="135" fillId="10" borderId="5" xfId="28" applyNumberFormat="1" applyFont="1" applyFill="1" applyBorder="1" applyAlignment="1">
      <alignment vertical="center" wrapText="1"/>
    </xf>
    <xf numFmtId="173" fontId="135" fillId="10" borderId="5" xfId="28" applyNumberFormat="1" applyFont="1" applyFill="1" applyBorder="1" applyAlignment="1">
      <alignment horizontal="center" vertical="center" wrapText="1"/>
    </xf>
    <xf numFmtId="173" fontId="135" fillId="16" borderId="35" xfId="28" applyNumberFormat="1" applyFont="1" applyFill="1" applyBorder="1" applyAlignment="1">
      <alignment horizontal="center" vertical="center" wrapText="1"/>
    </xf>
    <xf numFmtId="173" fontId="136" fillId="10" borderId="36" xfId="28" applyNumberFormat="1" applyFont="1" applyFill="1" applyBorder="1" applyAlignment="1">
      <alignment horizontal="center" vertical="center" wrapText="1"/>
    </xf>
    <xf numFmtId="173" fontId="136" fillId="10" borderId="36" xfId="28" applyNumberFormat="1" applyFont="1" applyFill="1" applyBorder="1" applyAlignment="1">
      <alignment vertical="center" wrapText="1"/>
    </xf>
    <xf numFmtId="0" fontId="138" fillId="0" borderId="37" xfId="0" applyFont="1" applyBorder="1" applyAlignment="1">
      <alignment horizontal="left" vertical="center" wrapText="1" indent="2"/>
    </xf>
    <xf numFmtId="0" fontId="137" fillId="0" borderId="37" xfId="0" applyFont="1" applyBorder="1" applyAlignment="1">
      <alignment horizontal="left" vertical="center" wrapText="1" indent="4"/>
    </xf>
    <xf numFmtId="173" fontId="135" fillId="16" borderId="1" xfId="28" quotePrefix="1" applyNumberFormat="1" applyFont="1" applyFill="1" applyBorder="1" applyAlignment="1">
      <alignment vertical="center" wrapText="1"/>
    </xf>
    <xf numFmtId="173" fontId="135" fillId="16" borderId="1" xfId="28" quotePrefix="1" applyNumberFormat="1" applyFont="1" applyFill="1" applyBorder="1" applyAlignment="1">
      <alignment horizontal="center" vertical="center" wrapText="1"/>
    </xf>
    <xf numFmtId="173" fontId="135" fillId="16" borderId="37" xfId="28" quotePrefix="1" applyNumberFormat="1" applyFont="1" applyFill="1" applyBorder="1" applyAlignment="1">
      <alignment horizontal="center" vertical="center" wrapText="1"/>
    </xf>
    <xf numFmtId="173" fontId="136" fillId="10" borderId="1" xfId="28" applyNumberFormat="1" applyFont="1" applyFill="1" applyBorder="1" applyAlignment="1">
      <alignment vertical="center" wrapText="1"/>
    </xf>
    <xf numFmtId="173" fontId="136" fillId="3" borderId="37" xfId="28" applyNumberFormat="1" applyFont="1" applyFill="1" applyBorder="1" applyAlignment="1">
      <alignment horizontal="center" vertical="center" wrapText="1"/>
    </xf>
    <xf numFmtId="173" fontId="136" fillId="17" borderId="36" xfId="28" applyNumberFormat="1" applyFont="1" applyFill="1" applyBorder="1" applyAlignment="1">
      <alignment vertical="center" wrapText="1"/>
    </xf>
    <xf numFmtId="173" fontId="136" fillId="0" borderId="2" xfId="28" applyNumberFormat="1" applyFont="1" applyBorder="1" applyAlignment="1">
      <alignment vertical="center" wrapText="1"/>
    </xf>
    <xf numFmtId="0" fontId="135" fillId="0" borderId="36" xfId="0" applyFont="1" applyBorder="1" applyAlignment="1">
      <alignment horizontal="center" vertical="center"/>
    </xf>
    <xf numFmtId="0" fontId="135" fillId="0" borderId="37" xfId="0" applyFont="1" applyBorder="1" applyAlignment="1">
      <alignment vertical="center" wrapText="1"/>
    </xf>
    <xf numFmtId="173" fontId="136" fillId="10" borderId="36" xfId="28" applyNumberFormat="1" applyFont="1" applyFill="1" applyBorder="1" applyAlignment="1">
      <alignment vertical="center"/>
    </xf>
    <xf numFmtId="173" fontId="136" fillId="10" borderId="1" xfId="28" applyNumberFormat="1" applyFont="1" applyFill="1" applyBorder="1" applyAlignment="1">
      <alignment vertical="center"/>
    </xf>
    <xf numFmtId="173" fontId="136" fillId="10" borderId="1" xfId="28" applyNumberFormat="1" applyFont="1" applyFill="1" applyBorder="1" applyAlignment="1">
      <alignment horizontal="center" vertical="center"/>
    </xf>
    <xf numFmtId="173" fontId="135" fillId="0" borderId="37" xfId="28" applyNumberFormat="1" applyFont="1" applyBorder="1" applyAlignment="1">
      <alignment horizontal="center" vertical="center"/>
    </xf>
    <xf numFmtId="0" fontId="135" fillId="0" borderId="40" xfId="0" applyFont="1" applyBorder="1" applyAlignment="1">
      <alignment horizontal="center" vertical="center"/>
    </xf>
    <xf numFmtId="0" fontId="135" fillId="0" borderId="41" xfId="0" applyFont="1" applyBorder="1" applyAlignment="1">
      <alignment vertical="center" wrapText="1"/>
    </xf>
    <xf numFmtId="0" fontId="136" fillId="10" borderId="40" xfId="0" applyFont="1" applyFill="1" applyBorder="1" applyAlignment="1">
      <alignment vertical="center"/>
    </xf>
    <xf numFmtId="0" fontId="136" fillId="10" borderId="42" xfId="0" applyFont="1" applyFill="1" applyBorder="1" applyAlignment="1">
      <alignment vertical="center"/>
    </xf>
    <xf numFmtId="10" fontId="135" fillId="0" borderId="41" xfId="1" applyNumberFormat="1" applyFont="1" applyBorder="1" applyAlignment="1">
      <alignment vertical="center"/>
    </xf>
    <xf numFmtId="0" fontId="134" fillId="2" borderId="6" xfId="0" applyFont="1" applyFill="1" applyBorder="1" applyAlignment="1">
      <alignment horizontal="center" vertical="center" wrapText="1"/>
    </xf>
    <xf numFmtId="0" fontId="4" fillId="3" borderId="0" xfId="0" applyFont="1" applyFill="1"/>
    <xf numFmtId="3" fontId="10" fillId="0" borderId="0" xfId="0" applyNumberFormat="1" applyFont="1"/>
    <xf numFmtId="0" fontId="26" fillId="0" borderId="19" xfId="0" applyFont="1" applyBorder="1"/>
    <xf numFmtId="0" fontId="26" fillId="0" borderId="19" xfId="0" applyFont="1" applyBorder="1" applyAlignment="1"/>
    <xf numFmtId="0" fontId="5" fillId="2" borderId="0" xfId="0" applyFont="1" applyFill="1" applyAlignment="1">
      <alignment horizontal="center" vertical="center"/>
    </xf>
    <xf numFmtId="0" fontId="5" fillId="2" borderId="0" xfId="0" applyFont="1" applyFill="1" applyAlignment="1">
      <alignment horizontal="left" vertical="top" wrapText="1"/>
    </xf>
    <xf numFmtId="0" fontId="59" fillId="0" borderId="0" xfId="0" applyFont="1" applyAlignment="1">
      <alignment horizontal="center" vertical="center" wrapText="1"/>
    </xf>
    <xf numFmtId="0" fontId="108" fillId="2" borderId="11" xfId="0" applyFont="1" applyFill="1" applyBorder="1" applyAlignment="1">
      <alignment horizontal="left" vertical="center"/>
    </xf>
    <xf numFmtId="0" fontId="108" fillId="2" borderId="27" xfId="0" applyFont="1" applyFill="1" applyBorder="1" applyAlignment="1">
      <alignment horizontal="left" vertical="center"/>
    </xf>
    <xf numFmtId="0" fontId="108" fillId="2" borderId="12" xfId="0" applyFont="1" applyFill="1" applyBorder="1" applyAlignment="1">
      <alignment horizontal="left" vertical="center"/>
    </xf>
    <xf numFmtId="0" fontId="108" fillId="2" borderId="13" xfId="0" applyFont="1" applyFill="1" applyBorder="1" applyAlignment="1">
      <alignment horizontal="left" vertical="center"/>
    </xf>
    <xf numFmtId="0" fontId="108" fillId="2" borderId="0" xfId="0" applyFont="1" applyFill="1" applyAlignment="1">
      <alignment horizontal="left" vertical="center"/>
    </xf>
    <xf numFmtId="0" fontId="108" fillId="2" borderId="14" xfId="0" applyFont="1" applyFill="1" applyBorder="1" applyAlignment="1">
      <alignment horizontal="left" vertical="center"/>
    </xf>
    <xf numFmtId="0" fontId="8" fillId="13" borderId="2" xfId="0" applyFont="1" applyFill="1" applyBorder="1" applyAlignment="1">
      <alignment horizontal="left" vertical="center" wrapText="1"/>
    </xf>
    <xf numFmtId="0" fontId="8" fillId="13" borderId="3" xfId="0" applyFont="1" applyFill="1" applyBorder="1" applyAlignment="1">
      <alignment horizontal="left" vertical="center" wrapText="1"/>
    </xf>
    <xf numFmtId="0" fontId="8" fillId="13" borderId="4" xfId="0" applyFont="1" applyFill="1" applyBorder="1" applyAlignment="1">
      <alignment horizontal="left" vertical="center" wrapText="1"/>
    </xf>
    <xf numFmtId="0" fontId="3" fillId="13" borderId="2" xfId="0" applyFont="1" applyFill="1" applyBorder="1" applyAlignment="1">
      <alignment horizontal="left" vertical="center" wrapText="1"/>
    </xf>
    <xf numFmtId="0" fontId="3" fillId="13" borderId="3" xfId="0" applyFont="1" applyFill="1" applyBorder="1" applyAlignment="1">
      <alignment horizontal="left" vertical="center" wrapText="1"/>
    </xf>
    <xf numFmtId="0" fontId="3" fillId="13" borderId="4" xfId="0" applyFont="1" applyFill="1" applyBorder="1" applyAlignment="1">
      <alignment horizontal="left" vertical="center" wrapText="1"/>
    </xf>
    <xf numFmtId="0" fontId="18" fillId="13" borderId="2" xfId="0" applyFont="1" applyFill="1" applyBorder="1" applyAlignment="1">
      <alignment horizontal="left" vertical="center" wrapText="1"/>
    </xf>
    <xf numFmtId="0" fontId="18" fillId="13" borderId="3" xfId="0" applyFont="1" applyFill="1" applyBorder="1" applyAlignment="1">
      <alignment horizontal="left" vertical="center" wrapText="1"/>
    </xf>
    <xf numFmtId="0" fontId="18" fillId="13" borderId="4" xfId="0" applyFont="1" applyFill="1" applyBorder="1" applyAlignment="1">
      <alignment horizontal="left" vertical="center" wrapText="1"/>
    </xf>
    <xf numFmtId="0" fontId="8" fillId="4" borderId="2" xfId="0" applyFont="1" applyFill="1" applyBorder="1" applyAlignment="1">
      <alignment horizontal="left" vertical="center" wrapText="1"/>
    </xf>
    <xf numFmtId="0" fontId="8" fillId="4" borderId="3" xfId="0" applyFont="1" applyFill="1" applyBorder="1" applyAlignment="1">
      <alignment horizontal="left" vertical="center" wrapText="1"/>
    </xf>
    <xf numFmtId="0" fontId="8" fillId="4" borderId="4" xfId="0" applyFont="1" applyFill="1" applyBorder="1" applyAlignment="1">
      <alignment horizontal="left" vertical="center" wrapText="1"/>
    </xf>
    <xf numFmtId="0" fontId="4" fillId="2" borderId="0" xfId="0" applyFont="1" applyFill="1" applyAlignment="1">
      <alignment horizontal="center" vertical="center" wrapText="1"/>
    </xf>
    <xf numFmtId="0" fontId="4" fillId="2" borderId="14" xfId="0" applyFont="1" applyFill="1" applyBorder="1" applyAlignment="1">
      <alignment horizontal="center" vertical="center" wrapText="1"/>
    </xf>
    <xf numFmtId="0" fontId="4" fillId="2" borderId="19" xfId="0" applyFont="1" applyFill="1" applyBorder="1" applyAlignment="1">
      <alignment horizontal="center" vertical="center" wrapText="1"/>
    </xf>
    <xf numFmtId="0" fontId="4" fillId="2" borderId="16"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0" fillId="0" borderId="0" xfId="0" applyAlignment="1">
      <alignment horizontal="center"/>
    </xf>
    <xf numFmtId="0" fontId="26" fillId="0" borderId="0" xfId="0" applyFont="1" applyAlignment="1"/>
    <xf numFmtId="0" fontId="31" fillId="0" borderId="0" xfId="0" applyFont="1" applyAlignment="1">
      <alignment horizontal="justify" vertical="center"/>
    </xf>
    <xf numFmtId="0" fontId="32" fillId="0" borderId="0" xfId="0" applyFont="1" applyAlignment="1">
      <alignment horizontal="justify" vertical="center" wrapText="1"/>
    </xf>
    <xf numFmtId="0" fontId="27" fillId="0" borderId="0" xfId="0" applyFont="1" applyAlignment="1">
      <alignment horizontal="justify" vertical="center" wrapText="1"/>
    </xf>
    <xf numFmtId="0" fontId="31" fillId="0" borderId="0" xfId="0" applyFont="1" applyAlignment="1">
      <alignment vertical="center"/>
    </xf>
    <xf numFmtId="0" fontId="27" fillId="0" borderId="0" xfId="0" applyFont="1" applyAlignment="1">
      <alignment horizontal="justify" vertical="center"/>
    </xf>
    <xf numFmtId="0" fontId="5" fillId="2" borderId="0" xfId="0" applyFont="1" applyFill="1" applyAlignment="1">
      <alignment vertical="center"/>
    </xf>
    <xf numFmtId="0" fontId="0" fillId="0" borderId="27" xfId="0" applyBorder="1" applyAlignment="1">
      <alignment horizontal="center" vertical="center" wrapText="1"/>
    </xf>
    <xf numFmtId="0" fontId="0" fillId="0" borderId="12" xfId="0" applyBorder="1" applyAlignment="1">
      <alignment horizontal="center" vertical="center"/>
    </xf>
    <xf numFmtId="0" fontId="114" fillId="0" borderId="26" xfId="0" applyFont="1" applyBorder="1" applyAlignment="1">
      <alignment horizontal="center" vertical="center" wrapText="1"/>
    </xf>
    <xf numFmtId="0" fontId="114" fillId="0" borderId="5" xfId="0" applyFont="1" applyBorder="1" applyAlignment="1">
      <alignment horizontal="center" vertical="center" wrapText="1"/>
    </xf>
    <xf numFmtId="0" fontId="0" fillId="0" borderId="26" xfId="0" applyBorder="1" applyAlignment="1">
      <alignment horizontal="center" vertical="center"/>
    </xf>
    <xf numFmtId="0" fontId="0" fillId="0" borderId="5" xfId="0" applyBorder="1" applyAlignment="1">
      <alignment horizontal="center" vertical="center"/>
    </xf>
    <xf numFmtId="0" fontId="0" fillId="0" borderId="11" xfId="0" applyBorder="1" applyAlignment="1">
      <alignment horizontal="center" vertical="center"/>
    </xf>
    <xf numFmtId="0" fontId="0" fillId="0" borderId="27" xfId="0" applyBorder="1" applyAlignment="1">
      <alignment horizontal="center" vertical="center"/>
    </xf>
    <xf numFmtId="0" fontId="0" fillId="0" borderId="11" xfId="0" applyBorder="1" applyAlignment="1">
      <alignment horizontal="center" vertical="center" wrapText="1"/>
    </xf>
    <xf numFmtId="0" fontId="0" fillId="0" borderId="15" xfId="0" applyBorder="1" applyAlignment="1">
      <alignment horizontal="center" vertical="center" wrapText="1"/>
    </xf>
    <xf numFmtId="0" fontId="0" fillId="0" borderId="12" xfId="0" applyBorder="1" applyAlignment="1">
      <alignment horizontal="center" vertical="center" wrapText="1"/>
    </xf>
    <xf numFmtId="0" fontId="0" fillId="0" borderId="16" xfId="0" applyBorder="1" applyAlignment="1">
      <alignment horizontal="center" vertical="center" wrapText="1"/>
    </xf>
    <xf numFmtId="0" fontId="0" fillId="0" borderId="26" xfId="0" applyBorder="1" applyAlignment="1">
      <alignment horizontal="center" vertical="top"/>
    </xf>
    <xf numFmtId="0" fontId="0" fillId="0" borderId="11" xfId="0" applyBorder="1" applyAlignment="1">
      <alignment horizontal="center"/>
    </xf>
    <xf numFmtId="0" fontId="0" fillId="0" borderId="27" xfId="0" applyBorder="1" applyAlignment="1">
      <alignment horizontal="center"/>
    </xf>
    <xf numFmtId="49" fontId="24" fillId="2" borderId="0" xfId="0" applyNumberFormat="1" applyFont="1" applyFill="1" applyAlignment="1">
      <alignment vertical="center"/>
    </xf>
    <xf numFmtId="49" fontId="60" fillId="0" borderId="0" xfId="0" applyNumberFormat="1" applyFont="1" applyAlignment="1">
      <alignment vertical="center"/>
    </xf>
    <xf numFmtId="0" fontId="0" fillId="0" borderId="1" xfId="0" applyBorder="1" applyAlignment="1">
      <alignment horizontal="center" vertical="center" wrapText="1"/>
    </xf>
    <xf numFmtId="0" fontId="0" fillId="0" borderId="1" xfId="0" applyBorder="1" applyAlignment="1">
      <alignment horizontal="center" vertical="center"/>
    </xf>
    <xf numFmtId="0" fontId="0" fillId="0" borderId="4" xfId="0" applyBorder="1" applyAlignment="1">
      <alignment horizontal="center" vertical="center" wrapText="1"/>
    </xf>
    <xf numFmtId="0" fontId="0" fillId="0" borderId="4" xfId="0" applyBorder="1" applyAlignment="1">
      <alignment horizontal="center" vertical="center"/>
    </xf>
    <xf numFmtId="49" fontId="28" fillId="3" borderId="0" xfId="0" applyNumberFormat="1" applyFont="1" applyFill="1" applyAlignment="1">
      <alignment vertical="center" wrapText="1"/>
    </xf>
    <xf numFmtId="49" fontId="5" fillId="2" borderId="0" xfId="0" applyNumberFormat="1" applyFont="1" applyFill="1" applyAlignment="1">
      <alignment vertical="center"/>
    </xf>
    <xf numFmtId="0" fontId="0" fillId="0" borderId="11" xfId="0" applyBorder="1" applyAlignment="1">
      <alignment horizontal="center" wrapText="1"/>
    </xf>
    <xf numFmtId="0" fontId="0" fillId="0" borderId="27" xfId="0" applyBorder="1" applyAlignment="1">
      <alignment horizontal="center" wrapText="1"/>
    </xf>
    <xf numFmtId="0" fontId="0" fillId="0" borderId="12" xfId="0" applyBorder="1" applyAlignment="1">
      <alignment horizontal="center" wrapText="1"/>
    </xf>
    <xf numFmtId="0" fontId="0" fillId="0" borderId="13" xfId="0" applyBorder="1" applyAlignment="1">
      <alignment horizontal="center" wrapText="1"/>
    </xf>
    <xf numFmtId="0" fontId="0" fillId="0" borderId="0" xfId="0" applyBorder="1" applyAlignment="1">
      <alignment horizontal="center" wrapText="1"/>
    </xf>
    <xf numFmtId="0" fontId="0" fillId="0" borderId="14" xfId="0" applyBorder="1" applyAlignment="1">
      <alignment horizontal="center" wrapText="1"/>
    </xf>
    <xf numFmtId="0" fontId="0" fillId="0" borderId="5" xfId="0" applyBorder="1" applyAlignment="1">
      <alignment horizontal="center"/>
    </xf>
    <xf numFmtId="0" fontId="0" fillId="0" borderId="1" xfId="0" applyBorder="1" applyAlignment="1">
      <alignment horizontal="center" wrapText="1"/>
    </xf>
    <xf numFmtId="0" fontId="0" fillId="0" borderId="2" xfId="0" applyBorder="1" applyAlignment="1">
      <alignment horizontal="center" wrapText="1"/>
    </xf>
    <xf numFmtId="0" fontId="0" fillId="0" borderId="13" xfId="0" applyBorder="1" applyAlignment="1">
      <alignment horizontal="center" vertical="center"/>
    </xf>
    <xf numFmtId="0" fontId="0" fillId="0" borderId="0" xfId="0" applyBorder="1" applyAlignment="1">
      <alignment horizontal="center" vertical="center"/>
    </xf>
    <xf numFmtId="0" fontId="0" fillId="0" borderId="14" xfId="0" applyBorder="1" applyAlignment="1">
      <alignment horizontal="center" vertical="center"/>
    </xf>
    <xf numFmtId="0" fontId="115" fillId="5" borderId="1" xfId="0" applyFont="1" applyFill="1" applyBorder="1" applyAlignment="1">
      <alignment horizontal="left" vertical="center" wrapText="1" indent="2"/>
    </xf>
    <xf numFmtId="0" fontId="116" fillId="0" borderId="1" xfId="0" applyFont="1" applyBorder="1" applyAlignment="1">
      <alignment vertical="center" wrapText="1"/>
    </xf>
    <xf numFmtId="0" fontId="114" fillId="0" borderId="1" xfId="0" applyFont="1" applyBorder="1" applyAlignment="1">
      <alignment vertical="center" wrapText="1"/>
    </xf>
    <xf numFmtId="0" fontId="15" fillId="0" borderId="0" xfId="0" applyFont="1" applyAlignment="1">
      <alignment horizontal="justify" vertical="center" wrapText="1"/>
    </xf>
    <xf numFmtId="0" fontId="60" fillId="0" borderId="0" xfId="0" applyFont="1" applyAlignment="1">
      <alignment horizontal="justify" vertical="center"/>
    </xf>
    <xf numFmtId="0" fontId="61" fillId="0" borderId="0" xfId="0" applyFont="1" applyAlignment="1">
      <alignment horizontal="justify" vertical="center" wrapText="1"/>
    </xf>
    <xf numFmtId="0" fontId="67" fillId="3" borderId="1" xfId="0" applyFont="1" applyFill="1" applyBorder="1" applyAlignment="1">
      <alignment horizontal="center" vertical="center" wrapText="1"/>
    </xf>
    <xf numFmtId="0" fontId="67" fillId="4" borderId="4" xfId="0" applyFont="1" applyFill="1" applyBorder="1" applyAlignment="1">
      <alignment horizontal="center" vertical="center" wrapText="1"/>
    </xf>
    <xf numFmtId="0" fontId="67" fillId="4" borderId="1" xfId="0" applyFont="1" applyFill="1" applyBorder="1" applyAlignment="1">
      <alignment horizontal="center" vertical="center" wrapText="1"/>
    </xf>
    <xf numFmtId="0" fontId="67" fillId="4" borderId="2" xfId="0" applyFont="1" applyFill="1" applyBorder="1" applyAlignment="1">
      <alignment horizontal="center" vertical="center" wrapText="1"/>
    </xf>
    <xf numFmtId="0" fontId="13" fillId="4" borderId="2" xfId="0" applyFont="1" applyFill="1" applyBorder="1" applyAlignment="1">
      <alignment horizontal="center" vertical="center" wrapText="1"/>
    </xf>
    <xf numFmtId="0" fontId="13" fillId="4" borderId="3" xfId="0" applyFont="1" applyFill="1" applyBorder="1" applyAlignment="1">
      <alignment horizontal="center" vertical="center" wrapText="1"/>
    </xf>
    <xf numFmtId="9" fontId="13" fillId="4" borderId="1" xfId="0" applyNumberFormat="1" applyFont="1" applyFill="1" applyBorder="1" applyAlignment="1">
      <alignment horizontal="center" vertical="center" wrapText="1"/>
    </xf>
    <xf numFmtId="0" fontId="12" fillId="0" borderId="26" xfId="0" applyFont="1" applyBorder="1" applyAlignment="1">
      <alignment horizontal="center" vertical="center"/>
    </xf>
    <xf numFmtId="0" fontId="12" fillId="0" borderId="5" xfId="0" applyFont="1" applyBorder="1" applyAlignment="1">
      <alignment horizontal="center" vertical="center"/>
    </xf>
    <xf numFmtId="0" fontId="12" fillId="3" borderId="2" xfId="0" applyFont="1" applyFill="1" applyBorder="1" applyAlignment="1">
      <alignment horizontal="center" vertical="center" wrapText="1"/>
    </xf>
    <xf numFmtId="0" fontId="12" fillId="3" borderId="4" xfId="0" applyFont="1" applyFill="1" applyBorder="1" applyAlignment="1">
      <alignment horizontal="center" vertical="center" wrapText="1"/>
    </xf>
    <xf numFmtId="0" fontId="13" fillId="3" borderId="2" xfId="0" applyFont="1" applyFill="1" applyBorder="1" applyAlignment="1">
      <alignment horizontal="center" vertical="center" wrapText="1"/>
    </xf>
    <xf numFmtId="0" fontId="13" fillId="3" borderId="4" xfId="0" applyFont="1" applyFill="1" applyBorder="1" applyAlignment="1">
      <alignment horizontal="center" vertical="center" wrapText="1"/>
    </xf>
    <xf numFmtId="0" fontId="30" fillId="0" borderId="0" xfId="0" applyFont="1" applyAlignment="1">
      <alignment vertical="center" wrapText="1"/>
    </xf>
    <xf numFmtId="0" fontId="30" fillId="0" borderId="11" xfId="0" applyFont="1" applyBorder="1" applyAlignment="1">
      <alignment horizontal="center" vertical="center" wrapText="1"/>
    </xf>
    <xf numFmtId="0" fontId="30" fillId="0" borderId="12" xfId="0" applyFont="1" applyBorder="1" applyAlignment="1">
      <alignment horizontal="center" vertical="center" wrapText="1"/>
    </xf>
    <xf numFmtId="0" fontId="30" fillId="0" borderId="13" xfId="0" applyFont="1" applyBorder="1" applyAlignment="1">
      <alignment horizontal="center" vertical="center" wrapText="1"/>
    </xf>
    <xf numFmtId="0" fontId="30" fillId="0" borderId="14" xfId="0" applyFont="1" applyBorder="1" applyAlignment="1">
      <alignment horizontal="center" vertical="center" wrapText="1"/>
    </xf>
    <xf numFmtId="0" fontId="30" fillId="0" borderId="15" xfId="0" applyFont="1" applyBorder="1" applyAlignment="1">
      <alignment horizontal="center" vertical="center" wrapText="1"/>
    </xf>
    <xf numFmtId="0" fontId="30" fillId="0" borderId="16" xfId="0" applyFont="1" applyBorder="1" applyAlignment="1">
      <alignment horizontal="center" vertical="center" wrapText="1"/>
    </xf>
    <xf numFmtId="0" fontId="30" fillId="3" borderId="26" xfId="0" applyFont="1" applyFill="1" applyBorder="1" applyAlignment="1">
      <alignment horizontal="center" vertical="center" wrapText="1"/>
    </xf>
    <xf numFmtId="0" fontId="30" fillId="3" borderId="28" xfId="0" applyFont="1" applyFill="1" applyBorder="1" applyAlignment="1">
      <alignment horizontal="center" vertical="center" wrapText="1"/>
    </xf>
    <xf numFmtId="0" fontId="74" fillId="3" borderId="2" xfId="0" applyFont="1" applyFill="1" applyBorder="1" applyAlignment="1">
      <alignment horizontal="center" vertical="center" wrapText="1"/>
    </xf>
    <xf numFmtId="0" fontId="74" fillId="3" borderId="3" xfId="0" applyFont="1" applyFill="1" applyBorder="1" applyAlignment="1">
      <alignment horizontal="center" vertical="center" wrapText="1"/>
    </xf>
    <xf numFmtId="0" fontId="74" fillId="3" borderId="4" xfId="0" applyFont="1" applyFill="1" applyBorder="1" applyAlignment="1">
      <alignment horizontal="center" vertical="center" wrapText="1"/>
    </xf>
    <xf numFmtId="0" fontId="30" fillId="3" borderId="2" xfId="0" applyFont="1" applyFill="1" applyBorder="1" applyAlignment="1">
      <alignment horizontal="center" vertical="center" wrapText="1"/>
    </xf>
    <xf numFmtId="0" fontId="30" fillId="3" borderId="3" xfId="0" applyFont="1" applyFill="1" applyBorder="1" applyAlignment="1">
      <alignment horizontal="center" vertical="center" wrapText="1"/>
    </xf>
    <xf numFmtId="0" fontId="30" fillId="3" borderId="4" xfId="0" applyFont="1" applyFill="1" applyBorder="1" applyAlignment="1">
      <alignment horizontal="center" vertical="center" wrapText="1"/>
    </xf>
    <xf numFmtId="0" fontId="30" fillId="3" borderId="5" xfId="0" applyFont="1" applyFill="1" applyBorder="1" applyAlignment="1">
      <alignment horizontal="center" vertical="center" wrapText="1"/>
    </xf>
    <xf numFmtId="0" fontId="69" fillId="3" borderId="26" xfId="0" applyFont="1" applyFill="1" applyBorder="1" applyAlignment="1">
      <alignment horizontal="center" vertical="center" wrapText="1"/>
    </xf>
    <xf numFmtId="0" fontId="69" fillId="3" borderId="28" xfId="0" applyFont="1" applyFill="1" applyBorder="1" applyAlignment="1">
      <alignment horizontal="center" vertical="center" wrapText="1"/>
    </xf>
    <xf numFmtId="0" fontId="69" fillId="3" borderId="5" xfId="0" applyFont="1" applyFill="1" applyBorder="1" applyAlignment="1">
      <alignment horizontal="center" vertical="center" wrapText="1"/>
    </xf>
    <xf numFmtId="0" fontId="30" fillId="3" borderId="11" xfId="0" applyFont="1" applyFill="1" applyBorder="1" applyAlignment="1">
      <alignment horizontal="center" vertical="center" wrapText="1"/>
    </xf>
    <xf numFmtId="0" fontId="38" fillId="0" borderId="0" xfId="0" applyFont="1" applyAlignment="1">
      <alignment vertical="center" wrapText="1"/>
    </xf>
    <xf numFmtId="0" fontId="58" fillId="0" borderId="1" xfId="0" applyFont="1" applyBorder="1" applyAlignment="1">
      <alignment horizontal="center" vertical="center" wrapText="1"/>
    </xf>
    <xf numFmtId="0" fontId="38" fillId="0" borderId="1" xfId="0" applyFont="1" applyBorder="1" applyAlignment="1">
      <alignment horizontal="center" vertical="center" wrapText="1"/>
    </xf>
    <xf numFmtId="0" fontId="38" fillId="0" borderId="1" xfId="0" applyFont="1" applyBorder="1" applyAlignment="1">
      <alignment horizontal="center" vertical="center"/>
    </xf>
    <xf numFmtId="0" fontId="12" fillId="0" borderId="26" xfId="0" applyFont="1" applyBorder="1" applyAlignment="1">
      <alignment horizontal="center" vertical="center" wrapText="1"/>
    </xf>
    <xf numFmtId="0" fontId="12" fillId="0" borderId="5" xfId="0" applyFont="1" applyBorder="1" applyAlignment="1">
      <alignment horizontal="center" vertical="center" wrapText="1"/>
    </xf>
    <xf numFmtId="0" fontId="13" fillId="0" borderId="2" xfId="0" applyFont="1" applyBorder="1" applyAlignment="1">
      <alignment horizontal="center" vertical="center" wrapText="1"/>
    </xf>
    <xf numFmtId="0" fontId="13" fillId="0" borderId="4" xfId="0" applyFont="1" applyBorder="1" applyAlignment="1">
      <alignment horizontal="center" vertical="center" wrapText="1"/>
    </xf>
    <xf numFmtId="0" fontId="67"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26" xfId="0" applyFont="1" applyBorder="1" applyAlignment="1">
      <alignment horizontal="center" vertical="center" wrapText="1"/>
    </xf>
    <xf numFmtId="0" fontId="10" fillId="0" borderId="5" xfId="0" applyFont="1" applyBorder="1" applyAlignment="1">
      <alignment horizontal="center" vertical="center" wrapText="1"/>
    </xf>
    <xf numFmtId="0" fontId="13"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38" fillId="0" borderId="2" xfId="0" applyFont="1" applyBorder="1" applyAlignment="1">
      <alignment horizontal="center" vertical="center" wrapText="1"/>
    </xf>
    <xf numFmtId="0" fontId="38" fillId="0" borderId="3" xfId="0" applyFont="1" applyBorder="1" applyAlignment="1">
      <alignment horizontal="center" vertical="center" wrapText="1"/>
    </xf>
    <xf numFmtId="0" fontId="38" fillId="0" borderId="4" xfId="0" applyFont="1" applyBorder="1" applyAlignment="1">
      <alignment horizontal="center" vertical="center" wrapText="1"/>
    </xf>
    <xf numFmtId="0" fontId="58" fillId="0" borderId="1" xfId="0" applyFont="1" applyBorder="1" applyAlignment="1">
      <alignment vertical="center" wrapText="1"/>
    </xf>
    <xf numFmtId="0" fontId="10" fillId="0" borderId="0" xfId="0" applyFont="1" applyAlignment="1"/>
    <xf numFmtId="0" fontId="96" fillId="5" borderId="26" xfId="0" applyFont="1" applyFill="1" applyBorder="1" applyAlignment="1">
      <alignment horizontal="center" vertical="center" wrapText="1"/>
    </xf>
    <xf numFmtId="0" fontId="96" fillId="5" borderId="28" xfId="0" applyFont="1" applyFill="1" applyBorder="1" applyAlignment="1">
      <alignment horizontal="center" vertical="center" wrapText="1"/>
    </xf>
    <xf numFmtId="0" fontId="96" fillId="5" borderId="5" xfId="0" applyFont="1" applyFill="1" applyBorder="1" applyAlignment="1">
      <alignment horizontal="center" vertical="center" wrapText="1"/>
    </xf>
    <xf numFmtId="0" fontId="96" fillId="5" borderId="11" xfId="0" applyFont="1" applyFill="1" applyBorder="1" applyAlignment="1">
      <alignment horizontal="center" vertical="center" wrapText="1"/>
    </xf>
    <xf numFmtId="0" fontId="96" fillId="5" borderId="12" xfId="0" applyFont="1" applyFill="1" applyBorder="1" applyAlignment="1">
      <alignment horizontal="center" vertical="center" wrapText="1"/>
    </xf>
    <xf numFmtId="0" fontId="96" fillId="5" borderId="15" xfId="0" applyFont="1" applyFill="1" applyBorder="1" applyAlignment="1">
      <alignment horizontal="center" vertical="center" wrapText="1"/>
    </xf>
    <xf numFmtId="0" fontId="96" fillId="5" borderId="16" xfId="0" applyFont="1" applyFill="1" applyBorder="1" applyAlignment="1">
      <alignment horizontal="center" vertical="center" wrapText="1"/>
    </xf>
    <xf numFmtId="0" fontId="96" fillId="5" borderId="27" xfId="0" applyFont="1" applyFill="1" applyBorder="1" applyAlignment="1">
      <alignment horizontal="center" vertical="center" wrapText="1"/>
    </xf>
    <xf numFmtId="0" fontId="96" fillId="5" borderId="19" xfId="0" applyFont="1" applyFill="1" applyBorder="1" applyAlignment="1">
      <alignment horizontal="center" vertical="center" wrapText="1"/>
    </xf>
    <xf numFmtId="0" fontId="96" fillId="5" borderId="14" xfId="0" applyFont="1" applyFill="1" applyBorder="1" applyAlignment="1">
      <alignment horizontal="center" vertical="center" wrapText="1"/>
    </xf>
    <xf numFmtId="0" fontId="5" fillId="2" borderId="0" xfId="0" applyFont="1" applyFill="1" applyAlignment="1">
      <alignment horizontal="left" wrapText="1"/>
    </xf>
    <xf numFmtId="0" fontId="82" fillId="0" borderId="0" xfId="0" applyFont="1" applyAlignment="1">
      <alignment horizontal="left" vertical="center" wrapText="1"/>
    </xf>
    <xf numFmtId="0" fontId="12" fillId="0" borderId="1" xfId="0" applyFont="1" applyBorder="1" applyAlignment="1">
      <alignment horizontal="center"/>
    </xf>
    <xf numFmtId="0" fontId="12" fillId="0" borderId="2" xfId="0" applyFont="1" applyBorder="1" applyAlignment="1">
      <alignment horizontal="center"/>
    </xf>
    <xf numFmtId="0" fontId="12" fillId="0" borderId="3" xfId="0" applyFont="1" applyBorder="1" applyAlignment="1">
      <alignment horizontal="center"/>
    </xf>
    <xf numFmtId="0" fontId="12" fillId="0" borderId="4" xfId="0" applyFont="1" applyBorder="1" applyAlignment="1">
      <alignment horizontal="center"/>
    </xf>
    <xf numFmtId="0" fontId="12" fillId="0" borderId="26" xfId="0" applyFont="1" applyBorder="1" applyAlignment="1">
      <alignment horizontal="center"/>
    </xf>
    <xf numFmtId="0" fontId="12" fillId="0" borderId="28" xfId="0" applyFont="1" applyBorder="1" applyAlignment="1">
      <alignment horizontal="center" vertical="center"/>
    </xf>
    <xf numFmtId="0" fontId="12" fillId="0" borderId="11" xfId="0" applyFont="1" applyBorder="1" applyAlignment="1">
      <alignment horizontal="center"/>
    </xf>
    <xf numFmtId="0" fontId="10" fillId="0" borderId="1" xfId="0" applyFont="1" applyBorder="1" applyAlignment="1">
      <alignment horizontal="center"/>
    </xf>
    <xf numFmtId="0" fontId="67" fillId="0" borderId="1" xfId="0" applyFont="1" applyBorder="1" applyAlignment="1">
      <alignment horizontal="left"/>
    </xf>
    <xf numFmtId="0" fontId="10" fillId="0" borderId="1" xfId="0" applyFont="1" applyBorder="1" applyAlignment="1">
      <alignment horizontal="left"/>
    </xf>
    <xf numFmtId="0" fontId="10" fillId="0" borderId="1" xfId="0" applyFont="1" applyBorder="1" applyAlignment="1">
      <alignment horizontal="center" wrapText="1"/>
    </xf>
    <xf numFmtId="0" fontId="10" fillId="0" borderId="1" xfId="0" applyFont="1" applyBorder="1" applyAlignment="1">
      <alignment horizontal="left" indent="1"/>
    </xf>
    <xf numFmtId="0" fontId="39" fillId="0" borderId="2" xfId="0" applyFont="1" applyBorder="1" applyAlignment="1">
      <alignment horizontal="left" vertical="center"/>
    </xf>
    <xf numFmtId="0" fontId="39" fillId="0" borderId="4" xfId="0" applyFont="1" applyBorder="1" applyAlignment="1">
      <alignment horizontal="left" vertical="center"/>
    </xf>
    <xf numFmtId="0" fontId="59" fillId="0" borderId="2" xfId="0" applyFont="1" applyBorder="1" applyAlignment="1">
      <alignment horizontal="center"/>
    </xf>
    <xf numFmtId="0" fontId="59" fillId="0" borderId="4" xfId="0" applyFont="1" applyBorder="1" applyAlignment="1">
      <alignment horizontal="center"/>
    </xf>
    <xf numFmtId="0" fontId="59" fillId="0" borderId="2" xfId="0" applyFont="1" applyBorder="1" applyAlignment="1">
      <alignment horizontal="left" vertical="center" wrapText="1"/>
    </xf>
    <xf numFmtId="0" fontId="59" fillId="0" borderId="4" xfId="0" applyFont="1" applyBorder="1" applyAlignment="1">
      <alignment horizontal="left" vertical="center"/>
    </xf>
    <xf numFmtId="0" fontId="5" fillId="2" borderId="0" xfId="0" applyFont="1" applyFill="1" applyAlignment="1">
      <alignment horizontal="left" vertical="center" wrapText="1"/>
    </xf>
    <xf numFmtId="0" fontId="39" fillId="0" borderId="2" xfId="3" applyFont="1" applyBorder="1" applyAlignment="1">
      <alignment horizontal="left" vertical="center"/>
    </xf>
    <xf numFmtId="0" fontId="39" fillId="0" borderId="4" xfId="3" applyFont="1" applyBorder="1" applyAlignment="1">
      <alignment horizontal="left" vertical="center"/>
    </xf>
    <xf numFmtId="0" fontId="127" fillId="2" borderId="2" xfId="10" applyFont="1" applyFill="1" applyBorder="1" applyAlignment="1">
      <alignment horizontal="center" vertical="center"/>
    </xf>
    <xf numFmtId="0" fontId="127" fillId="2" borderId="3" xfId="10" applyFont="1" applyFill="1" applyBorder="1" applyAlignment="1">
      <alignment horizontal="center" vertical="center"/>
    </xf>
    <xf numFmtId="0" fontId="127" fillId="2" borderId="4" xfId="10" applyFont="1" applyFill="1" applyBorder="1" applyAlignment="1">
      <alignment horizontal="center" vertical="center"/>
    </xf>
    <xf numFmtId="3" fontId="129" fillId="10" borderId="2" xfId="5" applyFont="1" applyFill="1" applyBorder="1" applyAlignment="1">
      <alignment horizontal="center" vertical="center"/>
      <protection locked="0"/>
    </xf>
    <xf numFmtId="3" fontId="129" fillId="10" borderId="3" xfId="5" applyFont="1" applyFill="1" applyBorder="1" applyAlignment="1">
      <alignment horizontal="center" vertical="center"/>
      <protection locked="0"/>
    </xf>
    <xf numFmtId="3" fontId="129" fillId="10" borderId="4" xfId="5" applyFont="1" applyFill="1" applyBorder="1" applyAlignment="1">
      <alignment horizontal="center" vertical="center"/>
      <protection locked="0"/>
    </xf>
    <xf numFmtId="0" fontId="127" fillId="2" borderId="11" xfId="10" applyFont="1" applyFill="1" applyBorder="1" applyAlignment="1">
      <alignment horizontal="left"/>
    </xf>
    <xf numFmtId="0" fontId="127" fillId="2" borderId="12" xfId="10" applyFont="1" applyFill="1" applyBorder="1" applyAlignment="1">
      <alignment horizontal="left"/>
    </xf>
    <xf numFmtId="0" fontId="127" fillId="2" borderId="11" xfId="10" applyFont="1" applyFill="1" applyBorder="1" applyAlignment="1">
      <alignment horizontal="center" vertical="center"/>
    </xf>
    <xf numFmtId="0" fontId="127" fillId="2" borderId="27" xfId="10" applyFont="1" applyFill="1" applyBorder="1" applyAlignment="1">
      <alignment horizontal="center" vertical="center"/>
    </xf>
    <xf numFmtId="0" fontId="127" fillId="2" borderId="12" xfId="10" applyFont="1" applyFill="1" applyBorder="1" applyAlignment="1">
      <alignment horizontal="center" vertical="center"/>
    </xf>
    <xf numFmtId="0" fontId="127" fillId="2" borderId="15" xfId="10" applyFont="1" applyFill="1" applyBorder="1" applyAlignment="1">
      <alignment horizontal="center" vertical="center"/>
    </xf>
    <xf numFmtId="0" fontId="127" fillId="2" borderId="19" xfId="10" applyFont="1" applyFill="1" applyBorder="1" applyAlignment="1">
      <alignment horizontal="center" vertical="center"/>
    </xf>
    <xf numFmtId="0" fontId="127" fillId="2" borderId="16" xfId="10" applyFont="1" applyFill="1" applyBorder="1" applyAlignment="1">
      <alignment horizontal="center" vertical="center"/>
    </xf>
    <xf numFmtId="0" fontId="127" fillId="2" borderId="13" xfId="10" applyFont="1" applyFill="1" applyBorder="1" applyAlignment="1">
      <alignment horizontal="left"/>
    </xf>
    <xf numFmtId="0" fontId="127" fillId="2" borderId="14" xfId="10" applyFont="1" applyFill="1" applyBorder="1" applyAlignment="1">
      <alignment horizontal="left"/>
    </xf>
    <xf numFmtId="0" fontId="129" fillId="3" borderId="27" xfId="0" applyFont="1" applyFill="1" applyBorder="1" applyAlignment="1">
      <alignment horizontal="left"/>
    </xf>
    <xf numFmtId="0" fontId="128" fillId="19" borderId="2" xfId="4" applyFont="1" applyFill="1" applyBorder="1" applyAlignment="1">
      <alignment horizontal="center" vertical="center"/>
    </xf>
    <xf numFmtId="0" fontId="128" fillId="19" borderId="3" xfId="4" applyFont="1" applyFill="1" applyBorder="1" applyAlignment="1">
      <alignment horizontal="center" vertical="center"/>
    </xf>
    <xf numFmtId="0" fontId="128" fillId="19" borderId="4" xfId="4" applyFont="1" applyFill="1" applyBorder="1" applyAlignment="1">
      <alignment horizontal="center" vertical="center"/>
    </xf>
    <xf numFmtId="0" fontId="135" fillId="6" borderId="25" xfId="0" applyFont="1" applyFill="1" applyBorder="1" applyAlignment="1">
      <alignment horizontal="left" vertical="center"/>
    </xf>
    <xf numFmtId="0" fontId="135" fillId="6" borderId="7" xfId="0" applyFont="1" applyFill="1" applyBorder="1" applyAlignment="1">
      <alignment horizontal="left" vertical="center"/>
    </xf>
    <xf numFmtId="0" fontId="135" fillId="6" borderId="8" xfId="0" applyFont="1" applyFill="1" applyBorder="1" applyAlignment="1">
      <alignment horizontal="center" vertical="center"/>
    </xf>
    <xf numFmtId="0" fontId="135" fillId="6" borderId="9" xfId="0" applyFont="1" applyFill="1" applyBorder="1" applyAlignment="1">
      <alignment horizontal="center" vertical="center"/>
    </xf>
    <xf numFmtId="0" fontId="135" fillId="6" borderId="10" xfId="0" applyFont="1" applyFill="1" applyBorder="1" applyAlignment="1">
      <alignment horizontal="center" vertical="center"/>
    </xf>
    <xf numFmtId="173" fontId="136" fillId="10" borderId="2" xfId="28" applyNumberFormat="1" applyFont="1" applyFill="1" applyBorder="1" applyAlignment="1">
      <alignment horizontal="center" vertical="center" wrapText="1"/>
    </xf>
    <xf numFmtId="173" fontId="136" fillId="10" borderId="4" xfId="28" applyNumberFormat="1" applyFont="1" applyFill="1" applyBorder="1" applyAlignment="1">
      <alignment horizontal="center" vertical="center" wrapText="1"/>
    </xf>
    <xf numFmtId="0" fontId="133" fillId="2" borderId="21" xfId="0" applyFont="1" applyFill="1" applyBorder="1" applyAlignment="1">
      <alignment horizontal="left" vertical="center"/>
    </xf>
    <xf numFmtId="0" fontId="133" fillId="2" borderId="22" xfId="0" applyFont="1" applyFill="1" applyBorder="1" applyAlignment="1">
      <alignment horizontal="left" vertical="center"/>
    </xf>
    <xf numFmtId="14" fontId="134" fillId="2" borderId="9" xfId="0" applyNumberFormat="1" applyFont="1" applyFill="1" applyBorder="1" applyAlignment="1">
      <alignment horizontal="center" vertical="center"/>
    </xf>
    <xf numFmtId="0" fontId="134" fillId="2" borderId="9" xfId="0" applyFont="1" applyFill="1" applyBorder="1" applyAlignment="1">
      <alignment horizontal="center" vertical="center"/>
    </xf>
    <xf numFmtId="0" fontId="134" fillId="2" borderId="10" xfId="0" applyFont="1" applyFill="1" applyBorder="1" applyAlignment="1">
      <alignment horizontal="center" vertical="center"/>
    </xf>
    <xf numFmtId="0" fontId="133" fillId="2" borderId="17" xfId="0" applyFont="1" applyFill="1" applyBorder="1" applyAlignment="1">
      <alignment vertical="center"/>
    </xf>
    <xf numFmtId="0" fontId="133" fillId="2" borderId="18" xfId="0" applyFont="1" applyFill="1" applyBorder="1" applyAlignment="1">
      <alignment vertical="center"/>
    </xf>
    <xf numFmtId="0" fontId="133" fillId="2" borderId="25" xfId="0" applyFont="1" applyFill="1" applyBorder="1" applyAlignment="1">
      <alignment vertical="center"/>
    </xf>
    <xf numFmtId="0" fontId="133" fillId="2" borderId="7" xfId="0" applyFont="1" applyFill="1" applyBorder="1" applyAlignment="1">
      <alignment vertical="center"/>
    </xf>
    <xf numFmtId="0" fontId="134" fillId="2" borderId="33" xfId="0" applyFont="1" applyFill="1" applyBorder="1" applyAlignment="1">
      <alignment horizontal="center" vertical="center" wrapText="1"/>
    </xf>
    <xf numFmtId="0" fontId="134" fillId="2" borderId="23" xfId="0" applyFont="1" applyFill="1" applyBorder="1" applyAlignment="1">
      <alignment horizontal="center" vertical="center" wrapText="1"/>
    </xf>
    <xf numFmtId="0" fontId="134" fillId="2" borderId="24" xfId="0" applyFont="1" applyFill="1" applyBorder="1" applyAlignment="1">
      <alignment horizontal="center" vertical="center" wrapText="1"/>
    </xf>
    <xf numFmtId="0" fontId="108" fillId="2" borderId="0" xfId="0" applyFont="1" applyFill="1" applyBorder="1" applyAlignment="1">
      <alignment horizontal="left" vertical="center"/>
    </xf>
    <xf numFmtId="0" fontId="24" fillId="2" borderId="13" xfId="0" applyFont="1" applyFill="1" applyBorder="1" applyAlignment="1">
      <alignment horizontal="left"/>
    </xf>
    <xf numFmtId="0" fontId="24" fillId="2" borderId="0" xfId="0" applyFont="1" applyFill="1" applyBorder="1" applyAlignment="1">
      <alignment horizontal="left"/>
    </xf>
    <xf numFmtId="0" fontId="58" fillId="0" borderId="1" xfId="0" applyFont="1" applyBorder="1" applyAlignment="1">
      <alignment horizontal="justify" vertical="center" wrapText="1"/>
    </xf>
    <xf numFmtId="3" fontId="38" fillId="3" borderId="26" xfId="0" applyNumberFormat="1" applyFont="1" applyFill="1" applyBorder="1" applyAlignment="1">
      <alignment horizontal="right" vertical="center" wrapText="1"/>
    </xf>
    <xf numFmtId="3" fontId="38" fillId="3" borderId="28" xfId="0" applyNumberFormat="1" applyFont="1" applyFill="1" applyBorder="1" applyAlignment="1">
      <alignment horizontal="right" vertical="center" wrapText="1"/>
    </xf>
    <xf numFmtId="3" fontId="38" fillId="3" borderId="5" xfId="0" applyNumberFormat="1" applyFont="1" applyFill="1" applyBorder="1" applyAlignment="1">
      <alignment horizontal="right" vertical="center" wrapText="1"/>
    </xf>
    <xf numFmtId="0" fontId="79" fillId="0" borderId="26" xfId="0" applyFont="1" applyBorder="1" applyAlignment="1">
      <alignment horizontal="left" vertical="center" wrapText="1"/>
    </xf>
    <xf numFmtId="0" fontId="79" fillId="0" borderId="28" xfId="0" applyFont="1" applyBorder="1" applyAlignment="1">
      <alignment horizontal="left" vertical="center" wrapText="1"/>
    </xf>
    <xf numFmtId="0" fontId="79" fillId="0" borderId="5" xfId="0" applyFont="1" applyBorder="1" applyAlignment="1">
      <alignment horizontal="left" vertical="center" wrapText="1"/>
    </xf>
    <xf numFmtId="0" fontId="111" fillId="2" borderId="0" xfId="0" applyFont="1" applyFill="1" applyBorder="1" applyAlignment="1">
      <alignment horizontal="center" vertical="center" wrapText="1"/>
    </xf>
    <xf numFmtId="0" fontId="26" fillId="0" borderId="19" xfId="0" applyFont="1" applyBorder="1" applyAlignment="1"/>
    <xf numFmtId="0" fontId="24" fillId="2" borderId="0" xfId="0" applyFont="1" applyFill="1" applyAlignment="1">
      <alignment vertical="center"/>
    </xf>
    <xf numFmtId="49" fontId="28" fillId="0" borderId="0" xfId="0" applyNumberFormat="1" applyFont="1" applyAlignment="1"/>
    <xf numFmtId="49" fontId="28" fillId="0" borderId="0" xfId="0" applyNumberFormat="1" applyFont="1" applyBorder="1" applyAlignment="1"/>
    <xf numFmtId="0" fontId="24" fillId="2" borderId="0" xfId="0" applyFont="1" applyFill="1" applyAlignment="1">
      <alignment horizontal="left" vertical="top" wrapText="1"/>
    </xf>
    <xf numFmtId="0" fontId="123" fillId="18" borderId="2" xfId="0" applyFont="1" applyFill="1" applyBorder="1" applyAlignment="1">
      <alignment wrapText="1"/>
    </xf>
    <xf numFmtId="0" fontId="123" fillId="18" borderId="32" xfId="0" applyFont="1" applyFill="1" applyBorder="1" applyAlignment="1">
      <alignment wrapText="1"/>
    </xf>
    <xf numFmtId="0" fontId="122" fillId="18" borderId="2" xfId="0" applyFont="1" applyFill="1" applyBorder="1" applyAlignment="1">
      <alignment wrapText="1"/>
    </xf>
    <xf numFmtId="0" fontId="122" fillId="18" borderId="32" xfId="0" applyFont="1" applyFill="1" applyBorder="1" applyAlignment="1">
      <alignment wrapText="1"/>
    </xf>
  </cellXfs>
  <cellStyles count="32">
    <cellStyle name="=C:\WINNT35\SYSTEM32\COMMAND.COM" xfId="4" xr:uid="{16ACE321-AE9D-432C-AA26-461678F35473}"/>
    <cellStyle name="Comma 10" xfId="7" xr:uid="{F73718E0-0168-4C3C-99CD-562167AA072C}"/>
    <cellStyle name="Comma 10 2" xfId="29" xr:uid="{72C3841D-E9A0-4AA7-B037-6DA7171A6A7B}"/>
    <cellStyle name="greyed" xfId="11" xr:uid="{B919F9CF-7E6E-4E0A-A1ED-4791956FE2EF}"/>
    <cellStyle name="Heading 1 2" xfId="8" xr:uid="{21CA270B-80F2-4842-BD1D-805238EEC3E7}"/>
    <cellStyle name="Heading 2 2" xfId="10" xr:uid="{02333C4D-E658-4958-BA6A-701E1D5FE3E8}"/>
    <cellStyle name="HeadingTable" xfId="12" xr:uid="{4495D1EE-2D0A-49BB-8ED2-80B374A4C1FA}"/>
    <cellStyle name="Komma" xfId="28" builtinId="3"/>
    <cellStyle name="Komma 2" xfId="27" xr:uid="{C71C5B62-66D0-44C6-9B66-15191FC1E650}"/>
    <cellStyle name="Komma 3" xfId="14" xr:uid="{F5EF091D-D668-4961-96A3-81FAD283BE61}"/>
    <cellStyle name="Komma 4" xfId="30" xr:uid="{4DC45645-78DB-49E7-ABB7-AF3612F55F0D}"/>
    <cellStyle name="Link" xfId="2" builtinId="8"/>
    <cellStyle name="Normal" xfId="0" builtinId="0"/>
    <cellStyle name="Normal 2" xfId="6" xr:uid="{7818500D-910B-4B41-A31C-02670EB02D65}"/>
    <cellStyle name="Normal 2 2" xfId="3" xr:uid="{9966A0DD-57E5-4D4D-B843-8A296937A3CF}"/>
    <cellStyle name="Normal 2 2 2" xfId="13" xr:uid="{6488B739-7A33-4F6A-B302-104E4C9567B2}"/>
    <cellStyle name="Normal 2 2 3" xfId="25" xr:uid="{A222FA73-1F95-4D78-AF39-305887F1AADD}"/>
    <cellStyle name="Normal 2 2 4" xfId="9" xr:uid="{06BA1430-6A3C-4D33-8F4E-7E68C1A89A07}"/>
    <cellStyle name="Normal 2_CEBS 2009 38 Annex 1 (CP06rev2 FINREP templates)" xfId="26" xr:uid="{F176B33F-FC33-4785-8EAE-CA23184A2785}"/>
    <cellStyle name="Normal 3" xfId="17" xr:uid="{59D50836-E925-419B-89F5-73FEA3C126E1}"/>
    <cellStyle name="optionalExposure" xfId="5" xr:uid="{0C5BDD41-C51E-4ABC-A2C1-73C21357CD5B}"/>
    <cellStyle name="Procent" xfId="1" builtinId="5"/>
    <cellStyle name="risikorapport tabeloverskrift" xfId="15" xr:uid="{06ED59C8-B73C-49B7-B36C-0F6D328129AD}"/>
    <cellStyle name="Standard 3" xfId="31" xr:uid="{648430E1-F9C8-42EC-8BE9-DF6FB3980994}"/>
    <cellStyle name="Tabel - Kolonne Centreret" xfId="20" xr:uid="{957AA95E-7A8F-45DC-A2FE-B4FEE840644F}"/>
    <cellStyle name="Tabel - Kolonne Højre" xfId="19" xr:uid="{B28EF080-E869-4724-B7B0-7952A3730882}"/>
    <cellStyle name="Tabel - Kolonne Venstre" xfId="18" xr:uid="{AB5AB0C0-9F32-4D2A-BC16-22B00D06D2C1}"/>
    <cellStyle name="Tabel - Overskrift 2" xfId="16" xr:uid="{67A0795C-3E12-4DC3-A007-4621904169EF}"/>
    <cellStyle name="Tabel - Tal" xfId="22" xr:uid="{63A89FED-47BF-408D-AD30-C1BE38052643}"/>
    <cellStyle name="Tabel - Tal Sum" xfId="24" xr:uid="{E8A8B8F6-690F-4514-B4F1-3B5EAF005665}"/>
    <cellStyle name="Tabel - Tekst" xfId="23" xr:uid="{DFD7ECE8-33D3-4B1F-93CC-222D5D7E027D}"/>
    <cellStyle name="Tabel - Tekst Sum" xfId="21" xr:uid="{60F23131-6187-42D3-BAB1-A69746A1216C}"/>
  </cellStyles>
  <dxfs count="6">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2" defaultPivotStyle="PivotStyleLight16"/>
  <colors>
    <mruColors>
      <color rgb="FF00523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externalLink" Target="externalLinks/externalLink1.xml"/><Relationship Id="rId63" Type="http://schemas.openxmlformats.org/officeDocument/2006/relationships/sharedStrings" Target="sharedStrings.xml"/><Relationship Id="rId68" Type="http://schemas.openxmlformats.org/officeDocument/2006/relationships/customXml" Target="../customXml/item3.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externalLink" Target="externalLinks/externalLink4.xml"/><Relationship Id="rId66" Type="http://schemas.openxmlformats.org/officeDocument/2006/relationships/customXml" Target="../customXml/item1.xml"/><Relationship Id="rId5" Type="http://schemas.openxmlformats.org/officeDocument/2006/relationships/worksheet" Target="worksheets/sheet5.xml"/><Relationship Id="rId61" Type="http://schemas.openxmlformats.org/officeDocument/2006/relationships/theme" Target="theme/theme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externalLink" Target="externalLinks/externalLink2.xml"/><Relationship Id="rId64" Type="http://schemas.microsoft.com/office/2017/10/relationships/person" Target="persons/person.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externalLink" Target="externalLinks/externalLink5.xml"/><Relationship Id="rId67" Type="http://schemas.openxmlformats.org/officeDocument/2006/relationships/customXml" Target="../customXml/item2.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externalLink" Target="externalLinks/externalLink3.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externalLink" Target="externalLinks/externalLink6.xml"/><Relationship Id="rId65"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s>
</file>

<file path=xl/drawings/drawing1.xml><?xml version="1.0" encoding="utf-8"?>
<xdr:wsDr xmlns:xdr="http://schemas.openxmlformats.org/drawingml/2006/spreadsheetDrawing" xmlns:a="http://schemas.openxmlformats.org/drawingml/2006/main">
  <xdr:twoCellAnchor editAs="oneCell">
    <xdr:from>
      <xdr:col>4</xdr:col>
      <xdr:colOff>1866900</xdr:colOff>
      <xdr:row>20</xdr:row>
      <xdr:rowOff>152400</xdr:rowOff>
    </xdr:from>
    <xdr:to>
      <xdr:col>11</xdr:col>
      <xdr:colOff>477838</xdr:colOff>
      <xdr:row>31</xdr:row>
      <xdr:rowOff>73025</xdr:rowOff>
    </xdr:to>
    <xdr:sp macro="" textlink="">
      <xdr:nvSpPr>
        <xdr:cNvPr id="2" name="AutoShape 1">
          <a:extLst>
            <a:ext uri="{FF2B5EF4-FFF2-40B4-BE49-F238E27FC236}">
              <a16:creationId xmlns:a16="http://schemas.microsoft.com/office/drawing/2014/main" id="{CA8E3625-91AA-4764-BF91-FCF44C2144F5}"/>
            </a:ext>
          </a:extLst>
        </xdr:cNvPr>
        <xdr:cNvSpPr>
          <a:spLocks noChangeAspect="1" noChangeArrowheads="1"/>
        </xdr:cNvSpPr>
      </xdr:nvSpPr>
      <xdr:spPr bwMode="auto">
        <a:xfrm>
          <a:off x="3651250" y="5937250"/>
          <a:ext cx="8682832" cy="200421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www.nykredit.com/Risiko/3.%20Risikoanalyse/Risikorapportering/SIII/2017/Q3%20disclosure/Data%20-%20Additional%20Pillar%203%20disclosure%20-%20Nykredit%20Realkredit%20koncernen.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jvha\AppData\Local\Microsoft\Windows\Temporary%20Internet%20Files\Content.Outlook\94175SP1\SIII%20-%20Tabeller%20m.%20makro%20Kapital.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www.nykredit.com/siteassets/ir/files/financial-reporting/risk-and-capital-management-reports/additional_pillar_3_disclosure_q4_18_2019-02-05_en.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www.nykredit.com/Risiko/3.%20Risikoanalyse/Risikorapportering/SIII/2017/Disclosure/2017Q3/Disclosure%20-%20marketrisk.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JB0589\AppData\Local\Microsoft\Windows\INetCache\Content.Outlook\RMHIA70C\Q2_LCR%20DISCLOSURE.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Users\jb6327\AppData\Local\Microsoft\Windows\INetCache\Content.Outlook\2VTZIE4D\Q2_LCR%20DISCLOSUR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Felter"/>
      <sheetName val="Own funds"/>
      <sheetName val="Capital requirements"/>
      <sheetName val="Leverage ratio"/>
      <sheetName val="Credit exposure"/>
      <sheetName val="Credit exposure - rating"/>
      <sheetName val="Risk weight - rating"/>
      <sheetName val="LGD - rating"/>
      <sheetName val="CF - rating"/>
      <sheetName val="CF rettelser"/>
      <sheetName val="CF - rating (rettet)"/>
      <sheetName val="Unutilised commitments - rating"/>
      <sheetName val="Unutilised commitments - ra (2"/>
      <sheetName val="Equity"/>
    </sheetNames>
    <sheetDataSet>
      <sheetData sheetId="0"/>
      <sheetData sheetId="1">
        <row r="2">
          <cell r="A2" t="str">
            <v>Nykredit Koncernen</v>
          </cell>
          <cell r="C2">
            <v>1</v>
          </cell>
        </row>
        <row r="3">
          <cell r="A3" t="str">
            <v>Nykredit Realkredit Koncernen</v>
          </cell>
          <cell r="C3">
            <v>2</v>
          </cell>
        </row>
        <row r="4">
          <cell r="A4" t="str">
            <v>Nykredit Bank Koncernen</v>
          </cell>
          <cell r="C4">
            <v>3</v>
          </cell>
        </row>
        <row r="5">
          <cell r="A5" t="str">
            <v>Nykredit Bank A/S</v>
          </cell>
          <cell r="C5">
            <v>4</v>
          </cell>
        </row>
        <row r="6">
          <cell r="A6" t="str">
            <v>Nykredit Realkredit A/S</v>
          </cell>
          <cell r="C6">
            <v>5</v>
          </cell>
        </row>
        <row r="7">
          <cell r="A7" t="str">
            <v>Totalkredit A/S</v>
          </cell>
          <cell r="C7">
            <v>6</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SAS"/>
      <sheetName val="Opdater data"/>
      <sheetName val="T1"/>
      <sheetName val="T51"/>
      <sheetName val="T2"/>
      <sheetName val="T3"/>
      <sheetName val="T4"/>
      <sheetName val="T55 + TXX1"/>
      <sheetName val="T17 + T18"/>
      <sheetName val="T19"/>
      <sheetName val="TXX2"/>
      <sheetName val="TNY"/>
      <sheetName val="Leverage ratio"/>
      <sheetName val="Kapitalinstrumenter"/>
      <sheetName val="2017Q1"/>
    </sheetNames>
    <sheetDataSet>
      <sheetData sheetId="0"/>
      <sheetData sheetId="1"/>
      <sheetData sheetId="2"/>
      <sheetData sheetId="3"/>
      <sheetData sheetId="4"/>
      <sheetData sheetId="5"/>
      <sheetData sheetId="6"/>
      <sheetData sheetId="7"/>
      <sheetData sheetId="8">
        <row r="22">
          <cell r="B22" t="str">
            <v>Nykredit Realkredit-koncernen</v>
          </cell>
        </row>
        <row r="23">
          <cell r="B23" t="str">
            <v>Egentlig kernekapitalkrav til modcyklisk buffer</v>
          </cell>
        </row>
        <row r="24">
          <cell r="B24">
            <v>2015</v>
          </cell>
        </row>
        <row r="25">
          <cell r="B25" t="str">
            <v>Mio. kr.</v>
          </cell>
          <cell r="D25" t="str">
            <v>Sverige</v>
          </cell>
          <cell r="E25" t="str">
            <v>Norge</v>
          </cell>
          <cell r="F25" t="str">
            <v>I alt</v>
          </cell>
        </row>
        <row r="26">
          <cell r="B26" t="str">
            <v>Kreditrisiko</v>
          </cell>
        </row>
        <row r="27">
          <cell r="B27" t="str">
            <v>- Eksponering (standardmetode)</v>
          </cell>
          <cell r="D27">
            <v>1714</v>
          </cell>
          <cell r="E27">
            <v>346</v>
          </cell>
          <cell r="F27">
            <v>2060</v>
          </cell>
        </row>
        <row r="28">
          <cell r="B28" t="str">
            <v>- Eksponering (IRB)</v>
          </cell>
          <cell r="D28">
            <v>22650</v>
          </cell>
          <cell r="E28">
            <v>1171</v>
          </cell>
          <cell r="F28">
            <v>23821</v>
          </cell>
        </row>
        <row r="29">
          <cell r="B29" t="str">
            <v>Handelsbeholdning</v>
          </cell>
        </row>
        <row r="30">
          <cell r="B30" t="str">
            <v>- Summen af korte og lange positioner</v>
          </cell>
          <cell r="D30">
            <v>9092</v>
          </cell>
          <cell r="E30">
            <v>3017</v>
          </cell>
          <cell r="F30">
            <v>12110</v>
          </cell>
        </row>
        <row r="31">
          <cell r="B31" t="str">
            <v>Kapitalkrav</v>
          </cell>
        </row>
        <row r="32">
          <cell r="B32" t="str">
            <v>Kapitalkrav for krediteksponeringer</v>
          </cell>
          <cell r="D32">
            <v>596</v>
          </cell>
          <cell r="E32">
            <v>83</v>
          </cell>
          <cell r="F32">
            <v>678</v>
          </cell>
        </row>
        <row r="33">
          <cell r="B33" t="str">
            <v>Kapitalkrav for handelsbeholdningen</v>
          </cell>
          <cell r="D33">
            <v>119</v>
          </cell>
          <cell r="E33">
            <v>23</v>
          </cell>
          <cell r="F33">
            <v>142</v>
          </cell>
        </row>
        <row r="34">
          <cell r="B34" t="str">
            <v>Kapitalkrav i alt</v>
          </cell>
          <cell r="D34">
            <v>714</v>
          </cell>
          <cell r="E34">
            <v>142</v>
          </cell>
          <cell r="F34">
            <v>820</v>
          </cell>
        </row>
        <row r="35">
          <cell r="B35" t="str">
            <v>Note: Kapitalbevaringsbufferen i Norge og Sverige er fast sat til 1% af risikoeksponeringerne.</v>
          </cell>
        </row>
      </sheetData>
      <sheetData sheetId="9">
        <row r="10">
          <cell r="B10" t="str">
            <v>Nykredit Realkredit-koncernen</v>
          </cell>
        </row>
        <row r="11">
          <cell r="B11" t="str">
            <v>Tilstrækkelig basiskapital</v>
          </cell>
        </row>
        <row r="12">
          <cell r="B12">
            <v>2015</v>
          </cell>
          <cell r="D12" t="str">
            <v>Nykredit Realkredit A/S¹</v>
          </cell>
          <cell r="E12" t="str">
            <v>Totalkredit A/S</v>
          </cell>
          <cell r="F12" t="str">
            <v>Nykredit Bank  koncernen</v>
          </cell>
          <cell r="G12" t="str">
            <v>Nykredit Realkredit koncernen</v>
          </cell>
        </row>
        <row r="13">
          <cell r="B13" t="str">
            <v>Mio. kr.</v>
          </cell>
        </row>
        <row r="15">
          <cell r="B15" t="str">
            <v>Kreditrisiko</v>
          </cell>
          <cell r="D15">
            <v>27360.475277744201</v>
          </cell>
          <cell r="E15">
            <v>6526.8602801743991</v>
          </cell>
          <cell r="F15">
            <v>4998.9042905479919</v>
          </cell>
          <cell r="G15">
            <v>21397.150362515793</v>
          </cell>
        </row>
        <row r="16">
          <cell r="B16" t="str">
            <v>Markedsrisiko</v>
          </cell>
          <cell r="D16">
            <v>1154.7703528956001</v>
          </cell>
          <cell r="E16">
            <v>239.463599439912</v>
          </cell>
          <cell r="F16">
            <v>576.83688373924804</v>
          </cell>
          <cell r="G16">
            <v>1858.1128925474397</v>
          </cell>
        </row>
        <row r="17">
          <cell r="B17" t="str">
            <v>Operationel risiko</v>
          </cell>
          <cell r="D17">
            <v>901.24058129800005</v>
          </cell>
          <cell r="E17">
            <v>301.983558389</v>
          </cell>
          <cell r="F17">
            <v>371.23991074500003</v>
          </cell>
          <cell r="G17">
            <v>1471.7460451100001</v>
          </cell>
        </row>
        <row r="18">
          <cell r="B18" t="str">
            <v>Søjle I i alt</v>
          </cell>
          <cell r="D18">
            <v>29416.486211937801</v>
          </cell>
          <cell r="E18">
            <v>7068.3074380033113</v>
          </cell>
          <cell r="F18">
            <v>5946.9810850322401</v>
          </cell>
          <cell r="G18">
            <v>24727.009300173235</v>
          </cell>
        </row>
        <row r="20">
          <cell r="B20" t="str">
            <v>Svagt forringet konjunkturforløb (stresstest mv.)</v>
          </cell>
          <cell r="D20">
            <v>1527</v>
          </cell>
          <cell r="E20">
            <v>1425</v>
          </cell>
          <cell r="F20">
            <v>727</v>
          </cell>
          <cell r="G20">
            <v>3669</v>
          </cell>
        </row>
        <row r="21">
          <cell r="B21" t="str">
            <v>Øvrige risici²</v>
          </cell>
          <cell r="D21">
            <v>3004.5168490160686</v>
          </cell>
          <cell r="E21">
            <v>673.90055949238877</v>
          </cell>
          <cell r="F21">
            <v>1906.0491994194595</v>
          </cell>
          <cell r="G21">
            <v>5626.0163661989136</v>
          </cell>
        </row>
        <row r="22">
          <cell r="B22" t="str">
            <v>Model- og beregningsusikkerhed</v>
          </cell>
          <cell r="D22">
            <v>2546.1002295715398</v>
          </cell>
          <cell r="E22">
            <v>916.72079974957012</v>
          </cell>
          <cell r="F22">
            <v>429.00151422258494</v>
          </cell>
          <cell r="G22">
            <v>2551.6519249779112</v>
          </cell>
        </row>
        <row r="23">
          <cell r="B23" t="str">
            <v>Søjle II i alt</v>
          </cell>
          <cell r="D23">
            <v>7077.6170785876084</v>
          </cell>
          <cell r="E23">
            <v>3015.621359241959</v>
          </cell>
          <cell r="F23">
            <v>3062.0507136420442</v>
          </cell>
          <cell r="G23">
            <v>11846.668291176826</v>
          </cell>
        </row>
        <row r="24">
          <cell r="B24" t="str">
            <v>Tilstrækkelig basiskapital i alt</v>
          </cell>
          <cell r="D24">
            <v>36494.103290525403</v>
          </cell>
          <cell r="E24">
            <v>10083.928797245269</v>
          </cell>
          <cell r="F24">
            <v>9009.0317986742848</v>
          </cell>
          <cell r="G24">
            <v>36573.677591350061</v>
          </cell>
        </row>
        <row r="25">
          <cell r="B25" t="str">
            <v>¹Kreditrisikoen for Nykredit Realkredit A/S indeholder kapitalbelastning af koncerninterne engagementer herunder kapitalandele i datterselskaberne samt fælles funding med Totalkredit A/S. De koncerninterne engagementer elimineres i opgørelsen for Nykredit Realkredit-koncernen, hvilket er årsag til, at kreditrisikoen er højere i Nykredit Realkredit A/S end i Nykredit Realkredit-koncernen.</v>
          </cell>
        </row>
        <row r="26">
          <cell r="B26" t="str">
            <v>²Øvrige risici omfatter vurdering af forhold som kontrolrisici, strategiske risici, eksterne risici, koncentrationsrisici, likviditetsrisici mv.</v>
          </cell>
        </row>
        <row r="29">
          <cell r="B29" t="str">
            <v>Nykredit Realkredit-koncernen</v>
          </cell>
        </row>
        <row r="30">
          <cell r="B30" t="str">
            <v>Solvensbehov</v>
          </cell>
        </row>
        <row r="31">
          <cell r="B31">
            <v>2015</v>
          </cell>
          <cell r="D31" t="str">
            <v>Nykredit Realkredit A/S</v>
          </cell>
          <cell r="E31" t="str">
            <v>Totalkredit A/S</v>
          </cell>
          <cell r="F31" t="str">
            <v>Nykredit Bank koncernen</v>
          </cell>
          <cell r="G31" t="str">
            <v>Nykredit Realkredit koncernen</v>
          </cell>
        </row>
        <row r="32">
          <cell r="B32" t="str">
            <v>% af risikoeksponeringer</v>
          </cell>
        </row>
        <row r="34">
          <cell r="B34" t="str">
            <v>Kreditrisiko (intern kreditrisikomodel)</v>
          </cell>
          <cell r="D34">
            <v>7.4408547861548362</v>
          </cell>
          <cell r="E34">
            <v>7.3871832400297137</v>
          </cell>
          <cell r="F34">
            <v>6.7246277989746011</v>
          </cell>
          <cell r="G34">
            <v>6.9226812196380161</v>
          </cell>
        </row>
        <row r="35">
          <cell r="B35" t="str">
            <v>Markedsrisiko (intern Value-at-Risk model)</v>
          </cell>
          <cell r="D35">
            <v>0.31404712162446624</v>
          </cell>
          <cell r="E35">
            <v>0.27102793877065184</v>
          </cell>
          <cell r="F35">
            <v>0.77597271690144731</v>
          </cell>
          <cell r="G35">
            <v>0.60116057546333179</v>
          </cell>
        </row>
        <row r="36">
          <cell r="B36" t="str">
            <v>Operationel risiko (standardmetoden)</v>
          </cell>
          <cell r="D36">
            <v>0.24509809222075335</v>
          </cell>
          <cell r="E36">
            <v>0.34178882119966991</v>
          </cell>
          <cell r="F36">
            <v>0.49939948412395191</v>
          </cell>
          <cell r="G36">
            <v>0.47615820489853333</v>
          </cell>
        </row>
        <row r="37">
          <cell r="B37" t="str">
            <v>Søjle I i alt</v>
          </cell>
          <cell r="D37">
            <v>8.0000000000000551</v>
          </cell>
          <cell r="E37">
            <v>8.0000000000000355</v>
          </cell>
          <cell r="F37">
            <v>8</v>
          </cell>
          <cell r="G37">
            <v>7.9999999999998819</v>
          </cell>
        </row>
        <row r="39">
          <cell r="B39" t="str">
            <v>Model- og beregningsusikkerhed</v>
          </cell>
          <cell r="D39">
            <v>0.69242810612459871</v>
          </cell>
          <cell r="E39">
            <v>1.0375562271904051</v>
          </cell>
          <cell r="F39">
            <v>0.57710156879741847</v>
          </cell>
          <cell r="G39">
            <v>0.82554324107768151</v>
          </cell>
        </row>
        <row r="40">
          <cell r="B40" t="str">
            <v>Svagt forringet konjunkturforløb (stresstest mv.)</v>
          </cell>
          <cell r="D40">
            <v>0.4152773350286339</v>
          </cell>
          <cell r="E40">
            <v>1.6128330721308264</v>
          </cell>
          <cell r="F40">
            <v>0.97797519730441018</v>
          </cell>
          <cell r="G40">
            <v>1.1870420576819991</v>
          </cell>
        </row>
        <row r="41">
          <cell r="B41" t="str">
            <v>Andre forhold¹</v>
          </cell>
          <cell r="D41">
            <v>0.81709741329929375</v>
          </cell>
          <cell r="E41">
            <v>0.76272919977318743</v>
          </cell>
          <cell r="F41">
            <v>2.56405617864396</v>
          </cell>
          <cell r="G41">
            <v>1.8202011566872067</v>
          </cell>
        </row>
        <row r="42">
          <cell r="B42" t="str">
            <v>Søjle II i alt</v>
          </cell>
          <cell r="D42">
            <v>1.9248028544525262</v>
          </cell>
          <cell r="E42">
            <v>3.413118499094419</v>
          </cell>
          <cell r="F42">
            <v>4.1191329447457878</v>
          </cell>
          <cell r="G42">
            <v>3.8327864554468878</v>
          </cell>
        </row>
        <row r="43">
          <cell r="B43" t="str">
            <v>Solvensbehov i alt</v>
          </cell>
          <cell r="D43">
            <v>9.9248028544525795</v>
          </cell>
          <cell r="E43">
            <v>11.413118499094454</v>
          </cell>
          <cell r="F43">
            <v>12.11913294474579</v>
          </cell>
          <cell r="G43">
            <v>11.832786455446771</v>
          </cell>
        </row>
        <row r="44">
          <cell r="B44" t="str">
            <v>SIFI-krav (2016)</v>
          </cell>
          <cell r="D44">
            <v>0.8</v>
          </cell>
          <cell r="E44">
            <v>0.8</v>
          </cell>
          <cell r="F44">
            <v>0.8</v>
          </cell>
          <cell r="G44">
            <v>0.8</v>
          </cell>
        </row>
        <row r="45">
          <cell r="B45" t="str">
            <v>Kapitalbevaringsbuffer (2016)</v>
          </cell>
          <cell r="D45">
            <v>0.6</v>
          </cell>
          <cell r="E45">
            <v>0.6</v>
          </cell>
          <cell r="F45">
            <v>0.6</v>
          </cell>
          <cell r="G45">
            <v>0.6</v>
          </cell>
        </row>
        <row r="46">
          <cell r="B46" t="str">
            <v>Samlet kapitalkrav</v>
          </cell>
          <cell r="D46">
            <v>11.32480285445258</v>
          </cell>
          <cell r="E46">
            <v>12.813118499094454</v>
          </cell>
          <cell r="F46">
            <v>13.51913294474579</v>
          </cell>
          <cell r="G46">
            <v>13.232786455446771</v>
          </cell>
        </row>
        <row r="47">
          <cell r="B47" t="str">
            <v>¹Andre forhold omfatter vurdering af forhold som kontrolrisici, strategiske risici, eksterne risici, koncentrationsrisici, likviditetsrisici mv.</v>
          </cell>
        </row>
      </sheetData>
      <sheetData sheetId="10">
        <row r="10">
          <cell r="B10" t="str">
            <v>Nykredit Realkredit-koncernen</v>
          </cell>
        </row>
        <row r="11">
          <cell r="B11" t="str">
            <v>Stress-scenarier til vurdering af kapitalbehov</v>
          </cell>
        </row>
        <row r="12">
          <cell r="B12" t="str">
            <v>%</v>
          </cell>
          <cell r="C12">
            <v>2016</v>
          </cell>
          <cell r="D12">
            <v>2017</v>
          </cell>
          <cell r="E12">
            <v>2018</v>
          </cell>
        </row>
        <row r="13">
          <cell r="B13" t="str">
            <v>Grundscenarie</v>
          </cell>
        </row>
        <row r="14">
          <cell r="B14" t="str">
            <v>BNP-vækst</v>
          </cell>
          <cell r="C14">
            <v>1.2</v>
          </cell>
          <cell r="D14">
            <v>1.5</v>
          </cell>
          <cell r="E14">
            <v>1.7000000000000002</v>
          </cell>
        </row>
        <row r="15">
          <cell r="B15" t="str">
            <v>Renter¹</v>
          </cell>
          <cell r="C15">
            <v>0.4</v>
          </cell>
          <cell r="D15">
            <v>0.75</v>
          </cell>
          <cell r="E15">
            <v>1</v>
          </cell>
        </row>
        <row r="16">
          <cell r="B16" t="str">
            <v>Ejendomspriser, vækst</v>
          </cell>
          <cell r="C16">
            <v>5.6454994089579991</v>
          </cell>
          <cell r="D16">
            <v>2.922452736786485</v>
          </cell>
          <cell r="E16">
            <v>2.9000000000000004</v>
          </cell>
        </row>
        <row r="17">
          <cell r="B17" t="str">
            <v>Arbejdsløshed</v>
          </cell>
          <cell r="C17">
            <v>2</v>
          </cell>
          <cell r="D17">
            <v>2</v>
          </cell>
          <cell r="E17">
            <v>2</v>
          </cell>
        </row>
        <row r="18">
          <cell r="B18" t="str">
            <v>Dansk aktieindeks, vækst</v>
          </cell>
          <cell r="C18">
            <v>3.95</v>
          </cell>
          <cell r="D18">
            <v>3.8</v>
          </cell>
          <cell r="E18">
            <v>3.6999999999999997</v>
          </cell>
        </row>
        <row r="20">
          <cell r="B20" t="str">
            <v>Svagt forringet konjunkturforløb (scenariet anvendt i Søjle II)</v>
          </cell>
        </row>
        <row r="21">
          <cell r="B21" t="str">
            <v>BNP-vækst</v>
          </cell>
          <cell r="C21">
            <v>0</v>
          </cell>
          <cell r="D21">
            <v>0</v>
          </cell>
          <cell r="E21">
            <v>0</v>
          </cell>
        </row>
        <row r="22">
          <cell r="B22" t="str">
            <v>Renter¹</v>
          </cell>
          <cell r="C22">
            <v>1.4000000000000001</v>
          </cell>
          <cell r="D22">
            <v>2.1999999999999997</v>
          </cell>
          <cell r="E22">
            <v>3</v>
          </cell>
        </row>
        <row r="23">
          <cell r="B23" t="str">
            <v>Ejendomspriser, vækst</v>
          </cell>
          <cell r="C23">
            <v>-2</v>
          </cell>
          <cell r="D23">
            <v>-2</v>
          </cell>
          <cell r="E23">
            <v>-1</v>
          </cell>
        </row>
        <row r="24">
          <cell r="B24" t="str">
            <v>Arbejdsløshed</v>
          </cell>
          <cell r="C24">
            <v>5</v>
          </cell>
          <cell r="D24">
            <v>5.8000000000000007</v>
          </cell>
          <cell r="E24">
            <v>6</v>
          </cell>
        </row>
        <row r="25">
          <cell r="B25" t="str">
            <v>Dansk aktieindeks, vækst</v>
          </cell>
          <cell r="C25">
            <v>-5</v>
          </cell>
          <cell r="D25">
            <v>-5</v>
          </cell>
          <cell r="E25">
            <v>0</v>
          </cell>
        </row>
        <row r="27">
          <cell r="B27" t="str">
            <v>Hård lavkonjunktur (scenariet anvendt i kapitalmålene)</v>
          </cell>
        </row>
        <row r="28">
          <cell r="B28" t="str">
            <v>BNP-vækst</v>
          </cell>
          <cell r="C28">
            <v>-3</v>
          </cell>
          <cell r="D28">
            <v>-2</v>
          </cell>
          <cell r="E28">
            <v>0</v>
          </cell>
        </row>
        <row r="29">
          <cell r="B29" t="str">
            <v>Renter¹</v>
          </cell>
          <cell r="C29">
            <v>5.5</v>
          </cell>
          <cell r="D29">
            <v>6.5</v>
          </cell>
          <cell r="E29">
            <v>7.0000000000000009</v>
          </cell>
        </row>
        <row r="30">
          <cell r="B30" t="str">
            <v>Ejendomspriser, vækst</v>
          </cell>
          <cell r="C30">
            <v>-12</v>
          </cell>
          <cell r="D30">
            <v>-10</v>
          </cell>
          <cell r="E30">
            <v>-5</v>
          </cell>
        </row>
        <row r="31">
          <cell r="B31" t="str">
            <v>Arbejdsløshed</v>
          </cell>
          <cell r="C31">
            <v>6.5</v>
          </cell>
          <cell r="D31">
            <v>9</v>
          </cell>
          <cell r="E31">
            <v>10</v>
          </cell>
        </row>
        <row r="32">
          <cell r="B32" t="str">
            <v>Dansk aktieindeks, vækst</v>
          </cell>
          <cell r="C32">
            <v>-10</v>
          </cell>
          <cell r="D32">
            <v>-10</v>
          </cell>
          <cell r="E32">
            <v>-5</v>
          </cell>
        </row>
        <row r="33">
          <cell r="B33" t="str">
            <v>¹ Gennemsnit af 3 mdr. pengemarkedsrente og rente på 10-årig statsobligation.</v>
          </cell>
        </row>
      </sheetData>
      <sheetData sheetId="11">
        <row r="10">
          <cell r="B10" t="str">
            <v>Nykredit Realkredit-koncernen</v>
          </cell>
        </row>
        <row r="11">
          <cell r="B11" t="str">
            <v>Gearingsgrad (leverage ratio)</v>
          </cell>
        </row>
        <row r="12">
          <cell r="B12" t="str">
            <v>Mio. kr.</v>
          </cell>
          <cell r="C12">
            <v>2015</v>
          </cell>
        </row>
        <row r="13">
          <cell r="B13" t="str">
            <v>Balanceførte eksponeringer (ekskl. Derivater og værdipapirfinansieringstransaktioner (SFT))</v>
          </cell>
        </row>
        <row r="14">
          <cell r="B14" t="str">
            <v>Balanceposter (ekskl.  Derivater og værdipapirfinansieringstransaktioner, dog inkl. Sikkerhedsstillelse)</v>
          </cell>
          <cell r="C14">
            <v>1341589</v>
          </cell>
        </row>
        <row r="15">
          <cell r="B15" t="str">
            <v>Aktiver fratrukket i beregningen af kernekapitalen</v>
          </cell>
          <cell r="C15">
            <v>-1514</v>
          </cell>
        </row>
        <row r="16">
          <cell r="B16" t="str">
            <v>Samlet balanceførte eksponeringer</v>
          </cell>
          <cell r="C16">
            <v>1340074</v>
          </cell>
        </row>
        <row r="18">
          <cell r="B18" t="str">
            <v>Eksponeringsværdi af derivater</v>
          </cell>
        </row>
        <row r="19">
          <cell r="B19" t="str">
            <v>Genanskaffelsesomkostning forbundet med derivattransaktioner</v>
          </cell>
          <cell r="C19">
            <v>19654</v>
          </cell>
        </row>
        <row r="20">
          <cell r="B20" t="str">
            <v>Tillægsbeløb til den potentielle fremtidige eksponering forbundet med derivattransaktioner</v>
          </cell>
          <cell r="C20">
            <v>5471</v>
          </cell>
        </row>
        <row r="21">
          <cell r="B21" t="str">
            <v>Samlet eksponeringsværdi af derivater</v>
          </cell>
          <cell r="C21">
            <v>25115</v>
          </cell>
        </row>
        <row r="23">
          <cell r="B23" t="str">
            <v>Samlet eksponeringsværdi af værdipapirfinansieringstransaktioner (SFT)</v>
          </cell>
          <cell r="C23">
            <v>38849</v>
          </cell>
        </row>
        <row r="25">
          <cell r="B25" t="str">
            <v>Andre ikke-balanceførte eksponeringer</v>
          </cell>
        </row>
        <row r="27">
          <cell r="B27" t="str">
            <v>Nominel værdi af ikke-balanceførte eksponeringer (brutto)</v>
          </cell>
          <cell r="C27">
            <v>48869</v>
          </cell>
        </row>
        <row r="28">
          <cell r="B28" t="str">
            <v>Justeringer som følge af konverteringsfaktorer for ikke-balanceførte eksponeringer</v>
          </cell>
          <cell r="C28">
            <v>-7</v>
          </cell>
        </row>
        <row r="29">
          <cell r="B29" t="str">
            <v>Samlet eksponeringsværdi af andre ikke-balanceførte eksponeringer</v>
          </cell>
          <cell r="C29">
            <v>48863</v>
          </cell>
        </row>
        <row r="30">
          <cell r="B30" t="str">
            <v>Samlet eksponeringsværdi af gearingsgraden</v>
          </cell>
          <cell r="C30">
            <v>1452901</v>
          </cell>
        </row>
        <row r="32">
          <cell r="B32" t="str">
            <v>Kernekapital</v>
          </cell>
          <cell r="C32">
            <v>64013</v>
          </cell>
        </row>
        <row r="34">
          <cell r="B34" t="str">
            <v>Gearingsgraden</v>
          </cell>
          <cell r="C34">
            <v>4.3999999999999997E-2</v>
          </cell>
        </row>
      </sheetData>
      <sheetData sheetId="12">
        <row r="3">
          <cell r="B3" t="str">
            <v>Nykredit Realkredit koncernen</v>
          </cell>
        </row>
        <row r="4">
          <cell r="B4" t="str">
            <v>Mio. Kr.</v>
          </cell>
          <cell r="C4">
            <v>2012</v>
          </cell>
          <cell r="D4">
            <v>2013</v>
          </cell>
          <cell r="E4">
            <v>2014</v>
          </cell>
          <cell r="F4">
            <v>2015</v>
          </cell>
          <cell r="G4">
            <v>2016</v>
          </cell>
        </row>
        <row r="5">
          <cell r="B5" t="str">
            <v>Realkreditudlån</v>
          </cell>
          <cell r="C5">
            <v>1136445</v>
          </cell>
          <cell r="D5">
            <v>1136644</v>
          </cell>
          <cell r="E5">
            <v>1137099</v>
          </cell>
          <cell r="F5">
            <v>1119101</v>
          </cell>
          <cell r="G5" t="str">
            <v>xx</v>
          </cell>
        </row>
        <row r="6">
          <cell r="B6" t="str">
            <v>Bankudlån, ekskl. reverseudlån</v>
          </cell>
          <cell r="C6">
            <v>49728</v>
          </cell>
          <cell r="D6">
            <v>46963</v>
          </cell>
          <cell r="E6">
            <v>50494</v>
          </cell>
          <cell r="F6">
            <v>46747</v>
          </cell>
          <cell r="G6" t="str">
            <v>xx</v>
          </cell>
        </row>
        <row r="7">
          <cell r="B7" t="str">
            <v>Årets nedskrivningsprocent, realkreditudlån</v>
          </cell>
          <cell r="C7">
            <v>0.14000000000000001</v>
          </cell>
          <cell r="D7">
            <v>0.21</v>
          </cell>
          <cell r="E7">
            <v>0.19</v>
          </cell>
          <cell r="F7">
            <v>0.09</v>
          </cell>
        </row>
        <row r="8">
          <cell r="B8" t="str">
            <v>Årets nedskrivningsprocent, bankudlån</v>
          </cell>
          <cell r="C8">
            <v>0.59</v>
          </cell>
          <cell r="D8">
            <v>0.28999999999999998</v>
          </cell>
          <cell r="E8">
            <v>0.22</v>
          </cell>
          <cell r="F8">
            <v>-0.12</v>
          </cell>
        </row>
      </sheetData>
      <sheetData sheetId="13">
        <row r="9">
          <cell r="D9" t="str">
            <v>Nykredit Realkredit-koncernen</v>
          </cell>
        </row>
        <row r="10">
          <cell r="D10" t="str">
            <v>Leverage Ratio</v>
          </cell>
        </row>
        <row r="11">
          <cell r="D11" t="str">
            <v>Mio. kr.</v>
          </cell>
          <cell r="E11">
            <v>2016</v>
          </cell>
          <cell r="F11">
            <v>2015</v>
          </cell>
        </row>
        <row r="12">
          <cell r="D12" t="str">
            <v>Kernekapital</v>
          </cell>
          <cell r="E12" t="str">
            <v xml:space="preserve"> </v>
          </cell>
          <cell r="F12">
            <v>64013.195797617998</v>
          </cell>
        </row>
        <row r="13">
          <cell r="D13" t="str">
            <v>Leverage Ratio-eksponeringer</v>
          </cell>
          <cell r="E13" t="str">
            <v xml:space="preserve"> </v>
          </cell>
          <cell r="F13">
            <v>1452900.74670473</v>
          </cell>
        </row>
        <row r="14">
          <cell r="D14" t="str">
            <v>Leverage Ratio</v>
          </cell>
          <cell r="E14" t="str">
            <v xml:space="preserve"> </v>
          </cell>
          <cell r="F14">
            <v>4.41E-2</v>
          </cell>
        </row>
        <row r="17">
          <cell r="D17" t="str">
            <v>Nykredit Realkredit A/S</v>
          </cell>
        </row>
        <row r="18">
          <cell r="D18" t="str">
            <v>Leverage Ratio</v>
          </cell>
        </row>
        <row r="19">
          <cell r="D19" t="str">
            <v>Mio. kr.</v>
          </cell>
          <cell r="E19">
            <v>2016</v>
          </cell>
          <cell r="F19">
            <v>2015</v>
          </cell>
        </row>
        <row r="20">
          <cell r="D20" t="str">
            <v>Kernekapital</v>
          </cell>
          <cell r="E20" t="str">
            <v xml:space="preserve"> </v>
          </cell>
          <cell r="F20">
            <v>63838.425585481004</v>
          </cell>
        </row>
        <row r="21">
          <cell r="D21" t="str">
            <v>Leverage Ratio-eksponeringer</v>
          </cell>
          <cell r="E21" t="str">
            <v xml:space="preserve"> </v>
          </cell>
          <cell r="F21">
            <v>1310423.55928684</v>
          </cell>
        </row>
        <row r="22">
          <cell r="D22" t="str">
            <v>Leverage Ratio</v>
          </cell>
          <cell r="E22" t="str">
            <v xml:space="preserve"> </v>
          </cell>
          <cell r="F22">
            <v>4.87E-2</v>
          </cell>
        </row>
        <row r="26">
          <cell r="D26" t="str">
            <v>Totalkredit A/S</v>
          </cell>
        </row>
        <row r="27">
          <cell r="D27" t="str">
            <v>Leverage Ratio</v>
          </cell>
        </row>
        <row r="28">
          <cell r="D28" t="str">
            <v>Mio. kr.</v>
          </cell>
          <cell r="E28">
            <v>2016</v>
          </cell>
          <cell r="F28">
            <v>2015</v>
          </cell>
        </row>
        <row r="29">
          <cell r="D29" t="str">
            <v>Kernekapital</v>
          </cell>
          <cell r="E29" t="str">
            <v xml:space="preserve"> </v>
          </cell>
          <cell r="F29">
            <v>18591.287958247001</v>
          </cell>
        </row>
        <row r="30">
          <cell r="D30" t="str">
            <v>Leverage Ratio-eksponeringer</v>
          </cell>
          <cell r="E30" t="str">
            <v xml:space="preserve"> </v>
          </cell>
          <cell r="F30">
            <v>638090.25809713698</v>
          </cell>
        </row>
        <row r="31">
          <cell r="D31" t="str">
            <v>Leverage Ratio</v>
          </cell>
          <cell r="E31" t="str">
            <v xml:space="preserve"> </v>
          </cell>
          <cell r="F31">
            <v>2.9100000000000001E-2</v>
          </cell>
        </row>
        <row r="34">
          <cell r="D34" t="str">
            <v>Nykredit Bank-koncernen</v>
          </cell>
        </row>
        <row r="35">
          <cell r="D35" t="str">
            <v>Leverage Ratio</v>
          </cell>
        </row>
        <row r="36">
          <cell r="D36" t="str">
            <v>Mio. kr.</v>
          </cell>
          <cell r="E36">
            <v>2016</v>
          </cell>
          <cell r="F36">
            <v>2015</v>
          </cell>
        </row>
        <row r="37">
          <cell r="D37" t="str">
            <v>Kernekapital</v>
          </cell>
          <cell r="E37" t="str">
            <v xml:space="preserve"> </v>
          </cell>
          <cell r="F37">
            <v>15830.696689064</v>
          </cell>
        </row>
        <row r="38">
          <cell r="D38" t="str">
            <v>Leverage Ratio-eksponeringer</v>
          </cell>
          <cell r="E38" t="str">
            <v xml:space="preserve"> </v>
          </cell>
          <cell r="F38">
            <v>209296.50197738901</v>
          </cell>
        </row>
        <row r="39">
          <cell r="D39" t="str">
            <v>Leverage Ratio</v>
          </cell>
          <cell r="E39" t="str">
            <v xml:space="preserve"> </v>
          </cell>
          <cell r="F39">
            <v>7.5600000000000001E-2</v>
          </cell>
        </row>
      </sheetData>
      <sheetData sheetId="14"/>
      <sheetData sheetId="1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1"/>
      <sheetName val="2"/>
      <sheetName val="3"/>
      <sheetName val="4"/>
      <sheetName val="5"/>
      <sheetName val="6"/>
      <sheetName val="7"/>
      <sheetName val="8"/>
      <sheetName val="9"/>
      <sheetName val="10"/>
      <sheetName val="11"/>
      <sheetName val="12"/>
      <sheetName val="13"/>
      <sheetName val="14"/>
      <sheetName val="15"/>
      <sheetName val="16"/>
      <sheetName val="17"/>
      <sheetName val="18"/>
      <sheetName val="19"/>
      <sheetName val="20"/>
      <sheetName val="21"/>
      <sheetName val="22"/>
      <sheetName val="23"/>
      <sheetName val="24"/>
      <sheetName val="25"/>
      <sheetName val="26"/>
      <sheetName val="27"/>
      <sheetName val="28"/>
      <sheetName val="29"/>
      <sheetName val="30"/>
      <sheetName val="31"/>
      <sheetName val="32"/>
      <sheetName val="33"/>
      <sheetName val="34"/>
      <sheetName val="35"/>
      <sheetName val="36"/>
      <sheetName val="37"/>
      <sheetName val="38"/>
      <sheetName val="39"/>
      <sheetName val="40"/>
      <sheetName val="41"/>
      <sheetName val="42"/>
      <sheetName val="43"/>
      <sheetName val="44"/>
    </sheetNames>
    <sheetDataSet>
      <sheetData sheetId="0" refreshError="1"/>
      <sheetData sheetId="1" refreshError="1"/>
      <sheetData sheetId="2"/>
      <sheetData sheetId="3"/>
      <sheetData sheetId="4"/>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sheetData sheetId="35" refreshError="1"/>
      <sheetData sheetId="36" refreshError="1"/>
      <sheetData sheetId="37"/>
      <sheetData sheetId="38"/>
      <sheetData sheetId="39" refreshError="1"/>
      <sheetData sheetId="40"/>
      <sheetData sheetId="41" refreshError="1"/>
      <sheetData sheetId="42" refreshError="1"/>
      <sheetData sheetId="43" refreshError="1"/>
      <sheetData sheetId="4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U MR1"/>
      <sheetName val="EU MR2-A"/>
      <sheetName val="EU MR2-B"/>
      <sheetName val="EU MR3"/>
      <sheetName val="EU MR4"/>
    </sheetNames>
    <sheetDataSet>
      <sheetData sheetId="0" refreshError="1"/>
      <sheetData sheetId="1" refreshError="1"/>
      <sheetData sheetId="2" refreshError="1"/>
      <sheetData sheetId="3" refreshError="1">
        <row r="2">
          <cell r="P2">
            <v>9249889.9900000002</v>
          </cell>
          <cell r="V2">
            <v>41770513.2299999</v>
          </cell>
        </row>
        <row r="3">
          <cell r="P3">
            <v>8910633.1500000004</v>
          </cell>
          <cell r="V3">
            <v>40252646.840000004</v>
          </cell>
        </row>
        <row r="4">
          <cell r="P4">
            <v>8456046.4299999997</v>
          </cell>
          <cell r="V4">
            <v>39514771.590000004</v>
          </cell>
        </row>
        <row r="5">
          <cell r="P5">
            <v>8334759.04</v>
          </cell>
          <cell r="V5">
            <v>39627880.4799999</v>
          </cell>
        </row>
        <row r="6">
          <cell r="P6">
            <v>8181028.3499999996</v>
          </cell>
          <cell r="V6">
            <v>39404218.0499999</v>
          </cell>
        </row>
        <row r="7">
          <cell r="P7">
            <v>8865956.4000000004</v>
          </cell>
          <cell r="V7">
            <v>40089757.850000001</v>
          </cell>
        </row>
        <row r="8">
          <cell r="P8">
            <v>8277876.7199999997</v>
          </cell>
          <cell r="V8">
            <v>37910247.090000004</v>
          </cell>
        </row>
        <row r="9">
          <cell r="P9">
            <v>7702418.3499999996</v>
          </cell>
          <cell r="V9">
            <v>37409048.240000002</v>
          </cell>
        </row>
        <row r="10">
          <cell r="P10">
            <v>7978562.7699999996</v>
          </cell>
          <cell r="V10">
            <v>37916434.8699999</v>
          </cell>
        </row>
        <row r="11">
          <cell r="P11">
            <v>8391220.6199999992</v>
          </cell>
          <cell r="V11">
            <v>39419516.509999901</v>
          </cell>
        </row>
        <row r="12">
          <cell r="P12">
            <v>7809525.9500000002</v>
          </cell>
          <cell r="V12">
            <v>38808517.810000002</v>
          </cell>
        </row>
        <row r="13">
          <cell r="P13">
            <v>8506444.6799999997</v>
          </cell>
          <cell r="V13">
            <v>39420231.890000001</v>
          </cell>
        </row>
        <row r="14">
          <cell r="P14">
            <v>10053448.279999999</v>
          </cell>
          <cell r="V14">
            <v>41847143.2999999</v>
          </cell>
        </row>
        <row r="15">
          <cell r="P15">
            <v>9343826.3599999994</v>
          </cell>
          <cell r="V15">
            <v>39334852.1199999</v>
          </cell>
        </row>
        <row r="16">
          <cell r="P16">
            <v>8884964.7300000004</v>
          </cell>
          <cell r="V16">
            <v>40783262.969999902</v>
          </cell>
        </row>
        <row r="17">
          <cell r="P17">
            <v>8371518.4299999997</v>
          </cell>
          <cell r="V17">
            <v>39583866.2999999</v>
          </cell>
        </row>
        <row r="18">
          <cell r="P18">
            <v>8704256.3100000005</v>
          </cell>
          <cell r="V18">
            <v>39969501.7299999</v>
          </cell>
        </row>
        <row r="19">
          <cell r="P19">
            <v>8816946.7400000002</v>
          </cell>
          <cell r="V19">
            <v>39891213.2999999</v>
          </cell>
        </row>
        <row r="20">
          <cell r="P20">
            <v>8442028.5</v>
          </cell>
          <cell r="V20">
            <v>39734431.1199999</v>
          </cell>
        </row>
        <row r="21">
          <cell r="P21">
            <v>8779620.2899999991</v>
          </cell>
          <cell r="V21">
            <v>39993690.030000001</v>
          </cell>
        </row>
        <row r="22">
          <cell r="P22">
            <v>9891461.6099999994</v>
          </cell>
          <cell r="V22">
            <v>41543085.030000001</v>
          </cell>
        </row>
        <row r="23">
          <cell r="P23">
            <v>9565562.75</v>
          </cell>
          <cell r="V23">
            <v>45648467</v>
          </cell>
        </row>
        <row r="24">
          <cell r="P24">
            <v>9358339.7100000009</v>
          </cell>
          <cell r="V24">
            <v>45048360.5</v>
          </cell>
        </row>
        <row r="25">
          <cell r="P25">
            <v>9345789.7200000007</v>
          </cell>
          <cell r="V25">
            <v>43696692.920000002</v>
          </cell>
        </row>
        <row r="26">
          <cell r="P26">
            <v>9274924.1099999994</v>
          </cell>
          <cell r="V26">
            <v>44460841.189999901</v>
          </cell>
        </row>
        <row r="27">
          <cell r="P27">
            <v>9656256.9100000001</v>
          </cell>
          <cell r="V27">
            <v>41605681.880000003</v>
          </cell>
        </row>
        <row r="28">
          <cell r="P28">
            <v>9206707.4499999993</v>
          </cell>
          <cell r="V28">
            <v>41821474.130000003</v>
          </cell>
        </row>
        <row r="29">
          <cell r="P29">
            <v>9146130.7599999998</v>
          </cell>
          <cell r="V29">
            <v>40860167.789999902</v>
          </cell>
        </row>
        <row r="30">
          <cell r="P30">
            <v>9342047.9399999995</v>
          </cell>
          <cell r="V30">
            <v>41982097.880000003</v>
          </cell>
        </row>
        <row r="31">
          <cell r="P31">
            <v>8849113.75</v>
          </cell>
          <cell r="V31">
            <v>39869981.6199999</v>
          </cell>
        </row>
        <row r="32">
          <cell r="P32">
            <v>9175623.5600000005</v>
          </cell>
          <cell r="V32">
            <v>39693789.0499999</v>
          </cell>
        </row>
        <row r="33">
          <cell r="P33">
            <v>9180293.9299999997</v>
          </cell>
          <cell r="V33">
            <v>38774238.4799999</v>
          </cell>
        </row>
        <row r="34">
          <cell r="P34">
            <v>9182958.9199999999</v>
          </cell>
          <cell r="V34">
            <v>37847240.670000002</v>
          </cell>
        </row>
        <row r="35">
          <cell r="P35">
            <v>9967803.0199999996</v>
          </cell>
          <cell r="V35">
            <v>39703945.2999999</v>
          </cell>
        </row>
        <row r="36">
          <cell r="P36">
            <v>9958132.4800000004</v>
          </cell>
          <cell r="V36">
            <v>38616895.93</v>
          </cell>
        </row>
        <row r="37">
          <cell r="P37">
            <v>10180176.310000001</v>
          </cell>
          <cell r="V37">
            <v>38749138.3699999</v>
          </cell>
        </row>
        <row r="38">
          <cell r="P38">
            <v>9147042.8599999994</v>
          </cell>
          <cell r="V38">
            <v>39063539.6199999</v>
          </cell>
        </row>
        <row r="39">
          <cell r="P39">
            <v>9120078.9800000004</v>
          </cell>
          <cell r="V39">
            <v>39271628.920000002</v>
          </cell>
        </row>
        <row r="40">
          <cell r="P40">
            <v>9215292.8599999994</v>
          </cell>
          <cell r="V40">
            <v>39378821.920000002</v>
          </cell>
        </row>
        <row r="41">
          <cell r="P41">
            <v>9064007.4700000007</v>
          </cell>
          <cell r="V41">
            <v>38979781.939999901</v>
          </cell>
        </row>
        <row r="42">
          <cell r="P42">
            <v>9202198.3599999994</v>
          </cell>
          <cell r="V42">
            <v>39154596.07</v>
          </cell>
        </row>
        <row r="43">
          <cell r="P43">
            <v>9096172.5899999999</v>
          </cell>
          <cell r="V43">
            <v>39661595.789999902</v>
          </cell>
        </row>
        <row r="44">
          <cell r="P44">
            <v>9191519.6300000008</v>
          </cell>
          <cell r="V44">
            <v>39621045.780000001</v>
          </cell>
        </row>
        <row r="45">
          <cell r="P45">
            <v>9175950.3399999999</v>
          </cell>
          <cell r="V45">
            <v>40039033.280000001</v>
          </cell>
        </row>
        <row r="46">
          <cell r="P46">
            <v>9203732.2699999996</v>
          </cell>
          <cell r="V46">
            <v>40096649.149999902</v>
          </cell>
        </row>
        <row r="47">
          <cell r="P47">
            <v>9373530.1799999997</v>
          </cell>
          <cell r="V47">
            <v>40018437.810000002</v>
          </cell>
        </row>
        <row r="48">
          <cell r="P48">
            <v>11465504.060000001</v>
          </cell>
          <cell r="V48">
            <v>40735733.460000001</v>
          </cell>
        </row>
        <row r="49">
          <cell r="P49">
            <v>11018522.51</v>
          </cell>
          <cell r="V49">
            <v>40305181.1199999</v>
          </cell>
        </row>
        <row r="50">
          <cell r="P50">
            <v>10509320.32</v>
          </cell>
          <cell r="V50">
            <v>39932461.579999901</v>
          </cell>
        </row>
        <row r="51">
          <cell r="P51">
            <v>10783034.15</v>
          </cell>
          <cell r="V51">
            <v>40273026.890000001</v>
          </cell>
        </row>
        <row r="52">
          <cell r="P52">
            <v>10323099.02</v>
          </cell>
          <cell r="V52">
            <v>38872003.810000002</v>
          </cell>
        </row>
        <row r="53">
          <cell r="P53">
            <v>10323436.58</v>
          </cell>
          <cell r="V53">
            <v>38608756.590000004</v>
          </cell>
        </row>
        <row r="54">
          <cell r="P54">
            <v>10277694.25</v>
          </cell>
          <cell r="V54">
            <v>38249254.810000002</v>
          </cell>
        </row>
        <row r="55">
          <cell r="P55">
            <v>10418763.619999999</v>
          </cell>
          <cell r="V55">
            <v>37378557.259999901</v>
          </cell>
        </row>
        <row r="56">
          <cell r="P56">
            <v>10596006.83</v>
          </cell>
          <cell r="V56">
            <v>37191918.280000001</v>
          </cell>
        </row>
        <row r="57">
          <cell r="P57">
            <v>10782525.85</v>
          </cell>
          <cell r="V57">
            <v>36909050.310000002</v>
          </cell>
        </row>
        <row r="58">
          <cell r="P58">
            <v>10813695.859999999</v>
          </cell>
          <cell r="V58">
            <v>36793773.7299999</v>
          </cell>
        </row>
        <row r="59">
          <cell r="P59">
            <v>10535793.9</v>
          </cell>
          <cell r="V59">
            <v>36210095.780000001</v>
          </cell>
        </row>
        <row r="60">
          <cell r="P60">
            <v>10384643.779999999</v>
          </cell>
          <cell r="V60">
            <v>35424061.539999902</v>
          </cell>
        </row>
        <row r="61">
          <cell r="P61">
            <v>9367490.9499999993</v>
          </cell>
          <cell r="V61">
            <v>35479743.93</v>
          </cell>
        </row>
        <row r="62">
          <cell r="P62">
            <v>9935822.4900000002</v>
          </cell>
          <cell r="V62">
            <v>37612307.030000001</v>
          </cell>
        </row>
        <row r="63">
          <cell r="P63">
            <v>9403446.3300000001</v>
          </cell>
          <cell r="V63">
            <v>37964282.210000001</v>
          </cell>
        </row>
        <row r="64">
          <cell r="P64">
            <v>8949909.1699999999</v>
          </cell>
          <cell r="V64">
            <v>37970399.93</v>
          </cell>
        </row>
        <row r="65">
          <cell r="P65">
            <v>9618489.5700000003</v>
          </cell>
          <cell r="V65">
            <v>38970780.030000001</v>
          </cell>
        </row>
        <row r="66">
          <cell r="P66">
            <v>9594292.1699999999</v>
          </cell>
          <cell r="V66">
            <v>38598659.600000001</v>
          </cell>
        </row>
        <row r="67">
          <cell r="P67">
            <v>9568754.3599999994</v>
          </cell>
          <cell r="V67">
            <v>37274413.259999901</v>
          </cell>
        </row>
        <row r="68">
          <cell r="P68">
            <v>8858620.0999999996</v>
          </cell>
          <cell r="V68">
            <v>37029469.1599999</v>
          </cell>
        </row>
        <row r="69">
          <cell r="P69">
            <v>10517188.4</v>
          </cell>
          <cell r="V69">
            <v>43807234.719999902</v>
          </cell>
        </row>
        <row r="70">
          <cell r="P70">
            <v>11087565.630000001</v>
          </cell>
          <cell r="V70">
            <v>41933136.770000003</v>
          </cell>
        </row>
        <row r="71">
          <cell r="P71">
            <v>9718651.4399999995</v>
          </cell>
          <cell r="V71">
            <v>40463853.689999901</v>
          </cell>
        </row>
        <row r="72">
          <cell r="P72">
            <v>11002567.99</v>
          </cell>
          <cell r="V72">
            <v>58782391.460000001</v>
          </cell>
        </row>
        <row r="73">
          <cell r="P73">
            <v>11012587.4</v>
          </cell>
          <cell r="V73">
            <v>58808356.859999903</v>
          </cell>
        </row>
        <row r="74">
          <cell r="P74">
            <v>11151074.619999999</v>
          </cell>
          <cell r="V74">
            <v>59671636.469999902</v>
          </cell>
        </row>
        <row r="75">
          <cell r="P75">
            <v>9818453.3699999992</v>
          </cell>
          <cell r="V75">
            <v>60048497.259999901</v>
          </cell>
        </row>
        <row r="76">
          <cell r="P76">
            <v>10251739.01</v>
          </cell>
          <cell r="V76">
            <v>60781949.600000001</v>
          </cell>
        </row>
        <row r="77">
          <cell r="P77">
            <v>10185755.050000001</v>
          </cell>
          <cell r="V77">
            <v>60495932.8699999</v>
          </cell>
        </row>
        <row r="78">
          <cell r="P78">
            <v>10417114.99</v>
          </cell>
          <cell r="V78">
            <v>60661581.7299999</v>
          </cell>
        </row>
        <row r="79">
          <cell r="P79">
            <v>10733684.67</v>
          </cell>
          <cell r="V79">
            <v>60713759.310000002</v>
          </cell>
        </row>
        <row r="80">
          <cell r="P80">
            <v>10740711.48</v>
          </cell>
          <cell r="V80">
            <v>60697738.649999902</v>
          </cell>
        </row>
        <row r="81">
          <cell r="P81">
            <v>10976863.67</v>
          </cell>
          <cell r="V81">
            <v>42090557.450000003</v>
          </cell>
        </row>
        <row r="82">
          <cell r="P82">
            <v>11831289.689999999</v>
          </cell>
          <cell r="V82">
            <v>43438550.630000003</v>
          </cell>
        </row>
        <row r="83">
          <cell r="P83">
            <v>12014281.99</v>
          </cell>
          <cell r="V83">
            <v>43134757.759999901</v>
          </cell>
        </row>
        <row r="84">
          <cell r="P84">
            <v>11922514.98</v>
          </cell>
          <cell r="V84">
            <v>43302778.689999901</v>
          </cell>
        </row>
        <row r="85">
          <cell r="P85">
            <v>12484737.869999999</v>
          </cell>
          <cell r="V85">
            <v>43402026.43</v>
          </cell>
        </row>
        <row r="86">
          <cell r="P86">
            <v>10800203.619999999</v>
          </cell>
          <cell r="V86">
            <v>43271483.329999901</v>
          </cell>
        </row>
        <row r="87">
          <cell r="P87">
            <v>10235595.26</v>
          </cell>
          <cell r="V87">
            <v>41314780.670000002</v>
          </cell>
        </row>
        <row r="88">
          <cell r="P88">
            <v>10867753.539999999</v>
          </cell>
          <cell r="V88">
            <v>42011036.520000003</v>
          </cell>
        </row>
        <row r="89">
          <cell r="P89">
            <v>10321047.050000001</v>
          </cell>
          <cell r="V89">
            <v>41853194.7999999</v>
          </cell>
        </row>
        <row r="90">
          <cell r="P90">
            <v>10734480.189999999</v>
          </cell>
          <cell r="V90">
            <v>40892018.609999903</v>
          </cell>
        </row>
        <row r="91">
          <cell r="P91">
            <v>11918145.300000001</v>
          </cell>
          <cell r="V91">
            <v>44980813.560000002</v>
          </cell>
        </row>
        <row r="92">
          <cell r="P92">
            <v>10848316.380000001</v>
          </cell>
          <cell r="V92">
            <v>39579717.539999902</v>
          </cell>
        </row>
        <row r="93">
          <cell r="P93">
            <v>11173635.220000001</v>
          </cell>
          <cell r="V93">
            <v>40233146.609999903</v>
          </cell>
        </row>
        <row r="94">
          <cell r="P94">
            <v>10775933.4</v>
          </cell>
          <cell r="V94">
            <v>40315644.359999903</v>
          </cell>
        </row>
        <row r="95">
          <cell r="P95">
            <v>10965423.689999999</v>
          </cell>
          <cell r="V95">
            <v>41170328.759999901</v>
          </cell>
        </row>
        <row r="96">
          <cell r="P96">
            <v>11249736.58</v>
          </cell>
          <cell r="V96">
            <v>42446223.6199999</v>
          </cell>
        </row>
        <row r="97">
          <cell r="P97">
            <v>10727767.869999999</v>
          </cell>
          <cell r="V97">
            <v>43539255.509999901</v>
          </cell>
        </row>
        <row r="98">
          <cell r="P98">
            <v>10558342.35</v>
          </cell>
          <cell r="V98">
            <v>44384840.710000001</v>
          </cell>
        </row>
        <row r="99">
          <cell r="P99">
            <v>10626267.300000001</v>
          </cell>
          <cell r="V99">
            <v>44131369.380000003</v>
          </cell>
        </row>
        <row r="100">
          <cell r="P100">
            <v>10843088.779999999</v>
          </cell>
          <cell r="V100">
            <v>44204419.810000002</v>
          </cell>
        </row>
        <row r="101">
          <cell r="P101">
            <v>10257714.619999999</v>
          </cell>
          <cell r="V101">
            <v>44239199.7999999</v>
          </cell>
        </row>
        <row r="102">
          <cell r="P102">
            <v>9768965.0299999993</v>
          </cell>
          <cell r="V102">
            <v>43125224.060000002</v>
          </cell>
        </row>
        <row r="103">
          <cell r="P103">
            <v>9978589.1699999999</v>
          </cell>
          <cell r="V103">
            <v>43169661.039999902</v>
          </cell>
        </row>
        <row r="104">
          <cell r="P104">
            <v>10265293.6</v>
          </cell>
          <cell r="V104">
            <v>44519634.359999903</v>
          </cell>
        </row>
        <row r="105">
          <cell r="P105">
            <v>10481799.85</v>
          </cell>
          <cell r="V105">
            <v>44972221.719999902</v>
          </cell>
        </row>
        <row r="106">
          <cell r="P106">
            <v>10883808.23</v>
          </cell>
          <cell r="V106">
            <v>45172454.4099999</v>
          </cell>
        </row>
        <row r="107">
          <cell r="P107">
            <v>10407929.6</v>
          </cell>
          <cell r="V107">
            <v>45347755.149999902</v>
          </cell>
        </row>
        <row r="108">
          <cell r="P108">
            <v>11334024.789999999</v>
          </cell>
          <cell r="V108">
            <v>45689918.710000001</v>
          </cell>
        </row>
        <row r="109">
          <cell r="P109">
            <v>10263747.73</v>
          </cell>
          <cell r="V109">
            <v>44313203.539999902</v>
          </cell>
        </row>
        <row r="110">
          <cell r="P110">
            <v>9783235.1199999992</v>
          </cell>
          <cell r="V110">
            <v>44201975.020000003</v>
          </cell>
        </row>
        <row r="111">
          <cell r="P111">
            <v>9583341.0199999996</v>
          </cell>
          <cell r="V111">
            <v>41899927.539999902</v>
          </cell>
        </row>
        <row r="112">
          <cell r="P112">
            <v>10607818.15</v>
          </cell>
          <cell r="V112">
            <v>43445552.880000003</v>
          </cell>
        </row>
        <row r="113">
          <cell r="P113">
            <v>17703078.710000001</v>
          </cell>
          <cell r="V113">
            <v>70466104.670000002</v>
          </cell>
        </row>
        <row r="114">
          <cell r="P114">
            <v>13697976.970000001</v>
          </cell>
          <cell r="V114">
            <v>55162674.340000004</v>
          </cell>
        </row>
        <row r="115">
          <cell r="P115">
            <v>10234643.859999999</v>
          </cell>
          <cell r="V115">
            <v>45018521.7999999</v>
          </cell>
        </row>
        <row r="116">
          <cell r="P116">
            <v>9156481.9000000004</v>
          </cell>
          <cell r="V116">
            <v>45164035.170000002</v>
          </cell>
        </row>
        <row r="117">
          <cell r="P117">
            <v>9533366.25</v>
          </cell>
          <cell r="V117">
            <v>45560720.460000001</v>
          </cell>
        </row>
        <row r="118">
          <cell r="P118">
            <v>9626915.1899999995</v>
          </cell>
          <cell r="V118">
            <v>45648734.140000001</v>
          </cell>
        </row>
        <row r="119">
          <cell r="P119">
            <v>9851173.4900000002</v>
          </cell>
          <cell r="V119">
            <v>46040061.590000004</v>
          </cell>
        </row>
        <row r="120">
          <cell r="P120">
            <v>9810094.6699999999</v>
          </cell>
          <cell r="V120">
            <v>45707609.649999902</v>
          </cell>
        </row>
        <row r="121">
          <cell r="P121">
            <v>9902574.8000000007</v>
          </cell>
          <cell r="V121">
            <v>46118363.2999999</v>
          </cell>
        </row>
        <row r="122">
          <cell r="P122">
            <v>9961682.0299999993</v>
          </cell>
          <cell r="V122">
            <v>46331610.2299999</v>
          </cell>
        </row>
        <row r="123">
          <cell r="P123">
            <v>10410104.25</v>
          </cell>
          <cell r="V123">
            <v>42855272.170000002</v>
          </cell>
        </row>
        <row r="124">
          <cell r="P124">
            <v>10089164.300000001</v>
          </cell>
          <cell r="V124">
            <v>42810646.240000002</v>
          </cell>
        </row>
      </sheetData>
      <sheetData sheetId="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ONCERN"/>
      <sheetName val="OVERBLIK"/>
      <sheetName val="JRK"/>
      <sheetName val="SOLO"/>
      <sheetName val="DATAGRUNDLAG"/>
    </sheetNames>
    <sheetDataSet>
      <sheetData sheetId="0"/>
      <sheetData sheetId="1"/>
      <sheetData sheetId="2"/>
      <sheetData sheetId="3"/>
      <sheetData sheetId="4">
        <row r="4">
          <cell r="F4">
            <v>44742</v>
          </cell>
          <cell r="I4">
            <v>44651</v>
          </cell>
          <cell r="L4">
            <v>44561</v>
          </cell>
          <cell r="O4">
            <v>44469</v>
          </cell>
          <cell r="R4">
            <v>44377</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BLIK"/>
      <sheetName val="KONCERN"/>
      <sheetName val="JRK"/>
      <sheetName val="SOLO"/>
      <sheetName val="DATAGRUNDLAG"/>
    </sheetNames>
    <sheetDataSet>
      <sheetData sheetId="0"/>
      <sheetData sheetId="1"/>
      <sheetData sheetId="2"/>
      <sheetData sheetId="3"/>
      <sheetData sheetId="4">
        <row r="3">
          <cell r="E3" t="str">
            <v>Sum of ReportingAmount</v>
          </cell>
        </row>
      </sheetData>
    </sheetDataSet>
  </externalBook>
</externalLink>
</file>

<file path=xl/persons/person.xml><?xml version="1.0" encoding="utf-8"?>
<personList xmlns="http://schemas.microsoft.com/office/spreadsheetml/2018/threadedcomments" xmlns:x="http://schemas.openxmlformats.org/spreadsheetml/2006/main">
  <person displayName="EBA staff" id="{E15864B2-0386-4D71-A7E0-A8CD71500512}" userId="EBA staff" providerId="None"/>
</personList>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D22" dT="2021-07-02T08:28:02.85" personId="{E15864B2-0386-4D71-A7E0-A8CD71500512}" id="{3E680D7F-BD79-47DA-BE85-C98AFB21F1F5}">
    <text>For entities without a small trading book
Securitisations that are exclusively in the banking book can be captured through the following:
{C 14.01, c0440, s0030} where {C 14.00, c0470, s0030} = empty 
However, this row needs to include, in addition, the RWEA calculated in accordance with Chapter 5 of Title II of Part Three CRR (i.e. thr RWEA calculated in accordance with the credit risk framework = the banking book part) for securitisation positions which are partically held in the banking book and partially held in the trading book.
However, the data included in C 14.00 and C 14.01 is not granular enough to identify which share of the RWEA of a securitisation partially held in both books is pertaining to the banking book part.
This issue does not arise in case of entities who have a small trading book and therefore apply the credit risk framework also to positions allocated to the trading book. Such entities can simply extract the data for all securitisation positions that they report in the SEC-IRBA sheet of C 14.01.</text>
  </threadedComment>
</ThreadedComments>
</file>

<file path=xl/threadedComments/threadedComment2.xml><?xml version="1.0" encoding="utf-8"?>
<ThreadedComments xmlns="http://schemas.microsoft.com/office/spreadsheetml/2018/threadedcomments" xmlns:x="http://schemas.openxmlformats.org/spreadsheetml/2006/main">
  <threadedComment ref="G6" dT="2021-07-01T10:23:46.08" personId="{E15864B2-0386-4D71-A7E0-A8CD71500512}" id="{D6FC4907-BF9D-4B6E-BDAE-3F7E6CFC107A}">
    <text>No substance change (only label change)</text>
  </threadedComment>
</ThreadedComments>
</file>

<file path=xl/threadedComments/threadedComment3.xml><?xml version="1.0" encoding="utf-8"?>
<ThreadedComments xmlns="http://schemas.microsoft.com/office/spreadsheetml/2018/threadedcomments" xmlns:x="http://schemas.openxmlformats.org/spreadsheetml/2006/main">
  <threadedComment ref="D13" dT="2021-07-02T10:25:07.63" personId="{E15864B2-0386-4D71-A7E0-A8CD71500512}" id="{28D5A89F-2C9D-43A4-AE7B-92568D5433AC}">
    <text>Several cells in this mapping included wrongly C 14.01, c0061 / c0080, instead of pointing to C 14.00, c0061 / c0080. This issue was rectified everywhere here, but is not highlighted in tracked changes.</text>
  </threadedComment>
</ThreadedComments>
</file>

<file path=xl/threadedComments/threadedComment4.xml><?xml version="1.0" encoding="utf-8"?>
<ThreadedComments xmlns="http://schemas.microsoft.com/office/spreadsheetml/2018/threadedcomments" xmlns:x="http://schemas.openxmlformats.org/spreadsheetml/2006/main">
  <threadedComment ref="G6" dT="2021-07-01T10:23:46.08" personId="{E15864B2-0386-4D71-A7E0-A8CD71500512}" id="{C012718C-534F-414B-9BB7-8B9BB43E82AE}">
    <text>No substance change (only label change)</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1.bin"/><Relationship Id="rId4" Type="http://schemas.microsoft.com/office/2017/10/relationships/threadedComment" Target="../threadedComments/threadedComment2.x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28.bin"/><Relationship Id="rId4" Type="http://schemas.microsoft.com/office/2017/10/relationships/threadedComment" Target="../threadedComments/threadedComment3.xml"/></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 Id="rId4" Type="http://schemas.microsoft.com/office/2017/10/relationships/threadedComment" Target="../threadedComments/threadedComment1.xml"/></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3.bin"/><Relationship Id="rId4" Type="http://schemas.microsoft.com/office/2017/10/relationships/threadedComment" Target="../threadedComments/threadedComment4.xml"/></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9CAC97-7CD1-4CCE-9891-9AF450C0801E}">
  <dimension ref="A1:H88"/>
  <sheetViews>
    <sheetView showGridLines="0" topLeftCell="A28" zoomScaleNormal="100" workbookViewId="0">
      <selection activeCell="C55" sqref="C55"/>
    </sheetView>
  </sheetViews>
  <sheetFormatPr defaultColWidth="9.140625" defaultRowHeight="15" x14ac:dyDescent="0.25"/>
  <cols>
    <col min="1" max="1" width="2.5703125" style="97" customWidth="1"/>
    <col min="2" max="2" width="4.7109375" style="97" customWidth="1"/>
    <col min="3" max="3" width="76.5703125" style="97" customWidth="1"/>
    <col min="4" max="4" width="9.7109375" style="97" customWidth="1"/>
    <col min="5" max="16384" width="9.140625" style="97"/>
  </cols>
  <sheetData>
    <row r="1" spans="1:8" ht="20.25" x14ac:dyDescent="0.25">
      <c r="A1" s="726" t="s">
        <v>0</v>
      </c>
      <c r="B1" s="726"/>
      <c r="C1" s="726"/>
      <c r="D1" s="41"/>
      <c r="E1" s="41"/>
      <c r="F1" s="41"/>
    </row>
    <row r="3" spans="1:8" x14ac:dyDescent="0.25">
      <c r="B3" s="586" t="s">
        <v>1021</v>
      </c>
      <c r="C3" s="585"/>
    </row>
    <row r="5" spans="1:8" ht="18.75" x14ac:dyDescent="0.3">
      <c r="B5" s="278" t="s">
        <v>1</v>
      </c>
      <c r="D5" s="272"/>
      <c r="E5" s="272"/>
    </row>
    <row r="6" spans="1:8" x14ac:dyDescent="0.25">
      <c r="B6" s="38"/>
      <c r="C6" s="37"/>
      <c r="D6" s="272"/>
      <c r="E6" s="272"/>
    </row>
    <row r="7" spans="1:8" x14ac:dyDescent="0.25">
      <c r="A7" s="37"/>
      <c r="B7" s="39" t="s">
        <v>2</v>
      </c>
      <c r="C7" s="40"/>
      <c r="D7" s="272"/>
      <c r="E7" s="272"/>
    </row>
    <row r="8" spans="1:8" x14ac:dyDescent="0.25">
      <c r="A8" s="37"/>
      <c r="B8" s="39"/>
      <c r="C8" s="45" t="s">
        <v>3</v>
      </c>
      <c r="D8" s="272"/>
      <c r="E8" s="272"/>
    </row>
    <row r="9" spans="1:8" x14ac:dyDescent="0.25">
      <c r="A9" s="37"/>
      <c r="B9" s="39"/>
      <c r="C9" s="45" t="s">
        <v>4</v>
      </c>
      <c r="D9" s="272"/>
      <c r="E9" s="272"/>
    </row>
    <row r="10" spans="1:8" x14ac:dyDescent="0.25">
      <c r="A10" s="37"/>
      <c r="B10" s="43"/>
      <c r="C10" s="45"/>
      <c r="D10" s="54"/>
      <c r="E10" s="272"/>
      <c r="H10" s="273"/>
    </row>
    <row r="11" spans="1:8" x14ac:dyDescent="0.25">
      <c r="A11" s="37"/>
      <c r="B11" s="39" t="s">
        <v>5</v>
      </c>
      <c r="C11" s="45"/>
      <c r="D11" s="54"/>
      <c r="E11" s="272"/>
    </row>
    <row r="12" spans="1:8" x14ac:dyDescent="0.25">
      <c r="A12" s="37"/>
      <c r="B12" s="39"/>
      <c r="C12" s="45" t="s">
        <v>6</v>
      </c>
      <c r="D12" s="54"/>
      <c r="E12" s="272"/>
    </row>
    <row r="13" spans="1:8" x14ac:dyDescent="0.25">
      <c r="A13" s="37"/>
      <c r="B13" s="39"/>
      <c r="C13" s="45"/>
      <c r="D13" s="54"/>
      <c r="E13" s="272"/>
    </row>
    <row r="14" spans="1:8" x14ac:dyDescent="0.25">
      <c r="A14" s="37"/>
      <c r="B14" s="39" t="s">
        <v>7</v>
      </c>
      <c r="C14" s="45"/>
      <c r="D14" s="274"/>
      <c r="E14" s="272"/>
    </row>
    <row r="15" spans="1:8" x14ac:dyDescent="0.25">
      <c r="A15" s="37"/>
      <c r="B15" s="39"/>
      <c r="C15" s="45" t="s">
        <v>8</v>
      </c>
      <c r="D15" s="54"/>
      <c r="E15" s="272"/>
    </row>
    <row r="16" spans="1:8" x14ac:dyDescent="0.25">
      <c r="A16" s="37"/>
      <c r="B16" s="39"/>
      <c r="C16" s="45" t="s">
        <v>9</v>
      </c>
      <c r="D16" s="54"/>
      <c r="E16" s="272"/>
    </row>
    <row r="17" spans="1:5" x14ac:dyDescent="0.25">
      <c r="A17" s="37"/>
      <c r="B17" s="39"/>
      <c r="C17" s="45" t="s">
        <v>10</v>
      </c>
      <c r="D17" s="54"/>
      <c r="E17" s="272"/>
    </row>
    <row r="18" spans="1:5" x14ac:dyDescent="0.25">
      <c r="A18" s="37"/>
      <c r="B18" s="39"/>
      <c r="C18" s="45" t="s">
        <v>11</v>
      </c>
      <c r="D18" s="54"/>
      <c r="E18" s="272"/>
    </row>
    <row r="19" spans="1:5" x14ac:dyDescent="0.25">
      <c r="A19" s="37"/>
      <c r="B19" s="39"/>
      <c r="C19" s="45" t="s">
        <v>12</v>
      </c>
      <c r="D19" s="54"/>
      <c r="E19" s="272"/>
    </row>
    <row r="20" spans="1:5" x14ac:dyDescent="0.25">
      <c r="A20" s="37"/>
      <c r="B20" s="39"/>
      <c r="C20" s="45" t="s">
        <v>13</v>
      </c>
      <c r="D20" s="54"/>
      <c r="E20" s="272"/>
    </row>
    <row r="21" spans="1:5" x14ac:dyDescent="0.25">
      <c r="A21" s="37"/>
      <c r="B21" s="39"/>
      <c r="C21" s="45" t="s">
        <v>14</v>
      </c>
      <c r="D21" s="54"/>
      <c r="E21" s="272"/>
    </row>
    <row r="22" spans="1:5" x14ac:dyDescent="0.25">
      <c r="A22" s="37"/>
      <c r="B22" s="39"/>
      <c r="C22" s="45" t="s">
        <v>15</v>
      </c>
      <c r="D22" s="54"/>
      <c r="E22" s="272"/>
    </row>
    <row r="23" spans="1:5" x14ac:dyDescent="0.25">
      <c r="A23" s="37"/>
      <c r="B23" s="39"/>
      <c r="C23" s="45" t="s">
        <v>16</v>
      </c>
      <c r="D23" s="54"/>
      <c r="E23" s="272"/>
    </row>
    <row r="24" spans="1:5" x14ac:dyDescent="0.25">
      <c r="A24" s="37"/>
      <c r="B24" s="39"/>
      <c r="C24" s="45" t="s">
        <v>17</v>
      </c>
      <c r="D24" s="274"/>
      <c r="E24" s="272"/>
    </row>
    <row r="25" spans="1:5" x14ac:dyDescent="0.25">
      <c r="A25" s="37"/>
      <c r="B25" s="39"/>
      <c r="C25" s="45" t="s">
        <v>18</v>
      </c>
      <c r="D25" s="274"/>
      <c r="E25" s="272"/>
    </row>
    <row r="26" spans="1:5" x14ac:dyDescent="0.25">
      <c r="A26" s="37"/>
      <c r="B26" s="39"/>
      <c r="C26" s="45" t="s">
        <v>19</v>
      </c>
      <c r="D26" s="274"/>
      <c r="E26" s="272"/>
    </row>
    <row r="27" spans="1:5" x14ac:dyDescent="0.25">
      <c r="A27" s="37"/>
      <c r="B27" s="39"/>
      <c r="C27" s="45" t="s">
        <v>20</v>
      </c>
      <c r="D27" s="274"/>
      <c r="E27" s="272"/>
    </row>
    <row r="28" spans="1:5" x14ac:dyDescent="0.25">
      <c r="A28" s="37"/>
      <c r="B28" s="39"/>
      <c r="C28" s="45"/>
      <c r="D28" s="274"/>
      <c r="E28" s="272"/>
    </row>
    <row r="29" spans="1:5" x14ac:dyDescent="0.25">
      <c r="A29" s="37"/>
      <c r="B29" s="39" t="s">
        <v>21</v>
      </c>
      <c r="C29" s="45"/>
      <c r="D29" s="54"/>
      <c r="E29" s="272"/>
    </row>
    <row r="30" spans="1:5" x14ac:dyDescent="0.25">
      <c r="A30" s="37"/>
      <c r="B30" s="39"/>
      <c r="C30" s="45" t="s">
        <v>22</v>
      </c>
      <c r="D30" s="274"/>
      <c r="E30" s="272"/>
    </row>
    <row r="31" spans="1:5" x14ac:dyDescent="0.25">
      <c r="A31" s="37"/>
      <c r="B31" s="39"/>
      <c r="C31" s="45" t="s">
        <v>23</v>
      </c>
      <c r="D31" s="54"/>
      <c r="E31" s="272"/>
    </row>
    <row r="32" spans="1:5" x14ac:dyDescent="0.25">
      <c r="A32" s="37"/>
      <c r="B32" s="39"/>
      <c r="C32" s="45" t="s">
        <v>24</v>
      </c>
      <c r="D32" s="54"/>
      <c r="E32" s="272"/>
    </row>
    <row r="33" spans="1:5" x14ac:dyDescent="0.25">
      <c r="A33" s="37"/>
      <c r="B33" s="39"/>
      <c r="C33" s="45" t="s">
        <v>25</v>
      </c>
      <c r="D33" s="54"/>
      <c r="E33" s="272"/>
    </row>
    <row r="34" spans="1:5" x14ac:dyDescent="0.25">
      <c r="A34" s="37"/>
      <c r="B34" s="39"/>
      <c r="C34" s="45" t="s">
        <v>26</v>
      </c>
      <c r="D34" s="274"/>
      <c r="E34" s="272"/>
    </row>
    <row r="35" spans="1:5" x14ac:dyDescent="0.25">
      <c r="A35" s="37"/>
      <c r="B35" s="39"/>
      <c r="C35" s="45" t="s">
        <v>27</v>
      </c>
      <c r="D35" s="54"/>
      <c r="E35" s="272"/>
    </row>
    <row r="36" spans="1:5" x14ac:dyDescent="0.25">
      <c r="A36" s="37"/>
      <c r="B36" s="39"/>
      <c r="C36" s="45" t="s">
        <v>28</v>
      </c>
      <c r="D36" s="54"/>
      <c r="E36" s="272"/>
    </row>
    <row r="37" spans="1:5" x14ac:dyDescent="0.25">
      <c r="A37" s="37"/>
      <c r="B37" s="39"/>
      <c r="C37" s="45"/>
      <c r="D37" s="54"/>
      <c r="E37" s="272"/>
    </row>
    <row r="38" spans="1:5" x14ac:dyDescent="0.25">
      <c r="A38" s="37"/>
      <c r="B38" s="39" t="s">
        <v>29</v>
      </c>
      <c r="C38" s="45"/>
      <c r="D38" s="54"/>
      <c r="E38" s="272"/>
    </row>
    <row r="39" spans="1:5" x14ac:dyDescent="0.25">
      <c r="A39" s="37"/>
      <c r="B39" s="39"/>
      <c r="C39" s="45" t="s">
        <v>30</v>
      </c>
      <c r="D39" s="54"/>
      <c r="E39" s="272"/>
    </row>
    <row r="40" spans="1:5" x14ac:dyDescent="0.25">
      <c r="A40" s="37"/>
      <c r="B40" s="39"/>
      <c r="C40" s="45"/>
      <c r="D40" s="54"/>
      <c r="E40" s="272"/>
    </row>
    <row r="41" spans="1:5" x14ac:dyDescent="0.25">
      <c r="A41" s="37"/>
      <c r="B41" s="39" t="s">
        <v>31</v>
      </c>
      <c r="C41" s="45"/>
      <c r="D41" s="54"/>
      <c r="E41" s="272"/>
    </row>
    <row r="42" spans="1:5" x14ac:dyDescent="0.25">
      <c r="A42" s="37"/>
      <c r="B42" s="39"/>
      <c r="C42" s="45" t="s">
        <v>32</v>
      </c>
      <c r="D42" s="54"/>
      <c r="E42" s="272"/>
    </row>
    <row r="43" spans="1:5" x14ac:dyDescent="0.25">
      <c r="A43" s="37"/>
      <c r="B43" s="39"/>
      <c r="C43" s="45" t="s">
        <v>33</v>
      </c>
      <c r="D43" s="275"/>
      <c r="E43" s="272"/>
    </row>
    <row r="44" spans="1:5" x14ac:dyDescent="0.25">
      <c r="A44" s="37"/>
      <c r="B44" s="39"/>
      <c r="C44" s="45"/>
      <c r="D44" s="275"/>
      <c r="E44" s="272"/>
    </row>
    <row r="45" spans="1:5" x14ac:dyDescent="0.25">
      <c r="A45" s="37"/>
      <c r="B45" s="39" t="s">
        <v>34</v>
      </c>
      <c r="C45" s="45"/>
      <c r="D45" s="275"/>
      <c r="E45" s="272"/>
    </row>
    <row r="46" spans="1:5" x14ac:dyDescent="0.25">
      <c r="A46" s="37"/>
      <c r="B46" s="39"/>
      <c r="C46" s="45" t="s">
        <v>35</v>
      </c>
      <c r="D46" s="275"/>
      <c r="E46" s="272"/>
    </row>
    <row r="47" spans="1:5" x14ac:dyDescent="0.25">
      <c r="A47" s="37"/>
      <c r="B47" s="39"/>
      <c r="C47" s="45" t="s">
        <v>36</v>
      </c>
      <c r="D47" s="275"/>
      <c r="E47" s="272"/>
    </row>
    <row r="48" spans="1:5" x14ac:dyDescent="0.25">
      <c r="A48" s="37"/>
      <c r="B48" s="39"/>
      <c r="C48" s="45"/>
      <c r="D48" s="275"/>
      <c r="E48" s="272"/>
    </row>
    <row r="49" spans="1:5" x14ac:dyDescent="0.25">
      <c r="A49" s="37"/>
      <c r="B49" s="39" t="s">
        <v>37</v>
      </c>
      <c r="C49" s="45"/>
      <c r="D49" s="275"/>
      <c r="E49" s="272"/>
    </row>
    <row r="50" spans="1:5" x14ac:dyDescent="0.25">
      <c r="A50" s="37"/>
      <c r="B50" s="40"/>
      <c r="C50" s="45" t="s">
        <v>38</v>
      </c>
      <c r="D50" s="275"/>
      <c r="E50" s="272"/>
    </row>
    <row r="51" spans="1:5" x14ac:dyDescent="0.25">
      <c r="A51" s="37"/>
      <c r="B51" s="40"/>
      <c r="C51" s="45" t="s">
        <v>39</v>
      </c>
      <c r="D51" s="275"/>
      <c r="E51" s="272"/>
    </row>
    <row r="52" spans="1:5" x14ac:dyDescent="0.25">
      <c r="A52" s="37"/>
      <c r="B52" s="40"/>
      <c r="C52" s="45" t="s">
        <v>40</v>
      </c>
      <c r="D52" s="275"/>
      <c r="E52" s="272"/>
    </row>
    <row r="53" spans="1:5" x14ac:dyDescent="0.25">
      <c r="A53" s="37"/>
      <c r="B53" s="40"/>
      <c r="C53" s="45"/>
      <c r="D53" s="275"/>
      <c r="E53" s="272"/>
    </row>
    <row r="54" spans="1:5" x14ac:dyDescent="0.25">
      <c r="A54" s="37"/>
      <c r="B54" s="39" t="s">
        <v>41</v>
      </c>
      <c r="C54" s="45"/>
      <c r="D54" s="275"/>
      <c r="E54" s="272"/>
    </row>
    <row r="55" spans="1:5" x14ac:dyDescent="0.25">
      <c r="A55" s="37"/>
      <c r="B55" s="40"/>
      <c r="C55" s="44" t="s">
        <v>42</v>
      </c>
      <c r="D55" s="275"/>
      <c r="E55" s="272"/>
    </row>
    <row r="56" spans="1:5" x14ac:dyDescent="0.25">
      <c r="A56" s="37"/>
      <c r="B56" s="40"/>
      <c r="C56" s="45" t="s">
        <v>43</v>
      </c>
      <c r="D56" s="275"/>
      <c r="E56" s="272"/>
    </row>
    <row r="57" spans="1:5" x14ac:dyDescent="0.25">
      <c r="A57" s="37"/>
      <c r="B57" s="40"/>
      <c r="C57" s="45"/>
      <c r="D57" s="275"/>
      <c r="E57" s="272"/>
    </row>
    <row r="58" spans="1:5" ht="15.75" x14ac:dyDescent="0.25">
      <c r="A58" s="37"/>
      <c r="B58" s="276" t="s">
        <v>44</v>
      </c>
      <c r="C58" s="277"/>
      <c r="D58" s="275"/>
      <c r="E58" s="272"/>
    </row>
    <row r="59" spans="1:5" x14ac:dyDescent="0.25">
      <c r="A59" s="37"/>
      <c r="B59" s="39"/>
      <c r="C59" s="45"/>
      <c r="D59" s="275"/>
      <c r="E59" s="272"/>
    </row>
    <row r="60" spans="1:5" x14ac:dyDescent="0.25">
      <c r="A60" s="37"/>
      <c r="B60" s="39" t="s">
        <v>2</v>
      </c>
      <c r="C60" s="45"/>
      <c r="E60" s="272"/>
    </row>
    <row r="61" spans="1:5" x14ac:dyDescent="0.25">
      <c r="A61" s="37"/>
      <c r="B61" s="40"/>
      <c r="C61" s="45" t="s">
        <v>3</v>
      </c>
      <c r="E61" s="272"/>
    </row>
    <row r="62" spans="1:5" x14ac:dyDescent="0.25">
      <c r="A62" s="37"/>
      <c r="B62" s="40"/>
      <c r="C62" s="45"/>
      <c r="E62" s="272"/>
    </row>
    <row r="63" spans="1:5" x14ac:dyDescent="0.25">
      <c r="A63" s="37"/>
      <c r="B63" s="39" t="s">
        <v>5</v>
      </c>
      <c r="C63" s="45"/>
    </row>
    <row r="64" spans="1:5" x14ac:dyDescent="0.25">
      <c r="A64" s="37"/>
      <c r="B64" s="39"/>
      <c r="C64" s="45" t="s">
        <v>6</v>
      </c>
    </row>
    <row r="65" spans="1:5" x14ac:dyDescent="0.25">
      <c r="A65" s="37"/>
      <c r="B65" s="37"/>
      <c r="C65" s="45"/>
    </row>
    <row r="66" spans="1:5" x14ac:dyDescent="0.25">
      <c r="A66" s="37"/>
      <c r="B66" s="39" t="s">
        <v>7</v>
      </c>
      <c r="C66" s="45"/>
    </row>
    <row r="67" spans="1:5" x14ac:dyDescent="0.25">
      <c r="A67" s="37"/>
      <c r="B67" s="37"/>
      <c r="C67" s="45" t="s">
        <v>8</v>
      </c>
      <c r="D67" s="54"/>
      <c r="E67" s="272"/>
    </row>
    <row r="68" spans="1:5" x14ac:dyDescent="0.25">
      <c r="A68" s="37"/>
      <c r="B68" s="37"/>
      <c r="C68" s="45" t="s">
        <v>9</v>
      </c>
      <c r="D68" s="54"/>
      <c r="E68" s="272"/>
    </row>
    <row r="69" spans="1:5" x14ac:dyDescent="0.25">
      <c r="A69" s="37"/>
      <c r="B69" s="37"/>
      <c r="C69" s="45" t="s">
        <v>10</v>
      </c>
      <c r="D69" s="54"/>
      <c r="E69" s="272"/>
    </row>
    <row r="70" spans="1:5" x14ac:dyDescent="0.25">
      <c r="A70" s="37"/>
      <c r="B70" s="37"/>
      <c r="C70" s="45" t="s">
        <v>11</v>
      </c>
      <c r="D70" s="54"/>
      <c r="E70" s="272"/>
    </row>
    <row r="71" spans="1:5" x14ac:dyDescent="0.25">
      <c r="A71" s="37"/>
      <c r="B71" s="37"/>
      <c r="C71" s="45" t="s">
        <v>12</v>
      </c>
      <c r="D71" s="54"/>
      <c r="E71" s="272"/>
    </row>
    <row r="72" spans="1:5" x14ac:dyDescent="0.25">
      <c r="A72" s="37"/>
      <c r="B72" s="37"/>
      <c r="C72" s="45" t="s">
        <v>13</v>
      </c>
      <c r="D72" s="54"/>
      <c r="E72" s="272"/>
    </row>
    <row r="73" spans="1:5" x14ac:dyDescent="0.25">
      <c r="A73" s="37"/>
      <c r="B73" s="37"/>
      <c r="C73" s="45" t="s">
        <v>14</v>
      </c>
      <c r="D73" s="54"/>
      <c r="E73" s="272"/>
    </row>
    <row r="74" spans="1:5" x14ac:dyDescent="0.25">
      <c r="A74" s="37"/>
      <c r="B74" s="37"/>
      <c r="C74" s="45" t="s">
        <v>15</v>
      </c>
      <c r="D74" s="54"/>
      <c r="E74" s="272"/>
    </row>
    <row r="75" spans="1:5" x14ac:dyDescent="0.25">
      <c r="A75" s="37"/>
      <c r="B75" s="37"/>
      <c r="C75" s="45" t="s">
        <v>16</v>
      </c>
      <c r="D75" s="54"/>
      <c r="E75" s="272"/>
    </row>
    <row r="76" spans="1:5" x14ac:dyDescent="0.25">
      <c r="A76" s="37"/>
      <c r="B76" s="37"/>
      <c r="C76" s="45" t="s">
        <v>17</v>
      </c>
      <c r="D76" s="274"/>
      <c r="E76" s="272"/>
    </row>
    <row r="77" spans="1:5" x14ac:dyDescent="0.25">
      <c r="A77" s="37"/>
      <c r="B77" s="37"/>
      <c r="C77" s="45" t="s">
        <v>18</v>
      </c>
      <c r="D77" s="274"/>
      <c r="E77" s="272"/>
    </row>
    <row r="78" spans="1:5" x14ac:dyDescent="0.25">
      <c r="A78" s="37"/>
      <c r="B78" s="37"/>
      <c r="C78" s="45" t="s">
        <v>19</v>
      </c>
      <c r="D78" s="274"/>
      <c r="E78" s="272"/>
    </row>
    <row r="79" spans="1:5" x14ac:dyDescent="0.25">
      <c r="A79" s="37"/>
      <c r="B79" s="37"/>
      <c r="C79" s="45" t="s">
        <v>20</v>
      </c>
      <c r="D79" s="274"/>
      <c r="E79" s="272"/>
    </row>
    <row r="80" spans="1:5" x14ac:dyDescent="0.25">
      <c r="A80" s="37"/>
      <c r="B80" s="37"/>
      <c r="C80" s="37"/>
    </row>
    <row r="81" spans="1:3" x14ac:dyDescent="0.25">
      <c r="A81" s="37"/>
      <c r="B81" s="39" t="s">
        <v>37</v>
      </c>
      <c r="C81" s="45"/>
    </row>
    <row r="82" spans="1:3" x14ac:dyDescent="0.25">
      <c r="A82" s="37"/>
      <c r="B82" s="40"/>
      <c r="C82" s="45" t="s">
        <v>38</v>
      </c>
    </row>
    <row r="83" spans="1:3" x14ac:dyDescent="0.25">
      <c r="A83" s="37"/>
      <c r="B83" s="40"/>
      <c r="C83" s="45" t="s">
        <v>39</v>
      </c>
    </row>
    <row r="84" spans="1:3" x14ac:dyDescent="0.25">
      <c r="A84" s="37"/>
      <c r="B84" s="40"/>
      <c r="C84" s="45" t="s">
        <v>40</v>
      </c>
    </row>
    <row r="85" spans="1:3" x14ac:dyDescent="0.25">
      <c r="B85" s="40"/>
      <c r="C85" s="54"/>
    </row>
    <row r="86" spans="1:3" x14ac:dyDescent="0.25">
      <c r="B86" s="39" t="s">
        <v>41</v>
      </c>
      <c r="C86" s="45"/>
    </row>
    <row r="87" spans="1:3" x14ac:dyDescent="0.25">
      <c r="B87" s="40"/>
      <c r="C87" s="44" t="s">
        <v>42</v>
      </c>
    </row>
    <row r="88" spans="1:3" x14ac:dyDescent="0.25">
      <c r="C88" s="45" t="s">
        <v>43</v>
      </c>
    </row>
  </sheetData>
  <mergeCells count="1">
    <mergeCell ref="A1:C1"/>
  </mergeCells>
  <hyperlinks>
    <hyperlink ref="C8" location="'EU CC1'!A1" display="EU CC1 - Composition of regulatory own funds" xr:uid="{AA3CA456-A48E-49C0-B39E-2BDF001C22DF}"/>
    <hyperlink ref="C9" location="'EU KM1'!A1" display="EU KM1 - Key metrics template" xr:uid="{CD40B5CB-1617-4C4D-BB70-B82F985F68FF}"/>
    <hyperlink ref="C12" location="'EU OV1'!A1" display="EU OV1 – Overview of total risk exposure amounts" xr:uid="{D94337C5-C7FE-471C-B6D8-B6FB5DD45AAA}"/>
    <hyperlink ref="C15" location="'EU CQ1'!A1" display="EU CQ1: Credit quality of forborne exposures" xr:uid="{7BD5E44E-5D0C-4721-A314-EBF89A83161C}"/>
    <hyperlink ref="C16" location="'EU CQ3'!A1" display=" EU CQ3: Credit quality of performing and non-performing exposures by past due days" xr:uid="{21E68B41-0FB7-499F-95E2-EA24A0CA3BD7}"/>
    <hyperlink ref="C17" location="'EU CR1'!A1" display="EU CR1: Performing and non-performing exposures and related provisions. " xr:uid="{6774B989-B0F2-44F3-91F0-9B7CD4CCBFA9}"/>
    <hyperlink ref="C19" location="'EU CQ7'!A1" display="EU CQ7: Collateral obtained by taking possession and execution processes " xr:uid="{774DE426-1192-4E03-AEE5-0ECD8819624B}"/>
    <hyperlink ref="C20" location="'EU CR3'!A1" display=" EU CR3 –  CRM techniques overview:  Disclosure of the use of credit risk mitigation techniques" xr:uid="{E485CE63-BF8C-4CBF-9E2A-064E720E3AB5}"/>
    <hyperlink ref="C21" location="'EU CR4'!A1" display="EU CR4 – standardised approach – Credit risk exposure and CRM effects" xr:uid="{9403A6C0-0D5F-4644-B95D-E01EFDBD5A6A}"/>
    <hyperlink ref="C22" location="'EU CR5'!A1" display="EU CR5 – standardised approach" xr:uid="{F08D9223-64A9-4DC4-9EC8-4A143F21808D}"/>
    <hyperlink ref="C23" location="'EU CR6'!A1" display="EU CR6 – IRB approach – Credit risk exposures by exposure class and PD range" xr:uid="{955ADB9D-8662-4DB2-ABCC-3A504EDB7F7A}"/>
    <hyperlink ref="C24" location="'EU CR6-A'!A1" display="EU CR6-A – Scope of the use of IRB and SA approaches" xr:uid="{754C2303-67CF-49EC-8405-FE4A634B59DA}"/>
    <hyperlink ref="C27" location="'EU CR8'!A1" display="EU CR8 –  RWEA flow statements of credit risk exposures under the IRB approach " xr:uid="{0DAE4792-82DB-4F9D-A271-8138D58F4C8F}"/>
    <hyperlink ref="C25" location="'EU CR7'!A1" display="EU CR7 – IRB approach – Effect on the RWEAs of credit derivatives used as CRM techniques" xr:uid="{074DC1C5-9F33-47EC-8E7C-0916CC27C76B}"/>
    <hyperlink ref="C26" location="'EU CR7-A'!A1" display="EU CR7-A – IRB approach – Disclosure of the extent of the use of CRM techniques" xr:uid="{48D4DE68-4DB7-4FF4-962E-66ECCBD5F25B}"/>
    <hyperlink ref="C30" location="'EU CCR1'!A1" display="EU CCR1 - Analysis of CCR exposure by approach" xr:uid="{5016A758-BF8C-48CE-ADA4-56AACAA46015}"/>
    <hyperlink ref="C31" location="'EU CCR2'!A1" display="EU CCR2 -Transactions subject to own funds requirements for CVA risk" xr:uid="{91B73468-8C2D-44CD-A592-AF17F9483FD5}"/>
    <hyperlink ref="C32" location="'EU CCR3'!A1" display="EU CCR3 - Standardised approach – CCR exposures by regulatory exposure class and risk weights" xr:uid="{333DFC99-4CA2-44E2-AFAF-FCDBA8AD315C}"/>
    <hyperlink ref="C33" location="'EU CCR4'!A1" display="EU CCR4 - IRB approach – CCR exposures by exposure class and PD scale" xr:uid="{43969B37-00D1-4F98-89B2-A318890CB65D}"/>
    <hyperlink ref="C34" location="'EU CCR5'!A1" display="EU CCR5 - Composition of collateral for CCR exposures" xr:uid="{0D889D87-920F-425D-943E-5448BC853F72}"/>
    <hyperlink ref="C35" location="'EU CCR6'!A1" display="EU CCR6 - Credit derivatives exposures" xr:uid="{28D5457B-8DBC-407E-A4EF-53C29F9330E6}"/>
    <hyperlink ref="C36" location="'EU CCR8'!A1" display="EU CCR8 - Exposures to CCPs" xr:uid="{1BEF3036-A0BE-4911-812F-54EE207726E2}"/>
    <hyperlink ref="C39" location="'EU MR1'!A1" display="MR1 - Market risk under the standardised approach" xr:uid="{62E5DB2E-016C-458A-954D-F0B132DAD8C3}"/>
    <hyperlink ref="C42" location="'EU CCyB1'!A1" display="EU CCyB1 - Geographical distribution of credit exposures relevant for the calculation of the countercyclical buffer" xr:uid="{D597E7F7-7A06-4EA9-BD05-7B185412A21E}"/>
    <hyperlink ref="C43" location="'EU CCyB2'!A1" display="EU CCyB2 - Amount of institution-specific countercyclical capital buffer" xr:uid="{79163223-B8EB-468D-AE4B-F9E1426E6FC6}"/>
    <hyperlink ref="C46" location="'EU SEC1'!A1" display="EU-SEC1 - Securitisation exposures in the non-trading book" xr:uid="{EAFD8179-7522-4938-941C-42099B1C21EA}"/>
    <hyperlink ref="C47" location="'EU SEC4'!A1" display="EU-SEC4 - Securitisation exposures in the non-trading book and associated regulatory capital requirements - institution acting as investor" xr:uid="{A82E6BCA-FEC5-4E97-A05F-47261071B108}"/>
    <hyperlink ref="C50" location="'EU LR1'!A1" display="EU LR1 - LRSum: Summary reconciliation of accounting assets and leverage ratio exposures" xr:uid="{3E03E85D-EF61-4B01-A5DD-7138A41FB060}"/>
    <hyperlink ref="C51" location="'EU LR2'!A1" display="EU LR2 - LRCom: Leverage ratio common disclosure" xr:uid="{308B4540-8055-4373-BBB6-74D0E6A8A9E2}"/>
    <hyperlink ref="C52" location="'EU LR3'!A1" display="EU LR3 - LRSpl: Split-up of on balance sheet exposures (excluding derivatives, SFTs and exempted exposures)" xr:uid="{59DDACA0-DEA1-4DEE-8E82-D5A632AEFF8A}"/>
    <hyperlink ref="C61" location="'EU CC1 JR'!A1" display="EU CC1 - Composition of regulatory own funds" xr:uid="{00ABF46B-AA67-41F4-B038-7158BCBEAA08}"/>
    <hyperlink ref="C64" location="'EU OV1 JR'!A1" display="EU OV1 - Overview of total risk exposure amounts" xr:uid="{62AB04F0-6C0D-45E9-9B5A-F40BCC9018F3}"/>
    <hyperlink ref="C67" location="'EU CQ1 JR'!A1" display="EU CQ1 - Credit quality of forborne exposures" xr:uid="{A7B3E144-9D8A-4E05-B9AC-8D28A87E7578}"/>
    <hyperlink ref="C68" location="'EU CQ3 JR'!A1" display="EU CQ3: Credit quality of performing and non-performing exposures by past due days" xr:uid="{7A40339E-2194-4269-8DD8-D1187993E390}"/>
    <hyperlink ref="C69" location="'EU CR1 JR'!A1" display="EU CR1: Performing and non-performing exposures and related provisions. " xr:uid="{F29CDD78-FA05-400E-B778-37848FD722C9}"/>
    <hyperlink ref="C71" location="'EU CQ7 JR'!A1" display="EU CQ7: Collateral obtained by taking possession and execution processes " xr:uid="{71F1F7D9-99A9-476D-A886-4CB17A206FA9}"/>
    <hyperlink ref="C72" location="'EU CR3 JR'!A1" display="EU CR3 –  CRM techniques overview:  Disclosure of the use of credit risk mitigation techniques" xr:uid="{3DE2F354-47DE-4E49-8AE1-6A6EC85F224A}"/>
    <hyperlink ref="C73" location="'EU CR4 JR'!A1" display="EU CR4 – standardised approach – Credit risk exposure and CRM effects" xr:uid="{406814AD-57AC-4D85-86DE-6506292FFA95}"/>
    <hyperlink ref="C74" location="'EU CR5 JR'!A1" display="EU CR5 – standardised approach" xr:uid="{20AACEC6-51FC-41F0-8852-B8C1E3A3CC23}"/>
    <hyperlink ref="C75" location="'EU CR6 JR'!A1" display="EU CR6 – IRB approach – Credit risk exposures by exposure class and PD range" xr:uid="{12980C3E-2ADC-4C00-B560-6F7669BCFC6A}"/>
    <hyperlink ref="C76" location="'EU CR6-A JR'!A1" display="EU CR6-A – Scope of the use of IRB and SA approaches" xr:uid="{359ADA37-1041-4ACC-B9C0-7CCBD9D5B96B}"/>
    <hyperlink ref="C79" location="'EU CR8 JR'!A1" display="EU CR8 –  RWEA flow statements of credit risk exposures under the IRB approach " xr:uid="{16297C25-1813-4336-A150-9EE7E07CD69C}"/>
    <hyperlink ref="C77" location="'EU CR7 JR'!A1" display="EU CR7 – IRB approach – Effect on the RWEAs of credit derivatives used as CRM techniques" xr:uid="{5721F4F9-6E15-435D-AB94-610BA2FFA31B}"/>
    <hyperlink ref="C78" location="'EU CR7-A JR'!A1" display="EU CR7-A – IRB approach – Disclosure of the extent of the use of CRM techniques" xr:uid="{080A6AD5-2C6E-40E2-A4CD-25E81A90540A}"/>
    <hyperlink ref="C82" location="'EU LR1 JR'!A1" display="EU LR1 - LRSum: Summary reconciliation of accounting assets and leverage ratio exposures" xr:uid="{1D46BF34-272F-4D7B-A929-46EA92A76E34}"/>
    <hyperlink ref="C83" location="'EU LR2 JR'!A1" display="EU LR2 - LRCom: Leverage ratio common disclosure" xr:uid="{AB1284F5-E5F3-437B-8DAA-394031D91300}"/>
    <hyperlink ref="C84" location="'EU LR3 JR'!A1" display="EU LR3 - LRSpl: Split-up of on balance sheet exposures (excluding derivatives, SFTs and exempted exposures)" xr:uid="{E9F68E3B-2CFC-4BD9-8F76-E0671FA92D0E}"/>
    <hyperlink ref="C70" location="'EU CR2 JR'!A1" display="EU CR2: Changes in the stock of non-performing loans and advances" xr:uid="{908651F7-3886-4901-8518-4A2D78AF1C53}"/>
    <hyperlink ref="C18" location="'EU CR2'!A1" display="EU CR2: Changes in the stock of non-performing loans and advances" xr:uid="{983E69F2-6B9E-4B66-8032-92195AE4D92E}"/>
    <hyperlink ref="C55" location="'EU LIQ1'!A1" display="EU LIQ1 - Quantitative information of LCR" xr:uid="{755D093A-D55B-4E9B-99BE-D8A98C7E3C2C}"/>
    <hyperlink ref="C87" location="'EU LIQ1 JR'!A1" display="EU LIQ1 - Quantitative information of LCR" xr:uid="{A2C78D4B-F741-4518-B080-1202AD2AAC72}"/>
    <hyperlink ref="C56" location="'EU LIQ2'!A1" display="EU LIQ2: Net Stable Funding Ratio " xr:uid="{F0FE7543-4D49-4179-8716-4829309588E2}"/>
    <hyperlink ref="C88" location="'EU LIQ2 JR'!A1" display="EU LIQ2: Net Stable Funding Ratio " xr:uid="{C1C19D84-4673-4574-872B-079354152B49}"/>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409F93-B0ED-483E-AACE-1A86D435DD5B}">
  <dimension ref="A2:J16"/>
  <sheetViews>
    <sheetView showGridLines="0" zoomScaleNormal="100" workbookViewId="0">
      <selection activeCell="J3" sqref="J3"/>
    </sheetView>
  </sheetViews>
  <sheetFormatPr defaultColWidth="9.140625" defaultRowHeight="15" x14ac:dyDescent="0.25"/>
  <cols>
    <col min="1" max="1" width="4.28515625" style="11" customWidth="1"/>
    <col min="2" max="2" width="7.42578125" style="11" customWidth="1"/>
    <col min="3" max="3" width="55" style="11" customWidth="1"/>
    <col min="4" max="4" width="19.28515625" style="11" customWidth="1"/>
    <col min="5" max="5" width="27" style="11" customWidth="1"/>
    <col min="6" max="6" width="23.7109375" style="11" customWidth="1"/>
    <col min="7" max="7" width="21.140625" style="11" customWidth="1"/>
    <col min="8" max="8" width="28.28515625" style="11" customWidth="1"/>
    <col min="9" max="9" width="9.140625" style="11"/>
    <col min="10" max="10" width="15.5703125" style="11" bestFit="1" customWidth="1"/>
    <col min="11" max="16384" width="9.140625" style="11"/>
  </cols>
  <sheetData>
    <row r="2" spans="1:10" x14ac:dyDescent="0.25">
      <c r="C2" s="77"/>
      <c r="D2" s="77"/>
      <c r="E2" s="77"/>
      <c r="F2" s="77"/>
      <c r="G2" s="77"/>
      <c r="H2" s="77"/>
      <c r="I2" s="77"/>
    </row>
    <row r="3" spans="1:10" ht="20.25" x14ac:dyDescent="0.3">
      <c r="A3" s="78"/>
      <c r="B3" s="52"/>
      <c r="C3" s="53" t="s">
        <v>399</v>
      </c>
      <c r="D3" s="52"/>
      <c r="E3" s="52"/>
      <c r="F3" s="52"/>
      <c r="G3" s="52"/>
      <c r="H3" s="52"/>
      <c r="J3" s="271" t="s">
        <v>46</v>
      </c>
    </row>
    <row r="7" spans="1:10" ht="22.5" x14ac:dyDescent="0.25">
      <c r="C7" s="79"/>
      <c r="D7" s="80" t="s">
        <v>400</v>
      </c>
      <c r="E7" s="81" t="s">
        <v>401</v>
      </c>
      <c r="F7" s="82"/>
      <c r="G7" s="82"/>
      <c r="H7" s="83"/>
      <c r="I7" s="25"/>
    </row>
    <row r="8" spans="1:10" ht="22.5" x14ac:dyDescent="0.25">
      <c r="C8" s="84"/>
      <c r="D8" s="85"/>
      <c r="E8" s="86"/>
      <c r="F8" s="80" t="s">
        <v>402</v>
      </c>
      <c r="G8" s="81" t="s">
        <v>403</v>
      </c>
      <c r="H8" s="87"/>
      <c r="I8" s="25"/>
    </row>
    <row r="9" spans="1:10" ht="24.95" customHeight="1" x14ac:dyDescent="0.25">
      <c r="C9" s="84"/>
      <c r="D9" s="88"/>
      <c r="E9" s="89"/>
      <c r="F9" s="88"/>
      <c r="G9" s="89"/>
      <c r="H9" s="80" t="s">
        <v>404</v>
      </c>
      <c r="I9" s="25"/>
    </row>
    <row r="10" spans="1:10" ht="24" customHeight="1" x14ac:dyDescent="0.25">
      <c r="C10" s="84" t="s">
        <v>615</v>
      </c>
      <c r="D10" s="90" t="s">
        <v>236</v>
      </c>
      <c r="E10" s="91" t="s">
        <v>237</v>
      </c>
      <c r="F10" s="90" t="s">
        <v>238</v>
      </c>
      <c r="G10" s="91" t="s">
        <v>239</v>
      </c>
      <c r="H10" s="90" t="s">
        <v>240</v>
      </c>
      <c r="I10" s="25"/>
    </row>
    <row r="11" spans="1:10" x14ac:dyDescent="0.25">
      <c r="B11" s="92">
        <v>1</v>
      </c>
      <c r="C11" s="93" t="s">
        <v>344</v>
      </c>
      <c r="D11" s="562">
        <v>181026.46446328997</v>
      </c>
      <c r="E11" s="562">
        <v>360987.02790871001</v>
      </c>
      <c r="F11" s="562">
        <v>319540.75205971004</v>
      </c>
      <c r="G11" s="562">
        <v>41446.275848999998</v>
      </c>
      <c r="H11" s="562">
        <v>0</v>
      </c>
      <c r="I11" s="25"/>
    </row>
    <row r="12" spans="1:10" x14ac:dyDescent="0.25">
      <c r="B12" s="92">
        <v>2</v>
      </c>
      <c r="C12" s="93" t="s">
        <v>405</v>
      </c>
      <c r="D12" s="562">
        <v>42468.251785019995</v>
      </c>
      <c r="E12" s="562">
        <v>0</v>
      </c>
      <c r="F12" s="562">
        <v>0</v>
      </c>
      <c r="G12" s="562">
        <v>0</v>
      </c>
      <c r="H12" s="562">
        <v>0</v>
      </c>
      <c r="I12" s="25"/>
    </row>
    <row r="13" spans="1:10" x14ac:dyDescent="0.25">
      <c r="B13" s="92">
        <v>3</v>
      </c>
      <c r="C13" s="93" t="s">
        <v>331</v>
      </c>
      <c r="D13" s="562">
        <v>223494.71624830997</v>
      </c>
      <c r="E13" s="562">
        <v>360987.02790871001</v>
      </c>
      <c r="F13" s="562">
        <v>319540.75205971004</v>
      </c>
      <c r="G13" s="562">
        <v>41446.275848999998</v>
      </c>
      <c r="H13" s="562">
        <v>0</v>
      </c>
      <c r="I13" s="25"/>
    </row>
    <row r="14" spans="1:10" ht="15.6" customHeight="1" x14ac:dyDescent="0.25">
      <c r="B14" s="600">
        <v>4</v>
      </c>
      <c r="C14" s="95" t="s">
        <v>406</v>
      </c>
      <c r="D14" s="562">
        <v>476.65722653999899</v>
      </c>
      <c r="E14" s="562">
        <v>5642.8022774600013</v>
      </c>
      <c r="F14" s="562">
        <v>5641.24984864</v>
      </c>
      <c r="G14" s="562">
        <v>1.55242882</v>
      </c>
      <c r="H14" s="562">
        <v>0</v>
      </c>
      <c r="I14" s="25"/>
    </row>
    <row r="15" spans="1:10" x14ac:dyDescent="0.25">
      <c r="B15" s="94" t="s">
        <v>407</v>
      </c>
      <c r="C15" s="95" t="s">
        <v>408</v>
      </c>
      <c r="D15" s="562">
        <v>279.74519477999877</v>
      </c>
      <c r="E15" s="562">
        <v>5375.0549453500016</v>
      </c>
      <c r="F15" s="562">
        <v>5373.5025165300012</v>
      </c>
      <c r="G15" s="562">
        <v>1.55242882</v>
      </c>
      <c r="H15" s="562">
        <v>0</v>
      </c>
      <c r="I15" s="25"/>
    </row>
    <row r="16" spans="1:10" x14ac:dyDescent="0.25">
      <c r="C16" s="96"/>
    </row>
  </sheetData>
  <hyperlinks>
    <hyperlink ref="J3" location="Index!A1" display="Return to index" xr:uid="{6BC36069-C4BB-439E-8534-50838F00C78E}"/>
  </hyperlinks>
  <pageMargins left="0.7" right="0.7" top="0.75" bottom="0.75" header="0.3" footer="0.3"/>
  <pageSetup paperSize="9" orientation="portrait" horizontalDpi="1200" verticalDpi="1200"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797BE4-3B3B-481E-93D1-5367C565256F}">
  <dimension ref="A2:DH29"/>
  <sheetViews>
    <sheetView zoomScale="53" zoomScaleNormal="53" zoomScalePageLayoutView="60" workbookViewId="0">
      <selection activeCell="K2" sqref="K2"/>
    </sheetView>
  </sheetViews>
  <sheetFormatPr defaultColWidth="11.5703125" defaultRowHeight="15" x14ac:dyDescent="0.25"/>
  <cols>
    <col min="1" max="1" width="4.85546875" style="97" customWidth="1"/>
    <col min="2" max="2" width="8" style="97" customWidth="1"/>
    <col min="3" max="3" width="61.85546875" style="97" bestFit="1" customWidth="1"/>
    <col min="4" max="9" width="28.140625" style="97" customWidth="1"/>
    <col min="10" max="10" width="8.5703125" style="97" customWidth="1"/>
    <col min="11" max="11" width="16" style="97" bestFit="1" customWidth="1"/>
    <col min="12" max="112" width="11.5703125" style="97"/>
    <col min="113" max="16384" width="11.5703125" style="11"/>
  </cols>
  <sheetData>
    <row r="2" spans="1:112" ht="20.25" x14ac:dyDescent="0.3">
      <c r="A2" s="1"/>
      <c r="B2" s="9" t="s">
        <v>409</v>
      </c>
      <c r="C2" s="10"/>
      <c r="D2" s="10"/>
      <c r="E2" s="10"/>
      <c r="F2" s="10"/>
      <c r="G2" s="10"/>
      <c r="H2" s="10"/>
      <c r="I2" s="10"/>
      <c r="K2" s="271" t="s">
        <v>46</v>
      </c>
    </row>
    <row r="3" spans="1:112" x14ac:dyDescent="0.25">
      <c r="CT3" s="11"/>
      <c r="CU3" s="11"/>
      <c r="CV3" s="11"/>
      <c r="CW3" s="11"/>
      <c r="CX3" s="11"/>
      <c r="CY3" s="11"/>
      <c r="CZ3" s="11"/>
      <c r="DA3" s="11"/>
      <c r="DB3" s="11"/>
      <c r="DC3" s="11"/>
      <c r="DD3" s="11"/>
      <c r="DE3" s="11"/>
      <c r="DF3" s="11"/>
      <c r="DG3" s="11"/>
      <c r="DH3" s="11"/>
    </row>
    <row r="4" spans="1:112" x14ac:dyDescent="0.25">
      <c r="CT4" s="11"/>
      <c r="CU4" s="11"/>
      <c r="CV4" s="11"/>
      <c r="CW4" s="11"/>
      <c r="CX4" s="11"/>
      <c r="CY4" s="11"/>
      <c r="CZ4" s="11"/>
      <c r="DA4" s="11"/>
      <c r="DB4" s="11"/>
      <c r="DC4" s="11"/>
      <c r="DD4" s="11"/>
      <c r="DE4" s="11"/>
      <c r="DF4" s="11"/>
      <c r="DG4" s="11"/>
      <c r="DH4" s="11"/>
    </row>
    <row r="5" spans="1:112" s="101" customFormat="1" ht="84" customHeight="1" x14ac:dyDescent="0.25">
      <c r="A5" s="98"/>
      <c r="B5" s="98"/>
      <c r="C5" s="801" t="s">
        <v>410</v>
      </c>
      <c r="D5" s="802" t="s">
        <v>411</v>
      </c>
      <c r="E5" s="803"/>
      <c r="F5" s="804" t="s">
        <v>412</v>
      </c>
      <c r="G5" s="802"/>
      <c r="H5" s="805" t="s">
        <v>413</v>
      </c>
      <c r="I5" s="806"/>
      <c r="J5" s="98"/>
      <c r="K5" s="98"/>
      <c r="L5" s="98"/>
      <c r="M5" s="98"/>
      <c r="N5" s="98"/>
      <c r="O5" s="98"/>
      <c r="P5" s="98"/>
      <c r="Q5" s="98"/>
      <c r="R5" s="98"/>
      <c r="S5" s="98"/>
      <c r="T5" s="98"/>
      <c r="U5" s="98"/>
      <c r="V5" s="98"/>
      <c r="W5" s="98"/>
      <c r="X5" s="98"/>
      <c r="Y5" s="98"/>
      <c r="Z5" s="98"/>
      <c r="AA5" s="98"/>
      <c r="AB5" s="98"/>
      <c r="AC5" s="98"/>
      <c r="AD5" s="98"/>
      <c r="AE5" s="98"/>
      <c r="AF5" s="98"/>
      <c r="AG5" s="98"/>
      <c r="AH5" s="98"/>
      <c r="AI5" s="98"/>
      <c r="AJ5" s="98"/>
      <c r="AK5" s="98"/>
      <c r="AL5" s="98"/>
      <c r="AM5" s="98"/>
      <c r="AN5" s="98"/>
      <c r="AO5" s="98"/>
      <c r="AP5" s="98"/>
      <c r="AQ5" s="98"/>
      <c r="AR5" s="98"/>
      <c r="AS5" s="98"/>
      <c r="AT5" s="98"/>
      <c r="AU5" s="98"/>
      <c r="AV5" s="98"/>
      <c r="AW5" s="98"/>
      <c r="AX5" s="98"/>
      <c r="AY5" s="98"/>
      <c r="AZ5" s="98"/>
      <c r="BA5" s="98"/>
      <c r="BB5" s="98"/>
      <c r="BC5" s="98"/>
      <c r="BD5" s="98"/>
      <c r="BE5" s="98"/>
      <c r="BF5" s="98"/>
      <c r="BG5" s="98"/>
      <c r="BH5" s="98"/>
      <c r="BI5" s="98"/>
      <c r="BJ5" s="98"/>
      <c r="BK5" s="98"/>
      <c r="BL5" s="98"/>
      <c r="BM5" s="98"/>
      <c r="BN5" s="98"/>
      <c r="BO5" s="98"/>
      <c r="BP5" s="98"/>
      <c r="BQ5" s="98"/>
      <c r="BR5" s="98"/>
      <c r="BS5" s="98"/>
      <c r="BT5" s="98"/>
      <c r="BU5" s="98"/>
      <c r="BV5" s="98"/>
      <c r="BW5" s="98"/>
      <c r="BX5" s="98"/>
      <c r="BY5" s="98"/>
      <c r="BZ5" s="98"/>
      <c r="CA5" s="98"/>
      <c r="CB5" s="98"/>
      <c r="CC5" s="98"/>
      <c r="CD5" s="98"/>
      <c r="CE5" s="98"/>
      <c r="CF5" s="98"/>
      <c r="CG5" s="98"/>
      <c r="CH5" s="98"/>
      <c r="CI5" s="98"/>
      <c r="CJ5" s="98"/>
      <c r="CK5" s="98"/>
      <c r="CL5" s="98"/>
      <c r="CM5" s="98"/>
      <c r="CN5" s="98"/>
      <c r="CO5" s="98"/>
      <c r="CP5" s="98"/>
      <c r="CQ5" s="98"/>
      <c r="CR5" s="98"/>
      <c r="CS5" s="98"/>
    </row>
    <row r="6" spans="1:112" s="101" customFormat="1" ht="50.25" customHeight="1" x14ac:dyDescent="0.25">
      <c r="A6" s="98"/>
      <c r="B6" s="102"/>
      <c r="C6" s="801"/>
      <c r="D6" s="99" t="s">
        <v>414</v>
      </c>
      <c r="E6" s="100" t="s">
        <v>415</v>
      </c>
      <c r="F6" s="99" t="s">
        <v>414</v>
      </c>
      <c r="G6" s="100" t="s">
        <v>415</v>
      </c>
      <c r="H6" s="103" t="s">
        <v>416</v>
      </c>
      <c r="I6" s="103" t="s">
        <v>417</v>
      </c>
      <c r="J6" s="98"/>
      <c r="K6" s="98"/>
      <c r="L6" s="98"/>
      <c r="M6" s="98"/>
      <c r="N6" s="98"/>
      <c r="O6" s="98"/>
      <c r="P6" s="98"/>
      <c r="Q6" s="98"/>
      <c r="R6" s="98"/>
      <c r="S6" s="98"/>
      <c r="T6" s="98"/>
      <c r="U6" s="98"/>
      <c r="V6" s="98"/>
      <c r="W6" s="98"/>
      <c r="X6" s="98"/>
      <c r="Y6" s="98"/>
      <c r="Z6" s="98"/>
      <c r="AA6" s="98"/>
      <c r="AB6" s="98"/>
      <c r="AC6" s="98"/>
      <c r="AD6" s="98"/>
      <c r="AE6" s="98"/>
      <c r="AF6" s="98"/>
      <c r="AG6" s="98"/>
      <c r="AH6" s="98"/>
      <c r="AI6" s="98"/>
      <c r="AJ6" s="98"/>
      <c r="AK6" s="98"/>
      <c r="AL6" s="98"/>
      <c r="AM6" s="98"/>
      <c r="AN6" s="98"/>
      <c r="AO6" s="98"/>
      <c r="AP6" s="98"/>
      <c r="AQ6" s="98"/>
      <c r="AR6" s="98"/>
      <c r="AS6" s="98"/>
      <c r="AT6" s="98"/>
      <c r="AU6" s="98"/>
      <c r="AV6" s="98"/>
      <c r="AW6" s="98"/>
      <c r="AX6" s="98"/>
      <c r="AY6" s="98"/>
      <c r="AZ6" s="98"/>
      <c r="BA6" s="98"/>
      <c r="BB6" s="98"/>
      <c r="BC6" s="98"/>
      <c r="BD6" s="98"/>
      <c r="BE6" s="98"/>
      <c r="BF6" s="98"/>
      <c r="BG6" s="98"/>
      <c r="BH6" s="98"/>
      <c r="BI6" s="98"/>
      <c r="BJ6" s="98"/>
      <c r="BK6" s="98"/>
      <c r="BL6" s="98"/>
      <c r="BM6" s="98"/>
      <c r="BN6" s="98"/>
      <c r="BO6" s="98"/>
      <c r="BP6" s="98"/>
      <c r="BQ6" s="98"/>
      <c r="BR6" s="98"/>
      <c r="BS6" s="98"/>
      <c r="BT6" s="98"/>
      <c r="BU6" s="98"/>
      <c r="BV6" s="98"/>
      <c r="BW6" s="98"/>
      <c r="BX6" s="98"/>
      <c r="BY6" s="98"/>
      <c r="BZ6" s="98"/>
      <c r="CA6" s="98"/>
      <c r="CB6" s="98"/>
      <c r="CC6" s="98"/>
      <c r="CD6" s="98"/>
      <c r="CE6" s="98"/>
      <c r="CF6" s="98"/>
      <c r="CG6" s="98"/>
      <c r="CH6" s="98"/>
      <c r="CI6" s="98"/>
      <c r="CJ6" s="98"/>
      <c r="CK6" s="98"/>
      <c r="CL6" s="98"/>
      <c r="CM6" s="98"/>
      <c r="CN6" s="98"/>
      <c r="CO6" s="98"/>
      <c r="CP6" s="98"/>
      <c r="CQ6" s="98"/>
      <c r="CR6" s="98"/>
      <c r="CS6" s="98"/>
    </row>
    <row r="7" spans="1:112" s="108" customFormat="1" x14ac:dyDescent="0.25">
      <c r="A7" s="104"/>
      <c r="B7" s="102"/>
      <c r="C7" s="801"/>
      <c r="D7" s="105" t="s">
        <v>236</v>
      </c>
      <c r="E7" s="106" t="s">
        <v>237</v>
      </c>
      <c r="F7" s="106" t="s">
        <v>238</v>
      </c>
      <c r="G7" s="106" t="s">
        <v>239</v>
      </c>
      <c r="H7" s="106" t="s">
        <v>240</v>
      </c>
      <c r="I7" s="106" t="s">
        <v>333</v>
      </c>
      <c r="J7" s="107"/>
      <c r="K7" s="104"/>
      <c r="L7" s="104"/>
      <c r="M7" s="104"/>
      <c r="N7" s="104"/>
      <c r="O7" s="104"/>
      <c r="P7" s="104"/>
      <c r="Q7" s="104"/>
      <c r="R7" s="104"/>
      <c r="S7" s="104"/>
      <c r="T7" s="104"/>
      <c r="U7" s="104"/>
      <c r="V7" s="104"/>
      <c r="W7" s="104"/>
      <c r="X7" s="104"/>
      <c r="Y7" s="104"/>
      <c r="Z7" s="104"/>
      <c r="AA7" s="104"/>
      <c r="AB7" s="104"/>
      <c r="AC7" s="104"/>
      <c r="AD7" s="104"/>
      <c r="AE7" s="104"/>
      <c r="AF7" s="104"/>
      <c r="AG7" s="104"/>
      <c r="AH7" s="104"/>
      <c r="AI7" s="104"/>
      <c r="AJ7" s="104"/>
      <c r="AK7" s="104"/>
      <c r="AL7" s="104"/>
      <c r="AM7" s="104"/>
      <c r="AN7" s="104"/>
      <c r="AO7" s="104"/>
      <c r="AP7" s="104"/>
      <c r="AQ7" s="104"/>
      <c r="AR7" s="104"/>
      <c r="AS7" s="104"/>
      <c r="AT7" s="104"/>
      <c r="AU7" s="104"/>
      <c r="AV7" s="104"/>
      <c r="AW7" s="104"/>
      <c r="AX7" s="104"/>
      <c r="AY7" s="104"/>
      <c r="AZ7" s="104"/>
      <c r="BA7" s="104"/>
      <c r="BB7" s="104"/>
      <c r="BC7" s="104"/>
      <c r="BD7" s="104"/>
      <c r="BE7" s="104"/>
      <c r="BF7" s="104"/>
      <c r="BG7" s="104"/>
      <c r="BH7" s="104"/>
      <c r="BI7" s="104"/>
      <c r="BJ7" s="104"/>
      <c r="BK7" s="104"/>
      <c r="BL7" s="104"/>
      <c r="BM7" s="104"/>
      <c r="BN7" s="104"/>
      <c r="BO7" s="104"/>
      <c r="BP7" s="104"/>
      <c r="BQ7" s="104"/>
      <c r="BR7" s="104"/>
      <c r="BS7" s="104"/>
      <c r="BT7" s="104"/>
      <c r="BU7" s="104"/>
      <c r="BV7" s="104"/>
      <c r="BW7" s="104"/>
      <c r="BX7" s="104"/>
      <c r="BY7" s="104"/>
      <c r="BZ7" s="104"/>
      <c r="CA7" s="104"/>
      <c r="CB7" s="104"/>
      <c r="CC7" s="104"/>
      <c r="CD7" s="104"/>
      <c r="CE7" s="104"/>
      <c r="CF7" s="104"/>
      <c r="CG7" s="104"/>
      <c r="CH7" s="104"/>
      <c r="CI7" s="104"/>
      <c r="CJ7" s="104"/>
      <c r="CK7" s="104"/>
      <c r="CL7" s="104"/>
      <c r="CM7" s="104"/>
      <c r="CN7" s="104"/>
      <c r="CO7" s="104"/>
      <c r="CP7" s="104"/>
      <c r="CQ7" s="104"/>
      <c r="CR7" s="104"/>
      <c r="CS7" s="104"/>
    </row>
    <row r="8" spans="1:112" s="113" customFormat="1" ht="35.1" customHeight="1" x14ac:dyDescent="0.25">
      <c r="A8" s="107"/>
      <c r="B8" s="109">
        <v>1</v>
      </c>
      <c r="C8" s="110" t="s">
        <v>418</v>
      </c>
      <c r="D8" s="408">
        <v>51887725454</v>
      </c>
      <c r="E8" s="408">
        <v>255536806</v>
      </c>
      <c r="F8" s="408">
        <v>52438175056</v>
      </c>
      <c r="G8" s="408">
        <v>247487307</v>
      </c>
      <c r="H8" s="409">
        <v>1852717</v>
      </c>
      <c r="I8" s="410">
        <v>0</v>
      </c>
      <c r="J8" s="107"/>
      <c r="K8" s="107"/>
      <c r="L8" s="107"/>
      <c r="M8" s="107"/>
      <c r="N8" s="107"/>
      <c r="O8" s="107"/>
      <c r="P8" s="107"/>
      <c r="Q8" s="107"/>
      <c r="R8" s="107"/>
      <c r="S8" s="107"/>
      <c r="T8" s="107"/>
      <c r="U8" s="107"/>
      <c r="V8" s="107"/>
      <c r="W8" s="107"/>
      <c r="X8" s="107"/>
      <c r="Y8" s="107"/>
      <c r="Z8" s="107"/>
      <c r="AA8" s="107"/>
      <c r="AB8" s="107"/>
      <c r="AC8" s="107"/>
      <c r="AD8" s="107"/>
      <c r="AE8" s="107"/>
      <c r="AF8" s="107"/>
      <c r="AG8" s="107"/>
      <c r="AH8" s="107"/>
      <c r="AI8" s="107"/>
      <c r="AJ8" s="107"/>
      <c r="AK8" s="107"/>
      <c r="AL8" s="107"/>
      <c r="AM8" s="107"/>
      <c r="AN8" s="107"/>
      <c r="AO8" s="107"/>
      <c r="AP8" s="107"/>
      <c r="AQ8" s="107"/>
      <c r="AR8" s="107"/>
      <c r="AS8" s="107"/>
      <c r="AT8" s="107"/>
      <c r="AU8" s="107"/>
      <c r="AV8" s="107"/>
      <c r="AW8" s="107"/>
      <c r="AX8" s="107"/>
      <c r="AY8" s="107"/>
      <c r="AZ8" s="107"/>
      <c r="BA8" s="107"/>
      <c r="BB8" s="107"/>
      <c r="BC8" s="107"/>
      <c r="BD8" s="107"/>
      <c r="BE8" s="107"/>
      <c r="BF8" s="107"/>
      <c r="BG8" s="107"/>
      <c r="BH8" s="107"/>
      <c r="BI8" s="107"/>
      <c r="BJ8" s="107"/>
      <c r="BK8" s="107"/>
      <c r="BL8" s="107"/>
      <c r="BM8" s="107"/>
      <c r="BN8" s="107"/>
      <c r="BO8" s="107"/>
      <c r="BP8" s="107"/>
      <c r="BQ8" s="107"/>
      <c r="BR8" s="107"/>
      <c r="BS8" s="107"/>
      <c r="BT8" s="107"/>
      <c r="BU8" s="107"/>
      <c r="BV8" s="107"/>
      <c r="BW8" s="107"/>
      <c r="BX8" s="107"/>
      <c r="BY8" s="107"/>
      <c r="BZ8" s="107"/>
      <c r="CA8" s="107"/>
      <c r="CB8" s="107"/>
      <c r="CC8" s="107"/>
      <c r="CD8" s="107"/>
      <c r="CE8" s="107"/>
      <c r="CF8" s="107"/>
      <c r="CG8" s="107"/>
      <c r="CH8" s="107"/>
      <c r="CI8" s="107"/>
      <c r="CJ8" s="107"/>
      <c r="CK8" s="107"/>
      <c r="CL8" s="107"/>
      <c r="CM8" s="107"/>
      <c r="CN8" s="107"/>
      <c r="CO8" s="107"/>
      <c r="CP8" s="107"/>
      <c r="CQ8" s="107"/>
      <c r="CR8" s="107"/>
      <c r="CS8" s="107"/>
    </row>
    <row r="9" spans="1:112" s="113" customFormat="1" ht="35.1" customHeight="1" x14ac:dyDescent="0.25">
      <c r="A9" s="107"/>
      <c r="B9" s="109">
        <v>2</v>
      </c>
      <c r="C9" s="16" t="s">
        <v>419</v>
      </c>
      <c r="D9" s="408">
        <v>9350542093</v>
      </c>
      <c r="E9" s="408">
        <v>6721735593</v>
      </c>
      <c r="F9" s="408">
        <v>9352312464</v>
      </c>
      <c r="G9" s="408">
        <v>3362854672</v>
      </c>
      <c r="H9" s="112" t="s">
        <v>936</v>
      </c>
      <c r="I9" s="410">
        <v>0</v>
      </c>
      <c r="J9" s="107"/>
      <c r="K9" s="107"/>
      <c r="L9" s="107"/>
      <c r="M9" s="107"/>
      <c r="N9" s="107"/>
      <c r="O9" s="107"/>
      <c r="P9" s="107"/>
      <c r="Q9" s="107"/>
      <c r="R9" s="107"/>
      <c r="S9" s="107"/>
      <c r="T9" s="107"/>
      <c r="U9" s="107"/>
      <c r="V9" s="107"/>
      <c r="W9" s="107"/>
      <c r="X9" s="107"/>
      <c r="Y9" s="107"/>
      <c r="Z9" s="107"/>
      <c r="AA9" s="107"/>
      <c r="AB9" s="107"/>
      <c r="AC9" s="107"/>
      <c r="AD9" s="107"/>
      <c r="AE9" s="107"/>
      <c r="AF9" s="107"/>
      <c r="AG9" s="107"/>
      <c r="AH9" s="107"/>
      <c r="AI9" s="107"/>
      <c r="AJ9" s="107"/>
      <c r="AK9" s="107"/>
      <c r="AL9" s="107"/>
      <c r="AM9" s="107"/>
      <c r="AN9" s="107"/>
      <c r="AO9" s="107"/>
      <c r="AP9" s="107"/>
      <c r="AQ9" s="107"/>
      <c r="AR9" s="107"/>
      <c r="AS9" s="107"/>
      <c r="AT9" s="107"/>
      <c r="AU9" s="107"/>
      <c r="AV9" s="107"/>
      <c r="AW9" s="107"/>
      <c r="AX9" s="107"/>
      <c r="AY9" s="107"/>
      <c r="AZ9" s="107"/>
      <c r="BA9" s="107"/>
      <c r="BB9" s="107"/>
      <c r="BC9" s="107"/>
      <c r="BD9" s="107"/>
      <c r="BE9" s="107"/>
      <c r="BF9" s="107"/>
      <c r="BG9" s="107"/>
      <c r="BH9" s="107"/>
      <c r="BI9" s="107"/>
      <c r="BJ9" s="107"/>
      <c r="BK9" s="107"/>
      <c r="BL9" s="107"/>
      <c r="BM9" s="107"/>
      <c r="BN9" s="107"/>
      <c r="BO9" s="107"/>
      <c r="BP9" s="107"/>
      <c r="BQ9" s="107"/>
      <c r="BR9" s="107"/>
      <c r="BS9" s="107"/>
      <c r="BT9" s="107"/>
      <c r="BU9" s="107"/>
      <c r="BV9" s="107"/>
      <c r="BW9" s="107"/>
      <c r="BX9" s="107"/>
      <c r="BY9" s="107"/>
      <c r="BZ9" s="107"/>
      <c r="CA9" s="107"/>
      <c r="CB9" s="107"/>
      <c r="CC9" s="107"/>
      <c r="CD9" s="107"/>
      <c r="CE9" s="107"/>
      <c r="CF9" s="107"/>
      <c r="CG9" s="107"/>
      <c r="CH9" s="107"/>
      <c r="CI9" s="107"/>
      <c r="CJ9" s="107"/>
      <c r="CK9" s="107"/>
      <c r="CL9" s="107"/>
      <c r="CM9" s="107"/>
      <c r="CN9" s="107"/>
      <c r="CO9" s="107"/>
      <c r="CP9" s="107"/>
      <c r="CQ9" s="107"/>
      <c r="CR9" s="107"/>
      <c r="CS9" s="107"/>
    </row>
    <row r="10" spans="1:112" s="113" customFormat="1" ht="35.1" customHeight="1" x14ac:dyDescent="0.25">
      <c r="A10" s="107"/>
      <c r="B10" s="109">
        <v>3</v>
      </c>
      <c r="C10" s="16" t="s">
        <v>420</v>
      </c>
      <c r="D10" s="408">
        <v>78626979</v>
      </c>
      <c r="E10" s="408">
        <v>21373021</v>
      </c>
      <c r="F10" s="408">
        <v>11806605</v>
      </c>
      <c r="G10" s="408">
        <v>3544082</v>
      </c>
      <c r="H10" s="409">
        <v>3070137</v>
      </c>
      <c r="I10" s="410">
        <v>0.2</v>
      </c>
      <c r="J10" s="107"/>
      <c r="K10" s="107"/>
      <c r="L10" s="107"/>
      <c r="M10" s="107"/>
      <c r="N10" s="107"/>
      <c r="O10" s="107"/>
      <c r="P10" s="107"/>
      <c r="Q10" s="107"/>
      <c r="R10" s="107"/>
      <c r="S10" s="107"/>
      <c r="T10" s="107"/>
      <c r="U10" s="107"/>
      <c r="V10" s="107"/>
      <c r="W10" s="107"/>
      <c r="X10" s="107"/>
      <c r="Y10" s="107"/>
      <c r="Z10" s="107"/>
      <c r="AA10" s="107"/>
      <c r="AB10" s="107"/>
      <c r="AC10" s="107"/>
      <c r="AD10" s="107"/>
      <c r="AE10" s="107"/>
      <c r="AF10" s="107"/>
      <c r="AG10" s="107"/>
      <c r="AH10" s="107"/>
      <c r="AI10" s="107"/>
      <c r="AJ10" s="107"/>
      <c r="AK10" s="107"/>
      <c r="AL10" s="107"/>
      <c r="AM10" s="107"/>
      <c r="AN10" s="107"/>
      <c r="AO10" s="107"/>
      <c r="AP10" s="107"/>
      <c r="AQ10" s="107"/>
      <c r="AR10" s="107"/>
      <c r="AS10" s="107"/>
      <c r="AT10" s="107"/>
      <c r="AU10" s="107"/>
      <c r="AV10" s="107"/>
      <c r="AW10" s="107"/>
      <c r="AX10" s="107"/>
      <c r="AY10" s="107"/>
      <c r="AZ10" s="107"/>
      <c r="BA10" s="107"/>
      <c r="BB10" s="107"/>
      <c r="BC10" s="107"/>
      <c r="BD10" s="107"/>
      <c r="BE10" s="107"/>
      <c r="BF10" s="107"/>
      <c r="BG10" s="107"/>
      <c r="BH10" s="107"/>
      <c r="BI10" s="107"/>
      <c r="BJ10" s="107"/>
      <c r="BK10" s="107"/>
      <c r="BL10" s="107"/>
      <c r="BM10" s="107"/>
      <c r="BN10" s="107"/>
      <c r="BO10" s="107"/>
      <c r="BP10" s="107"/>
      <c r="BQ10" s="107"/>
      <c r="BR10" s="107"/>
      <c r="BS10" s="107"/>
      <c r="BT10" s="107"/>
      <c r="BU10" s="107"/>
      <c r="BV10" s="107"/>
      <c r="BW10" s="107"/>
      <c r="BX10" s="107"/>
      <c r="BY10" s="107"/>
      <c r="BZ10" s="107"/>
      <c r="CA10" s="107"/>
      <c r="CB10" s="107"/>
      <c r="CC10" s="107"/>
      <c r="CD10" s="107"/>
      <c r="CE10" s="107"/>
      <c r="CF10" s="107"/>
      <c r="CG10" s="107"/>
      <c r="CH10" s="107"/>
      <c r="CI10" s="107"/>
      <c r="CJ10" s="107"/>
      <c r="CK10" s="107"/>
      <c r="CL10" s="107"/>
      <c r="CM10" s="107"/>
      <c r="CN10" s="107"/>
      <c r="CO10" s="107"/>
      <c r="CP10" s="107"/>
      <c r="CQ10" s="107"/>
      <c r="CR10" s="107"/>
      <c r="CS10" s="107"/>
    </row>
    <row r="11" spans="1:112" s="113" customFormat="1" ht="35.1" customHeight="1" x14ac:dyDescent="0.25">
      <c r="A11" s="107"/>
      <c r="B11" s="109">
        <v>4</v>
      </c>
      <c r="C11" s="16" t="s">
        <v>421</v>
      </c>
      <c r="D11" s="408">
        <v>554511248</v>
      </c>
      <c r="E11" s="111" t="s">
        <v>936</v>
      </c>
      <c r="F11" s="408">
        <v>554511248</v>
      </c>
      <c r="G11" s="111" t="s">
        <v>936</v>
      </c>
      <c r="H11" s="112" t="s">
        <v>936</v>
      </c>
      <c r="I11" s="410">
        <v>0</v>
      </c>
      <c r="J11" s="107"/>
      <c r="K11" s="107"/>
      <c r="L11" s="107"/>
      <c r="M11" s="107"/>
      <c r="N11" s="107"/>
      <c r="O11" s="107"/>
      <c r="P11" s="107"/>
      <c r="Q11" s="107"/>
      <c r="R11" s="107"/>
      <c r="S11" s="107"/>
      <c r="T11" s="107"/>
      <c r="U11" s="107"/>
      <c r="V11" s="107"/>
      <c r="W11" s="107"/>
      <c r="X11" s="107"/>
      <c r="Y11" s="107"/>
      <c r="Z11" s="107"/>
      <c r="AA11" s="107"/>
      <c r="AB11" s="107"/>
      <c r="AC11" s="107"/>
      <c r="AD11" s="107"/>
      <c r="AE11" s="107"/>
      <c r="AF11" s="107"/>
      <c r="AG11" s="107"/>
      <c r="AH11" s="107"/>
      <c r="AI11" s="107"/>
      <c r="AJ11" s="107"/>
      <c r="AK11" s="107"/>
      <c r="AL11" s="107"/>
      <c r="AM11" s="107"/>
      <c r="AN11" s="107"/>
      <c r="AO11" s="107"/>
      <c r="AP11" s="107"/>
      <c r="AQ11" s="107"/>
      <c r="AR11" s="107"/>
      <c r="AS11" s="107"/>
      <c r="AT11" s="107"/>
      <c r="AU11" s="107"/>
      <c r="AV11" s="107"/>
      <c r="AW11" s="107"/>
      <c r="AX11" s="107"/>
      <c r="AY11" s="107"/>
      <c r="AZ11" s="107"/>
      <c r="BA11" s="107"/>
      <c r="BB11" s="107"/>
      <c r="BC11" s="107"/>
      <c r="BD11" s="107"/>
      <c r="BE11" s="107"/>
      <c r="BF11" s="107"/>
      <c r="BG11" s="107"/>
      <c r="BH11" s="107"/>
      <c r="BI11" s="107"/>
      <c r="BJ11" s="107"/>
      <c r="BK11" s="107"/>
      <c r="BL11" s="107"/>
      <c r="BM11" s="107"/>
      <c r="BN11" s="107"/>
      <c r="BO11" s="107"/>
      <c r="BP11" s="107"/>
      <c r="BQ11" s="107"/>
      <c r="BR11" s="107"/>
      <c r="BS11" s="107"/>
      <c r="BT11" s="107"/>
      <c r="BU11" s="107"/>
      <c r="BV11" s="107"/>
      <c r="BW11" s="107"/>
      <c r="BX11" s="107"/>
      <c r="BY11" s="107"/>
      <c r="BZ11" s="107"/>
      <c r="CA11" s="107"/>
      <c r="CB11" s="107"/>
      <c r="CC11" s="107"/>
      <c r="CD11" s="107"/>
      <c r="CE11" s="107"/>
      <c r="CF11" s="107"/>
      <c r="CG11" s="107"/>
      <c r="CH11" s="107"/>
      <c r="CI11" s="107"/>
      <c r="CJ11" s="107"/>
      <c r="CK11" s="107"/>
      <c r="CL11" s="107"/>
      <c r="CM11" s="107"/>
      <c r="CN11" s="107"/>
      <c r="CO11" s="107"/>
      <c r="CP11" s="107"/>
      <c r="CQ11" s="107"/>
      <c r="CR11" s="107"/>
      <c r="CS11" s="107"/>
    </row>
    <row r="12" spans="1:112" s="113" customFormat="1" ht="35.1" customHeight="1" x14ac:dyDescent="0.25">
      <c r="A12" s="107"/>
      <c r="B12" s="109">
        <v>5</v>
      </c>
      <c r="C12" s="16" t="s">
        <v>422</v>
      </c>
      <c r="D12" s="111"/>
      <c r="E12" s="111"/>
      <c r="F12" s="111"/>
      <c r="G12" s="111"/>
      <c r="H12" s="112"/>
      <c r="I12" s="111"/>
      <c r="J12" s="107"/>
      <c r="K12" s="107"/>
      <c r="L12" s="107"/>
      <c r="M12" s="107"/>
      <c r="N12" s="107"/>
      <c r="O12" s="107"/>
      <c r="P12" s="107"/>
      <c r="Q12" s="107"/>
      <c r="R12" s="107"/>
      <c r="S12" s="107"/>
      <c r="T12" s="107"/>
      <c r="U12" s="107"/>
      <c r="V12" s="107"/>
      <c r="W12" s="107"/>
      <c r="X12" s="107"/>
      <c r="Y12" s="107"/>
      <c r="Z12" s="107"/>
      <c r="AA12" s="107"/>
      <c r="AB12" s="107"/>
      <c r="AC12" s="107"/>
      <c r="AD12" s="107"/>
      <c r="AE12" s="107"/>
      <c r="AF12" s="107"/>
      <c r="AG12" s="107"/>
      <c r="AH12" s="107"/>
      <c r="AI12" s="107"/>
      <c r="AJ12" s="107"/>
      <c r="AK12" s="107"/>
      <c r="AL12" s="107"/>
      <c r="AM12" s="107"/>
      <c r="AN12" s="107"/>
      <c r="AO12" s="107"/>
      <c r="AP12" s="107"/>
      <c r="AQ12" s="107"/>
      <c r="AR12" s="107"/>
      <c r="AS12" s="107"/>
      <c r="AT12" s="107"/>
      <c r="AU12" s="107"/>
      <c r="AV12" s="107"/>
      <c r="AW12" s="107"/>
      <c r="AX12" s="107"/>
      <c r="AY12" s="107"/>
      <c r="AZ12" s="107"/>
      <c r="BA12" s="107"/>
      <c r="BB12" s="107"/>
      <c r="BC12" s="107"/>
      <c r="BD12" s="107"/>
      <c r="BE12" s="107"/>
      <c r="BF12" s="107"/>
      <c r="BG12" s="107"/>
      <c r="BH12" s="107"/>
      <c r="BI12" s="107"/>
      <c r="BJ12" s="107"/>
      <c r="BK12" s="107"/>
      <c r="BL12" s="107"/>
      <c r="BM12" s="107"/>
      <c r="BN12" s="107"/>
      <c r="BO12" s="107"/>
      <c r="BP12" s="107"/>
      <c r="BQ12" s="107"/>
      <c r="BR12" s="107"/>
      <c r="BS12" s="107"/>
      <c r="BT12" s="107"/>
      <c r="BU12" s="107"/>
      <c r="BV12" s="107"/>
      <c r="BW12" s="107"/>
      <c r="BX12" s="107"/>
      <c r="BY12" s="107"/>
      <c r="BZ12" s="107"/>
      <c r="CA12" s="107"/>
      <c r="CB12" s="107"/>
      <c r="CC12" s="107"/>
      <c r="CD12" s="107"/>
      <c r="CE12" s="107"/>
      <c r="CF12" s="107"/>
      <c r="CG12" s="107"/>
      <c r="CH12" s="107"/>
      <c r="CI12" s="107"/>
      <c r="CJ12" s="107"/>
      <c r="CK12" s="107"/>
      <c r="CL12" s="107"/>
      <c r="CM12" s="107"/>
      <c r="CN12" s="107"/>
      <c r="CO12" s="107"/>
      <c r="CP12" s="107"/>
      <c r="CQ12" s="107"/>
      <c r="CR12" s="107"/>
      <c r="CS12" s="107"/>
    </row>
    <row r="13" spans="1:112" s="113" customFormat="1" ht="35.1" customHeight="1" x14ac:dyDescent="0.25">
      <c r="A13" s="107"/>
      <c r="B13" s="109">
        <v>6</v>
      </c>
      <c r="C13" s="16" t="s">
        <v>423</v>
      </c>
      <c r="D13" s="408">
        <v>1807701365</v>
      </c>
      <c r="E13" s="408">
        <v>627774542</v>
      </c>
      <c r="F13" s="408">
        <v>1814124521</v>
      </c>
      <c r="G13" s="408">
        <v>391509152</v>
      </c>
      <c r="H13" s="409">
        <v>584748240</v>
      </c>
      <c r="I13" s="410">
        <v>0.2651</v>
      </c>
      <c r="J13" s="107"/>
      <c r="K13" s="107"/>
      <c r="L13" s="107"/>
      <c r="M13" s="107"/>
      <c r="N13" s="107"/>
      <c r="O13" s="107"/>
      <c r="P13" s="107"/>
      <c r="Q13" s="107"/>
      <c r="R13" s="107"/>
      <c r="S13" s="107"/>
      <c r="T13" s="107"/>
      <c r="U13" s="107"/>
      <c r="V13" s="107"/>
      <c r="W13" s="107"/>
      <c r="X13" s="107"/>
      <c r="Y13" s="107"/>
      <c r="Z13" s="107"/>
      <c r="AA13" s="107"/>
      <c r="AB13" s="107"/>
      <c r="AC13" s="107"/>
      <c r="AD13" s="107"/>
      <c r="AE13" s="107"/>
      <c r="AF13" s="107"/>
      <c r="AG13" s="107"/>
      <c r="AH13" s="107"/>
      <c r="AI13" s="107"/>
      <c r="AJ13" s="107"/>
      <c r="AK13" s="107"/>
      <c r="AL13" s="107"/>
      <c r="AM13" s="107"/>
      <c r="AN13" s="107"/>
      <c r="AO13" s="107"/>
      <c r="AP13" s="107"/>
      <c r="AQ13" s="107"/>
      <c r="AR13" s="107"/>
      <c r="AS13" s="107"/>
      <c r="AT13" s="107"/>
      <c r="AU13" s="107"/>
      <c r="AV13" s="107"/>
      <c r="AW13" s="107"/>
      <c r="AX13" s="107"/>
      <c r="AY13" s="107"/>
      <c r="AZ13" s="107"/>
      <c r="BA13" s="107"/>
      <c r="BB13" s="107"/>
      <c r="BC13" s="107"/>
      <c r="BD13" s="107"/>
      <c r="BE13" s="107"/>
      <c r="BF13" s="107"/>
      <c r="BG13" s="107"/>
      <c r="BH13" s="107"/>
      <c r="BI13" s="107"/>
      <c r="BJ13" s="107"/>
      <c r="BK13" s="107"/>
      <c r="BL13" s="107"/>
      <c r="BM13" s="107"/>
      <c r="BN13" s="107"/>
      <c r="BO13" s="107"/>
      <c r="BP13" s="107"/>
      <c r="BQ13" s="107"/>
      <c r="BR13" s="107"/>
      <c r="BS13" s="107"/>
      <c r="BT13" s="107"/>
      <c r="BU13" s="107"/>
      <c r="BV13" s="107"/>
      <c r="BW13" s="107"/>
      <c r="BX13" s="107"/>
      <c r="BY13" s="107"/>
      <c r="BZ13" s="107"/>
      <c r="CA13" s="107"/>
      <c r="CB13" s="107"/>
      <c r="CC13" s="107"/>
      <c r="CD13" s="107"/>
      <c r="CE13" s="107"/>
      <c r="CF13" s="107"/>
      <c r="CG13" s="107"/>
      <c r="CH13" s="107"/>
      <c r="CI13" s="107"/>
      <c r="CJ13" s="107"/>
      <c r="CK13" s="107"/>
      <c r="CL13" s="107"/>
      <c r="CM13" s="107"/>
      <c r="CN13" s="107"/>
      <c r="CO13" s="107"/>
      <c r="CP13" s="107"/>
      <c r="CQ13" s="107"/>
      <c r="CR13" s="107"/>
      <c r="CS13" s="107"/>
    </row>
    <row r="14" spans="1:112" s="113" customFormat="1" ht="35.1" customHeight="1" x14ac:dyDescent="0.25">
      <c r="A14" s="107"/>
      <c r="B14" s="109">
        <v>7</v>
      </c>
      <c r="C14" s="16" t="s">
        <v>424</v>
      </c>
      <c r="D14" s="408">
        <v>515075771</v>
      </c>
      <c r="E14" s="408">
        <v>348944141</v>
      </c>
      <c r="F14" s="408">
        <v>479996614</v>
      </c>
      <c r="G14" s="408">
        <v>101066971</v>
      </c>
      <c r="H14" s="409">
        <v>531014876</v>
      </c>
      <c r="I14" s="410">
        <v>0.91390000000000005</v>
      </c>
      <c r="J14" s="107"/>
      <c r="K14" s="107"/>
      <c r="L14" s="107"/>
      <c r="M14" s="107"/>
      <c r="N14" s="107"/>
      <c r="O14" s="107"/>
      <c r="P14" s="107"/>
      <c r="Q14" s="107"/>
      <c r="R14" s="107"/>
      <c r="S14" s="107"/>
      <c r="T14" s="107"/>
      <c r="U14" s="107"/>
      <c r="V14" s="107"/>
      <c r="W14" s="107"/>
      <c r="X14" s="107"/>
      <c r="Y14" s="107"/>
      <c r="Z14" s="107"/>
      <c r="AA14" s="107"/>
      <c r="AB14" s="107"/>
      <c r="AC14" s="107"/>
      <c r="AD14" s="107"/>
      <c r="AE14" s="107"/>
      <c r="AF14" s="107"/>
      <c r="AG14" s="107"/>
      <c r="AH14" s="107"/>
      <c r="AI14" s="107"/>
      <c r="AJ14" s="107"/>
      <c r="AK14" s="107"/>
      <c r="AL14" s="107"/>
      <c r="AM14" s="107"/>
      <c r="AN14" s="107"/>
      <c r="AO14" s="107"/>
      <c r="AP14" s="107"/>
      <c r="AQ14" s="107"/>
      <c r="AR14" s="107"/>
      <c r="AS14" s="107"/>
      <c r="AT14" s="107"/>
      <c r="AU14" s="107"/>
      <c r="AV14" s="107"/>
      <c r="AW14" s="107"/>
      <c r="AX14" s="107"/>
      <c r="AY14" s="107"/>
      <c r="AZ14" s="107"/>
      <c r="BA14" s="107"/>
      <c r="BB14" s="107"/>
      <c r="BC14" s="107"/>
      <c r="BD14" s="107"/>
      <c r="BE14" s="107"/>
      <c r="BF14" s="107"/>
      <c r="BG14" s="107"/>
      <c r="BH14" s="107"/>
      <c r="BI14" s="107"/>
      <c r="BJ14" s="107"/>
      <c r="BK14" s="107"/>
      <c r="BL14" s="107"/>
      <c r="BM14" s="107"/>
      <c r="BN14" s="107"/>
      <c r="BO14" s="107"/>
      <c r="BP14" s="107"/>
      <c r="BQ14" s="107"/>
      <c r="BR14" s="107"/>
      <c r="BS14" s="107"/>
      <c r="BT14" s="107"/>
      <c r="BU14" s="107"/>
      <c r="BV14" s="107"/>
      <c r="BW14" s="107"/>
      <c r="BX14" s="107"/>
      <c r="BY14" s="107"/>
      <c r="BZ14" s="107"/>
      <c r="CA14" s="107"/>
      <c r="CB14" s="107"/>
      <c r="CC14" s="107"/>
      <c r="CD14" s="107"/>
      <c r="CE14" s="107"/>
      <c r="CF14" s="107"/>
      <c r="CG14" s="107"/>
      <c r="CH14" s="107"/>
      <c r="CI14" s="107"/>
      <c r="CJ14" s="107"/>
      <c r="CK14" s="107"/>
      <c r="CL14" s="107"/>
      <c r="CM14" s="107"/>
      <c r="CN14" s="107"/>
      <c r="CO14" s="107"/>
      <c r="CP14" s="107"/>
      <c r="CQ14" s="107"/>
      <c r="CR14" s="107"/>
      <c r="CS14" s="107"/>
    </row>
    <row r="15" spans="1:112" s="113" customFormat="1" ht="35.1" customHeight="1" x14ac:dyDescent="0.25">
      <c r="A15" s="107"/>
      <c r="B15" s="109">
        <v>8</v>
      </c>
      <c r="C15" s="16" t="s">
        <v>425</v>
      </c>
      <c r="D15" s="408">
        <v>504282508</v>
      </c>
      <c r="E15" s="408">
        <v>381653671</v>
      </c>
      <c r="F15" s="408">
        <v>316367472</v>
      </c>
      <c r="G15" s="408">
        <v>113560614</v>
      </c>
      <c r="H15" s="409">
        <v>253126784</v>
      </c>
      <c r="I15" s="410">
        <v>0.58879999999999999</v>
      </c>
      <c r="J15" s="107"/>
      <c r="K15" s="107"/>
      <c r="L15" s="107"/>
      <c r="M15" s="107"/>
      <c r="N15" s="107"/>
      <c r="O15" s="107"/>
      <c r="P15" s="107"/>
      <c r="Q15" s="107"/>
      <c r="R15" s="107"/>
      <c r="S15" s="107"/>
      <c r="T15" s="107"/>
      <c r="U15" s="107"/>
      <c r="V15" s="107"/>
      <c r="W15" s="107"/>
      <c r="X15" s="107"/>
      <c r="Y15" s="107"/>
      <c r="Z15" s="107"/>
      <c r="AA15" s="107"/>
      <c r="AB15" s="107"/>
      <c r="AC15" s="107"/>
      <c r="AD15" s="107"/>
      <c r="AE15" s="107"/>
      <c r="AF15" s="107"/>
      <c r="AG15" s="107"/>
      <c r="AH15" s="107"/>
      <c r="AI15" s="107"/>
      <c r="AJ15" s="107"/>
      <c r="AK15" s="107"/>
      <c r="AL15" s="107"/>
      <c r="AM15" s="107"/>
      <c r="AN15" s="107"/>
      <c r="AO15" s="107"/>
      <c r="AP15" s="107"/>
      <c r="AQ15" s="107"/>
      <c r="AR15" s="107"/>
      <c r="AS15" s="107"/>
      <c r="AT15" s="107"/>
      <c r="AU15" s="107"/>
      <c r="AV15" s="107"/>
      <c r="AW15" s="107"/>
      <c r="AX15" s="107"/>
      <c r="AY15" s="107"/>
      <c r="AZ15" s="107"/>
      <c r="BA15" s="107"/>
      <c r="BB15" s="107"/>
      <c r="BC15" s="107"/>
      <c r="BD15" s="107"/>
      <c r="BE15" s="107"/>
      <c r="BF15" s="107"/>
      <c r="BG15" s="107"/>
      <c r="BH15" s="107"/>
      <c r="BI15" s="107"/>
      <c r="BJ15" s="107"/>
      <c r="BK15" s="107"/>
      <c r="BL15" s="107"/>
      <c r="BM15" s="107"/>
      <c r="BN15" s="107"/>
      <c r="BO15" s="107"/>
      <c r="BP15" s="107"/>
      <c r="BQ15" s="107"/>
      <c r="BR15" s="107"/>
      <c r="BS15" s="107"/>
      <c r="BT15" s="107"/>
      <c r="BU15" s="107"/>
      <c r="BV15" s="107"/>
      <c r="BW15" s="107"/>
      <c r="BX15" s="107"/>
      <c r="BY15" s="107"/>
      <c r="BZ15" s="107"/>
      <c r="CA15" s="107"/>
      <c r="CB15" s="107"/>
      <c r="CC15" s="107"/>
      <c r="CD15" s="107"/>
      <c r="CE15" s="107"/>
      <c r="CF15" s="107"/>
      <c r="CG15" s="107"/>
      <c r="CH15" s="107"/>
      <c r="CI15" s="107"/>
      <c r="CJ15" s="107"/>
      <c r="CK15" s="107"/>
      <c r="CL15" s="107"/>
      <c r="CM15" s="107"/>
      <c r="CN15" s="107"/>
      <c r="CO15" s="107"/>
      <c r="CP15" s="107"/>
      <c r="CQ15" s="107"/>
      <c r="CR15" s="107"/>
      <c r="CS15" s="107"/>
    </row>
    <row r="16" spans="1:112" s="113" customFormat="1" ht="35.1" customHeight="1" x14ac:dyDescent="0.25">
      <c r="A16" s="107"/>
      <c r="B16" s="109">
        <v>9</v>
      </c>
      <c r="C16" s="16" t="s">
        <v>426</v>
      </c>
      <c r="D16" s="408">
        <v>475626825</v>
      </c>
      <c r="E16" s="408">
        <v>62179855</v>
      </c>
      <c r="F16" s="408">
        <v>475626825</v>
      </c>
      <c r="G16" s="408">
        <v>32969146</v>
      </c>
      <c r="H16" s="409">
        <v>166294711</v>
      </c>
      <c r="I16" s="410">
        <v>0.32700000000000001</v>
      </c>
      <c r="J16" s="107"/>
      <c r="K16" s="107"/>
      <c r="L16" s="107"/>
      <c r="M16" s="107"/>
      <c r="N16" s="107"/>
      <c r="O16" s="107"/>
      <c r="P16" s="107"/>
      <c r="Q16" s="107"/>
      <c r="R16" s="107"/>
      <c r="S16" s="107"/>
      <c r="T16" s="107"/>
      <c r="U16" s="107"/>
      <c r="V16" s="107"/>
      <c r="W16" s="107"/>
      <c r="X16" s="107"/>
      <c r="Y16" s="107"/>
      <c r="Z16" s="107"/>
      <c r="AA16" s="107"/>
      <c r="AB16" s="107"/>
      <c r="AC16" s="107"/>
      <c r="AD16" s="107"/>
      <c r="AE16" s="107"/>
      <c r="AF16" s="107"/>
      <c r="AG16" s="107"/>
      <c r="AH16" s="107"/>
      <c r="AI16" s="107"/>
      <c r="AJ16" s="107"/>
      <c r="AK16" s="107"/>
      <c r="AL16" s="107"/>
      <c r="AM16" s="107"/>
      <c r="AN16" s="107"/>
      <c r="AO16" s="107"/>
      <c r="AP16" s="107"/>
      <c r="AQ16" s="107"/>
      <c r="AR16" s="107"/>
      <c r="AS16" s="107"/>
      <c r="AT16" s="107"/>
      <c r="AU16" s="107"/>
      <c r="AV16" s="107"/>
      <c r="AW16" s="107"/>
      <c r="AX16" s="107"/>
      <c r="AY16" s="107"/>
      <c r="AZ16" s="107"/>
      <c r="BA16" s="107"/>
      <c r="BB16" s="107"/>
      <c r="BC16" s="107"/>
      <c r="BD16" s="107"/>
      <c r="BE16" s="107"/>
      <c r="BF16" s="107"/>
      <c r="BG16" s="107"/>
      <c r="BH16" s="107"/>
      <c r="BI16" s="107"/>
      <c r="BJ16" s="107"/>
      <c r="BK16" s="107"/>
      <c r="BL16" s="107"/>
      <c r="BM16" s="107"/>
      <c r="BN16" s="107"/>
      <c r="BO16" s="107"/>
      <c r="BP16" s="107"/>
      <c r="BQ16" s="107"/>
      <c r="BR16" s="107"/>
      <c r="BS16" s="107"/>
      <c r="BT16" s="107"/>
      <c r="BU16" s="107"/>
      <c r="BV16" s="107"/>
      <c r="BW16" s="107"/>
      <c r="BX16" s="107"/>
      <c r="BY16" s="107"/>
      <c r="BZ16" s="107"/>
      <c r="CA16" s="107"/>
      <c r="CB16" s="107"/>
      <c r="CC16" s="107"/>
      <c r="CD16" s="107"/>
      <c r="CE16" s="107"/>
      <c r="CF16" s="107"/>
      <c r="CG16" s="107"/>
      <c r="CH16" s="107"/>
      <c r="CI16" s="107"/>
      <c r="CJ16" s="107"/>
      <c r="CK16" s="107"/>
      <c r="CL16" s="107"/>
      <c r="CM16" s="107"/>
      <c r="CN16" s="107"/>
      <c r="CO16" s="107"/>
      <c r="CP16" s="107"/>
      <c r="CQ16" s="107"/>
      <c r="CR16" s="107"/>
      <c r="CS16" s="107"/>
    </row>
    <row r="17" spans="1:112" s="113" customFormat="1" ht="35.1" customHeight="1" x14ac:dyDescent="0.25">
      <c r="A17" s="107"/>
      <c r="B17" s="109">
        <v>10</v>
      </c>
      <c r="C17" s="16" t="s">
        <v>427</v>
      </c>
      <c r="D17" s="408">
        <v>696300028</v>
      </c>
      <c r="E17" s="408">
        <v>9744058</v>
      </c>
      <c r="F17" s="408">
        <v>679985207</v>
      </c>
      <c r="G17" s="408">
        <v>3919744</v>
      </c>
      <c r="H17" s="409">
        <v>690498730</v>
      </c>
      <c r="I17" s="410">
        <v>1.0096000000000001</v>
      </c>
      <c r="J17" s="107"/>
      <c r="K17" s="107"/>
      <c r="L17" s="107"/>
      <c r="M17" s="107"/>
      <c r="N17" s="107"/>
      <c r="O17" s="107"/>
      <c r="P17" s="107"/>
      <c r="Q17" s="107"/>
      <c r="R17" s="107"/>
      <c r="S17" s="107"/>
      <c r="T17" s="107"/>
      <c r="U17" s="107"/>
      <c r="V17" s="107"/>
      <c r="W17" s="107"/>
      <c r="X17" s="107"/>
      <c r="Y17" s="107"/>
      <c r="Z17" s="107"/>
      <c r="AA17" s="107"/>
      <c r="AB17" s="107"/>
      <c r="AC17" s="107"/>
      <c r="AD17" s="107"/>
      <c r="AE17" s="107"/>
      <c r="AF17" s="107"/>
      <c r="AG17" s="107"/>
      <c r="AH17" s="107"/>
      <c r="AI17" s="107"/>
      <c r="AJ17" s="107"/>
      <c r="AK17" s="107"/>
      <c r="AL17" s="107"/>
      <c r="AM17" s="107"/>
      <c r="AN17" s="107"/>
      <c r="AO17" s="107"/>
      <c r="AP17" s="107"/>
      <c r="AQ17" s="107"/>
      <c r="AR17" s="107"/>
      <c r="AS17" s="107"/>
      <c r="AT17" s="107"/>
      <c r="AU17" s="107"/>
      <c r="AV17" s="107"/>
      <c r="AW17" s="107"/>
      <c r="AX17" s="107"/>
      <c r="AY17" s="107"/>
      <c r="AZ17" s="107"/>
      <c r="BA17" s="107"/>
      <c r="BB17" s="107"/>
      <c r="BC17" s="107"/>
      <c r="BD17" s="107"/>
      <c r="BE17" s="107"/>
      <c r="BF17" s="107"/>
      <c r="BG17" s="107"/>
      <c r="BH17" s="107"/>
      <c r="BI17" s="107"/>
      <c r="BJ17" s="107"/>
      <c r="BK17" s="107"/>
      <c r="BL17" s="107"/>
      <c r="BM17" s="107"/>
      <c r="BN17" s="107"/>
      <c r="BO17" s="107"/>
      <c r="BP17" s="107"/>
      <c r="BQ17" s="107"/>
      <c r="BR17" s="107"/>
      <c r="BS17" s="107"/>
      <c r="BT17" s="107"/>
      <c r="BU17" s="107"/>
      <c r="BV17" s="107"/>
      <c r="BW17" s="107"/>
      <c r="BX17" s="107"/>
      <c r="BY17" s="107"/>
      <c r="BZ17" s="107"/>
      <c r="CA17" s="107"/>
      <c r="CB17" s="107"/>
      <c r="CC17" s="107"/>
      <c r="CD17" s="107"/>
      <c r="CE17" s="107"/>
      <c r="CF17" s="107"/>
      <c r="CG17" s="107"/>
      <c r="CH17" s="107"/>
      <c r="CI17" s="107"/>
      <c r="CJ17" s="107"/>
      <c r="CK17" s="107"/>
      <c r="CL17" s="107"/>
      <c r="CM17" s="107"/>
      <c r="CN17" s="107"/>
      <c r="CO17" s="107"/>
      <c r="CP17" s="107"/>
      <c r="CQ17" s="107"/>
      <c r="CR17" s="107"/>
      <c r="CS17" s="107"/>
    </row>
    <row r="18" spans="1:112" s="113" customFormat="1" ht="35.1" customHeight="1" x14ac:dyDescent="0.25">
      <c r="A18" s="107"/>
      <c r="B18" s="109">
        <v>11</v>
      </c>
      <c r="C18" s="16" t="s">
        <v>428</v>
      </c>
      <c r="D18" s="408">
        <v>122518736</v>
      </c>
      <c r="E18" s="111" t="s">
        <v>936</v>
      </c>
      <c r="F18" s="408">
        <v>122518736</v>
      </c>
      <c r="G18" s="111" t="s">
        <v>936</v>
      </c>
      <c r="H18" s="409">
        <v>183778104</v>
      </c>
      <c r="I18" s="410">
        <v>1.5</v>
      </c>
      <c r="J18" s="107"/>
      <c r="K18" s="107"/>
      <c r="L18" s="107"/>
      <c r="M18" s="107"/>
      <c r="N18" s="107"/>
      <c r="O18" s="107"/>
      <c r="P18" s="107"/>
      <c r="Q18" s="107"/>
      <c r="R18" s="107"/>
      <c r="S18" s="107"/>
      <c r="T18" s="107"/>
      <c r="U18" s="107"/>
      <c r="V18" s="107"/>
      <c r="W18" s="107"/>
      <c r="X18" s="107"/>
      <c r="Y18" s="107"/>
      <c r="Z18" s="107"/>
      <c r="AA18" s="107"/>
      <c r="AB18" s="107"/>
      <c r="AC18" s="107"/>
      <c r="AD18" s="107"/>
      <c r="AE18" s="107"/>
      <c r="AF18" s="107"/>
      <c r="AG18" s="107"/>
      <c r="AH18" s="107"/>
      <c r="AI18" s="107"/>
      <c r="AJ18" s="107"/>
      <c r="AK18" s="107"/>
      <c r="AL18" s="107"/>
      <c r="AM18" s="107"/>
      <c r="AN18" s="107"/>
      <c r="AO18" s="107"/>
      <c r="AP18" s="107"/>
      <c r="AQ18" s="107"/>
      <c r="AR18" s="107"/>
      <c r="AS18" s="107"/>
      <c r="AT18" s="107"/>
      <c r="AU18" s="107"/>
      <c r="AV18" s="107"/>
      <c r="AW18" s="107"/>
      <c r="AX18" s="107"/>
      <c r="AY18" s="107"/>
      <c r="AZ18" s="107"/>
      <c r="BA18" s="107"/>
      <c r="BB18" s="107"/>
      <c r="BC18" s="107"/>
      <c r="BD18" s="107"/>
      <c r="BE18" s="107"/>
      <c r="BF18" s="107"/>
      <c r="BG18" s="107"/>
      <c r="BH18" s="107"/>
      <c r="BI18" s="107"/>
      <c r="BJ18" s="107"/>
      <c r="BK18" s="107"/>
      <c r="BL18" s="107"/>
      <c r="BM18" s="107"/>
      <c r="BN18" s="107"/>
      <c r="BO18" s="107"/>
      <c r="BP18" s="107"/>
      <c r="BQ18" s="107"/>
      <c r="BR18" s="107"/>
      <c r="BS18" s="107"/>
      <c r="BT18" s="107"/>
      <c r="BU18" s="107"/>
      <c r="BV18" s="107"/>
      <c r="BW18" s="107"/>
      <c r="BX18" s="107"/>
      <c r="BY18" s="107"/>
      <c r="BZ18" s="107"/>
      <c r="CA18" s="107"/>
      <c r="CB18" s="107"/>
      <c r="CC18" s="107"/>
      <c r="CD18" s="107"/>
      <c r="CE18" s="107"/>
      <c r="CF18" s="107"/>
      <c r="CG18" s="107"/>
      <c r="CH18" s="107"/>
      <c r="CI18" s="107"/>
      <c r="CJ18" s="107"/>
      <c r="CK18" s="107"/>
      <c r="CL18" s="107"/>
      <c r="CM18" s="107"/>
      <c r="CN18" s="107"/>
      <c r="CO18" s="107"/>
      <c r="CP18" s="107"/>
      <c r="CQ18" s="107"/>
      <c r="CR18" s="107"/>
      <c r="CS18" s="107"/>
    </row>
    <row r="19" spans="1:112" s="113" customFormat="1" ht="35.1" customHeight="1" x14ac:dyDescent="0.25">
      <c r="A19" s="107"/>
      <c r="B19" s="109">
        <v>12</v>
      </c>
      <c r="C19" s="16" t="s">
        <v>429</v>
      </c>
      <c r="D19" s="408">
        <v>56437799068</v>
      </c>
      <c r="E19" s="111" t="s">
        <v>936</v>
      </c>
      <c r="F19" s="408">
        <v>56437799068</v>
      </c>
      <c r="G19" s="111" t="s">
        <v>936</v>
      </c>
      <c r="H19" s="409">
        <v>5643779907</v>
      </c>
      <c r="I19" s="410">
        <v>0.1</v>
      </c>
      <c r="J19" s="107"/>
      <c r="K19" s="107"/>
      <c r="L19" s="107"/>
      <c r="M19" s="107"/>
      <c r="N19" s="107"/>
      <c r="O19" s="107"/>
      <c r="P19" s="107"/>
      <c r="Q19" s="107"/>
      <c r="R19" s="107"/>
      <c r="S19" s="107"/>
      <c r="T19" s="107"/>
      <c r="U19" s="107"/>
      <c r="V19" s="107"/>
      <c r="W19" s="107"/>
      <c r="X19" s="107"/>
      <c r="Y19" s="107"/>
      <c r="Z19" s="107"/>
      <c r="AA19" s="107"/>
      <c r="AB19" s="107"/>
      <c r="AC19" s="107"/>
      <c r="AD19" s="107"/>
      <c r="AE19" s="107"/>
      <c r="AF19" s="107"/>
      <c r="AG19" s="107"/>
      <c r="AH19" s="107"/>
      <c r="AI19" s="107"/>
      <c r="AJ19" s="107"/>
      <c r="AK19" s="107"/>
      <c r="AL19" s="107"/>
      <c r="AM19" s="107"/>
      <c r="AN19" s="107"/>
      <c r="AO19" s="107"/>
      <c r="AP19" s="107"/>
      <c r="AQ19" s="107"/>
      <c r="AR19" s="107"/>
      <c r="AS19" s="107"/>
      <c r="AT19" s="107"/>
      <c r="AU19" s="107"/>
      <c r="AV19" s="107"/>
      <c r="AW19" s="107"/>
      <c r="AX19" s="107"/>
      <c r="AY19" s="107"/>
      <c r="AZ19" s="107"/>
      <c r="BA19" s="107"/>
      <c r="BB19" s="107"/>
      <c r="BC19" s="107"/>
      <c r="BD19" s="107"/>
      <c r="BE19" s="107"/>
      <c r="BF19" s="107"/>
      <c r="BG19" s="107"/>
      <c r="BH19" s="107"/>
      <c r="BI19" s="107"/>
      <c r="BJ19" s="107"/>
      <c r="BK19" s="107"/>
      <c r="BL19" s="107"/>
      <c r="BM19" s="107"/>
      <c r="BN19" s="107"/>
      <c r="BO19" s="107"/>
      <c r="BP19" s="107"/>
      <c r="BQ19" s="107"/>
      <c r="BR19" s="107"/>
      <c r="BS19" s="107"/>
      <c r="BT19" s="107"/>
      <c r="BU19" s="107"/>
      <c r="BV19" s="107"/>
      <c r="BW19" s="107"/>
      <c r="BX19" s="107"/>
      <c r="BY19" s="107"/>
      <c r="BZ19" s="107"/>
      <c r="CA19" s="107"/>
      <c r="CB19" s="107"/>
      <c r="CC19" s="107"/>
      <c r="CD19" s="107"/>
      <c r="CE19" s="107"/>
      <c r="CF19" s="107"/>
      <c r="CG19" s="107"/>
      <c r="CH19" s="107"/>
      <c r="CI19" s="107"/>
      <c r="CJ19" s="107"/>
      <c r="CK19" s="107"/>
      <c r="CL19" s="107"/>
      <c r="CM19" s="107"/>
      <c r="CN19" s="107"/>
      <c r="CO19" s="107"/>
      <c r="CP19" s="107"/>
      <c r="CQ19" s="107"/>
      <c r="CR19" s="107"/>
      <c r="CS19" s="107"/>
    </row>
    <row r="20" spans="1:112" s="113" customFormat="1" ht="35.1" customHeight="1" x14ac:dyDescent="0.25">
      <c r="A20" s="107"/>
      <c r="B20" s="109">
        <v>13</v>
      </c>
      <c r="C20" s="16" t="s">
        <v>430</v>
      </c>
      <c r="D20" s="111"/>
      <c r="E20" s="111"/>
      <c r="F20" s="111"/>
      <c r="G20" s="111"/>
      <c r="H20" s="112"/>
      <c r="I20" s="111"/>
      <c r="J20" s="107"/>
      <c r="K20" s="107"/>
      <c r="L20" s="107"/>
      <c r="M20" s="107"/>
      <c r="N20" s="107"/>
      <c r="O20" s="107"/>
      <c r="P20" s="107"/>
      <c r="Q20" s="107"/>
      <c r="R20" s="107"/>
      <c r="S20" s="107"/>
      <c r="T20" s="107"/>
      <c r="U20" s="107"/>
      <c r="V20" s="107"/>
      <c r="W20" s="107"/>
      <c r="X20" s="107"/>
      <c r="Y20" s="107"/>
      <c r="Z20" s="107"/>
      <c r="AA20" s="107"/>
      <c r="AB20" s="107"/>
      <c r="AC20" s="107"/>
      <c r="AD20" s="107"/>
      <c r="AE20" s="107"/>
      <c r="AF20" s="107"/>
      <c r="AG20" s="107"/>
      <c r="AH20" s="107"/>
      <c r="AI20" s="107"/>
      <c r="AJ20" s="107"/>
      <c r="AK20" s="107"/>
      <c r="AL20" s="107"/>
      <c r="AM20" s="107"/>
      <c r="AN20" s="107"/>
      <c r="AO20" s="107"/>
      <c r="AP20" s="107"/>
      <c r="AQ20" s="107"/>
      <c r="AR20" s="107"/>
      <c r="AS20" s="107"/>
      <c r="AT20" s="107"/>
      <c r="AU20" s="107"/>
      <c r="AV20" s="107"/>
      <c r="AW20" s="107"/>
      <c r="AX20" s="107"/>
      <c r="AY20" s="107"/>
      <c r="AZ20" s="107"/>
      <c r="BA20" s="107"/>
      <c r="BB20" s="107"/>
      <c r="BC20" s="107"/>
      <c r="BD20" s="107"/>
      <c r="BE20" s="107"/>
      <c r="BF20" s="107"/>
      <c r="BG20" s="107"/>
      <c r="BH20" s="107"/>
      <c r="BI20" s="107"/>
      <c r="BJ20" s="107"/>
      <c r="BK20" s="107"/>
      <c r="BL20" s="107"/>
      <c r="BM20" s="107"/>
      <c r="BN20" s="107"/>
      <c r="BO20" s="107"/>
      <c r="BP20" s="107"/>
      <c r="BQ20" s="107"/>
      <c r="BR20" s="107"/>
      <c r="BS20" s="107"/>
      <c r="BT20" s="107"/>
      <c r="BU20" s="107"/>
      <c r="BV20" s="107"/>
      <c r="BW20" s="107"/>
      <c r="BX20" s="107"/>
      <c r="BY20" s="107"/>
      <c r="BZ20" s="107"/>
      <c r="CA20" s="107"/>
      <c r="CB20" s="107"/>
      <c r="CC20" s="107"/>
      <c r="CD20" s="107"/>
      <c r="CE20" s="107"/>
      <c r="CF20" s="107"/>
      <c r="CG20" s="107"/>
      <c r="CH20" s="107"/>
      <c r="CI20" s="107"/>
      <c r="CJ20" s="107"/>
      <c r="CK20" s="107"/>
      <c r="CL20" s="107"/>
      <c r="CM20" s="107"/>
      <c r="CN20" s="107"/>
      <c r="CO20" s="107"/>
      <c r="CP20" s="107"/>
      <c r="CQ20" s="107"/>
      <c r="CR20" s="107"/>
      <c r="CS20" s="107"/>
    </row>
    <row r="21" spans="1:112" s="113" customFormat="1" ht="35.1" customHeight="1" x14ac:dyDescent="0.25">
      <c r="A21" s="107"/>
      <c r="B21" s="109">
        <v>14</v>
      </c>
      <c r="C21" s="16" t="s">
        <v>431</v>
      </c>
      <c r="D21" s="111"/>
      <c r="E21" s="111"/>
      <c r="F21" s="111"/>
      <c r="G21" s="111"/>
      <c r="H21" s="112"/>
      <c r="I21" s="111"/>
      <c r="J21" s="107"/>
      <c r="K21" s="107"/>
      <c r="L21" s="107"/>
      <c r="M21" s="107"/>
      <c r="N21" s="107"/>
      <c r="O21" s="107"/>
      <c r="P21" s="107"/>
      <c r="Q21" s="107"/>
      <c r="R21" s="107"/>
      <c r="S21" s="107"/>
      <c r="T21" s="107"/>
      <c r="U21" s="107"/>
      <c r="V21" s="107"/>
      <c r="W21" s="107"/>
      <c r="X21" s="107"/>
      <c r="Y21" s="107"/>
      <c r="Z21" s="107"/>
      <c r="AA21" s="107"/>
      <c r="AB21" s="107"/>
      <c r="AC21" s="107"/>
      <c r="AD21" s="107"/>
      <c r="AE21" s="107"/>
      <c r="AF21" s="107"/>
      <c r="AG21" s="107"/>
      <c r="AH21" s="107"/>
      <c r="AI21" s="107"/>
      <c r="AJ21" s="107"/>
      <c r="AK21" s="107"/>
      <c r="AL21" s="107"/>
      <c r="AM21" s="107"/>
      <c r="AN21" s="107"/>
      <c r="AO21" s="107"/>
      <c r="AP21" s="107"/>
      <c r="AQ21" s="107"/>
      <c r="AR21" s="107"/>
      <c r="AS21" s="107"/>
      <c r="AT21" s="107"/>
      <c r="AU21" s="107"/>
      <c r="AV21" s="107"/>
      <c r="AW21" s="107"/>
      <c r="AX21" s="107"/>
      <c r="AY21" s="107"/>
      <c r="AZ21" s="107"/>
      <c r="BA21" s="107"/>
      <c r="BB21" s="107"/>
      <c r="BC21" s="107"/>
      <c r="BD21" s="107"/>
      <c r="BE21" s="107"/>
      <c r="BF21" s="107"/>
      <c r="BG21" s="107"/>
      <c r="BH21" s="107"/>
      <c r="BI21" s="107"/>
      <c r="BJ21" s="107"/>
      <c r="BK21" s="107"/>
      <c r="BL21" s="107"/>
      <c r="BM21" s="107"/>
      <c r="BN21" s="107"/>
      <c r="BO21" s="107"/>
      <c r="BP21" s="107"/>
      <c r="BQ21" s="107"/>
      <c r="BR21" s="107"/>
      <c r="BS21" s="107"/>
      <c r="BT21" s="107"/>
      <c r="BU21" s="107"/>
      <c r="BV21" s="107"/>
      <c r="BW21" s="107"/>
      <c r="BX21" s="107"/>
      <c r="BY21" s="107"/>
      <c r="BZ21" s="107"/>
      <c r="CA21" s="107"/>
      <c r="CB21" s="107"/>
      <c r="CC21" s="107"/>
      <c r="CD21" s="107"/>
      <c r="CE21" s="107"/>
      <c r="CF21" s="107"/>
      <c r="CG21" s="107"/>
      <c r="CH21" s="107"/>
      <c r="CI21" s="107"/>
      <c r="CJ21" s="107"/>
      <c r="CK21" s="107"/>
      <c r="CL21" s="107"/>
      <c r="CM21" s="107"/>
      <c r="CN21" s="107"/>
      <c r="CO21" s="107"/>
      <c r="CP21" s="107"/>
      <c r="CQ21" s="107"/>
      <c r="CR21" s="107"/>
      <c r="CS21" s="107"/>
    </row>
    <row r="22" spans="1:112" s="113" customFormat="1" ht="35.1" customHeight="1" x14ac:dyDescent="0.25">
      <c r="A22" s="107"/>
      <c r="B22" s="109">
        <v>15</v>
      </c>
      <c r="C22" s="16" t="s">
        <v>432</v>
      </c>
      <c r="D22" s="408">
        <v>1474332795</v>
      </c>
      <c r="E22" s="111" t="s">
        <v>936</v>
      </c>
      <c r="F22" s="408">
        <v>1474332795</v>
      </c>
      <c r="G22" s="111" t="s">
        <v>936</v>
      </c>
      <c r="H22" s="409">
        <v>1620592349</v>
      </c>
      <c r="I22" s="410">
        <v>1.0992</v>
      </c>
      <c r="J22" s="107"/>
      <c r="K22" s="107"/>
      <c r="L22" s="107"/>
      <c r="M22" s="107"/>
      <c r="N22" s="107"/>
      <c r="O22" s="107"/>
      <c r="P22" s="107"/>
      <c r="Q22" s="107"/>
      <c r="R22" s="107"/>
      <c r="S22" s="107"/>
      <c r="T22" s="107"/>
      <c r="U22" s="107"/>
      <c r="V22" s="107"/>
      <c r="W22" s="107"/>
      <c r="X22" s="107"/>
      <c r="Y22" s="107"/>
      <c r="Z22" s="107"/>
      <c r="AA22" s="107"/>
      <c r="AB22" s="107"/>
      <c r="AC22" s="107"/>
      <c r="AD22" s="107"/>
      <c r="AE22" s="107"/>
      <c r="AF22" s="107"/>
      <c r="AG22" s="107"/>
      <c r="AH22" s="107"/>
      <c r="AI22" s="107"/>
      <c r="AJ22" s="107"/>
      <c r="AK22" s="107"/>
      <c r="AL22" s="107"/>
      <c r="AM22" s="107"/>
      <c r="AN22" s="107"/>
      <c r="AO22" s="107"/>
      <c r="AP22" s="107"/>
      <c r="AQ22" s="107"/>
      <c r="AR22" s="107"/>
      <c r="AS22" s="107"/>
      <c r="AT22" s="107"/>
      <c r="AU22" s="107"/>
      <c r="AV22" s="107"/>
      <c r="AW22" s="107"/>
      <c r="AX22" s="107"/>
      <c r="AY22" s="107"/>
      <c r="AZ22" s="107"/>
      <c r="BA22" s="107"/>
      <c r="BB22" s="107"/>
      <c r="BC22" s="107"/>
      <c r="BD22" s="107"/>
      <c r="BE22" s="107"/>
      <c r="BF22" s="107"/>
      <c r="BG22" s="107"/>
      <c r="BH22" s="107"/>
      <c r="BI22" s="107"/>
      <c r="BJ22" s="107"/>
      <c r="BK22" s="107"/>
      <c r="BL22" s="107"/>
      <c r="BM22" s="107"/>
      <c r="BN22" s="107"/>
      <c r="BO22" s="107"/>
      <c r="BP22" s="107"/>
      <c r="BQ22" s="107"/>
      <c r="BR22" s="107"/>
      <c r="BS22" s="107"/>
      <c r="BT22" s="107"/>
      <c r="BU22" s="107"/>
      <c r="BV22" s="107"/>
      <c r="BW22" s="107"/>
      <c r="BX22" s="107"/>
      <c r="BY22" s="107"/>
      <c r="BZ22" s="107"/>
      <c r="CA22" s="107"/>
      <c r="CB22" s="107"/>
      <c r="CC22" s="107"/>
      <c r="CD22" s="107"/>
      <c r="CE22" s="107"/>
      <c r="CF22" s="107"/>
      <c r="CG22" s="107"/>
      <c r="CH22" s="107"/>
      <c r="CI22" s="107"/>
      <c r="CJ22" s="107"/>
      <c r="CK22" s="107"/>
      <c r="CL22" s="107"/>
      <c r="CM22" s="107"/>
      <c r="CN22" s="107"/>
      <c r="CO22" s="107"/>
      <c r="CP22" s="107"/>
      <c r="CQ22" s="107"/>
      <c r="CR22" s="107"/>
      <c r="CS22" s="107"/>
    </row>
    <row r="23" spans="1:112" s="113" customFormat="1" ht="35.1" customHeight="1" x14ac:dyDescent="0.25">
      <c r="A23" s="107"/>
      <c r="B23" s="109">
        <v>16</v>
      </c>
      <c r="C23" s="16" t="s">
        <v>433</v>
      </c>
      <c r="D23" s="111"/>
      <c r="E23" s="111"/>
      <c r="F23" s="111"/>
      <c r="G23" s="111"/>
      <c r="H23" s="112"/>
      <c r="I23" s="111"/>
      <c r="J23" s="107"/>
      <c r="K23" s="107"/>
      <c r="L23" s="107"/>
      <c r="M23" s="107"/>
      <c r="N23" s="107"/>
      <c r="O23" s="107"/>
      <c r="P23" s="107"/>
      <c r="Q23" s="107"/>
      <c r="R23" s="107"/>
      <c r="S23" s="107"/>
      <c r="T23" s="107"/>
      <c r="U23" s="107"/>
      <c r="V23" s="107"/>
      <c r="W23" s="107"/>
      <c r="X23" s="107"/>
      <c r="Y23" s="107"/>
      <c r="Z23" s="107"/>
      <c r="AA23" s="107"/>
      <c r="AB23" s="107"/>
      <c r="AC23" s="107"/>
      <c r="AD23" s="107"/>
      <c r="AE23" s="107"/>
      <c r="AF23" s="107"/>
      <c r="AG23" s="107"/>
      <c r="AH23" s="107"/>
      <c r="AI23" s="107"/>
      <c r="AJ23" s="107"/>
      <c r="AK23" s="107"/>
      <c r="AL23" s="107"/>
      <c r="AM23" s="107"/>
      <c r="AN23" s="107"/>
      <c r="AO23" s="107"/>
      <c r="AP23" s="107"/>
      <c r="AQ23" s="107"/>
      <c r="AR23" s="107"/>
      <c r="AS23" s="107"/>
      <c r="AT23" s="107"/>
      <c r="AU23" s="107"/>
      <c r="AV23" s="107"/>
      <c r="AW23" s="107"/>
      <c r="AX23" s="107"/>
      <c r="AY23" s="107"/>
      <c r="AZ23" s="107"/>
      <c r="BA23" s="107"/>
      <c r="BB23" s="107"/>
      <c r="BC23" s="107"/>
      <c r="BD23" s="107"/>
      <c r="BE23" s="107"/>
      <c r="BF23" s="107"/>
      <c r="BG23" s="107"/>
      <c r="BH23" s="107"/>
      <c r="BI23" s="107"/>
      <c r="BJ23" s="107"/>
      <c r="BK23" s="107"/>
      <c r="BL23" s="107"/>
      <c r="BM23" s="107"/>
      <c r="BN23" s="107"/>
      <c r="BO23" s="107"/>
      <c r="BP23" s="107"/>
      <c r="BQ23" s="107"/>
      <c r="BR23" s="107"/>
      <c r="BS23" s="107"/>
      <c r="BT23" s="107"/>
      <c r="BU23" s="107"/>
      <c r="BV23" s="107"/>
      <c r="BW23" s="107"/>
      <c r="BX23" s="107"/>
      <c r="BY23" s="107"/>
      <c r="BZ23" s="107"/>
      <c r="CA23" s="107"/>
      <c r="CB23" s="107"/>
      <c r="CC23" s="107"/>
      <c r="CD23" s="107"/>
      <c r="CE23" s="107"/>
      <c r="CF23" s="107"/>
      <c r="CG23" s="107"/>
      <c r="CH23" s="107"/>
      <c r="CI23" s="107"/>
      <c r="CJ23" s="107"/>
      <c r="CK23" s="107"/>
      <c r="CL23" s="107"/>
      <c r="CM23" s="107"/>
      <c r="CN23" s="107"/>
      <c r="CO23" s="107"/>
      <c r="CP23" s="107"/>
      <c r="CQ23" s="107"/>
      <c r="CR23" s="107"/>
      <c r="CS23" s="107"/>
    </row>
    <row r="24" spans="1:112" s="113" customFormat="1" ht="35.1" customHeight="1" x14ac:dyDescent="0.25">
      <c r="A24" s="107"/>
      <c r="B24" s="114">
        <v>17</v>
      </c>
      <c r="C24" s="114" t="s">
        <v>434</v>
      </c>
      <c r="D24" s="408">
        <v>123905042870</v>
      </c>
      <c r="E24" s="408">
        <v>8428941687</v>
      </c>
      <c r="F24" s="408">
        <v>124157556612</v>
      </c>
      <c r="G24" s="408">
        <v>4256911687</v>
      </c>
      <c r="H24" s="409">
        <v>9678756555</v>
      </c>
      <c r="I24" s="410">
        <v>7.5399999999999995E-2</v>
      </c>
      <c r="J24" s="107"/>
      <c r="K24" s="107"/>
      <c r="L24" s="107"/>
      <c r="M24" s="107"/>
      <c r="N24" s="107"/>
      <c r="O24" s="107"/>
      <c r="P24" s="107"/>
      <c r="Q24" s="107"/>
      <c r="R24" s="107"/>
      <c r="S24" s="107"/>
      <c r="T24" s="107"/>
      <c r="U24" s="107"/>
      <c r="V24" s="107"/>
      <c r="W24" s="107"/>
      <c r="X24" s="107"/>
      <c r="Y24" s="107"/>
      <c r="Z24" s="107"/>
      <c r="AA24" s="107"/>
      <c r="AB24" s="107"/>
      <c r="AC24" s="107"/>
      <c r="AD24" s="107"/>
      <c r="AE24" s="107"/>
      <c r="AF24" s="107"/>
      <c r="AG24" s="107"/>
      <c r="AH24" s="107"/>
      <c r="AI24" s="107"/>
      <c r="AJ24" s="107"/>
      <c r="AK24" s="107"/>
      <c r="AL24" s="107"/>
      <c r="AM24" s="107"/>
      <c r="AN24" s="107"/>
      <c r="AO24" s="107"/>
      <c r="AP24" s="107"/>
      <c r="AQ24" s="107"/>
      <c r="AR24" s="107"/>
      <c r="AS24" s="107"/>
      <c r="AT24" s="107"/>
      <c r="AU24" s="107"/>
      <c r="AV24" s="107"/>
      <c r="AW24" s="107"/>
      <c r="AX24" s="107"/>
      <c r="AY24" s="107"/>
      <c r="AZ24" s="107"/>
      <c r="BA24" s="107"/>
      <c r="BB24" s="107"/>
      <c r="BC24" s="107"/>
      <c r="BD24" s="107"/>
      <c r="BE24" s="107"/>
      <c r="BF24" s="107"/>
      <c r="BG24" s="107"/>
      <c r="BH24" s="107"/>
      <c r="BI24" s="107"/>
      <c r="BJ24" s="107"/>
      <c r="BK24" s="107"/>
      <c r="BL24" s="107"/>
      <c r="BM24" s="107"/>
      <c r="BN24" s="107"/>
      <c r="BO24" s="107"/>
      <c r="BP24" s="107"/>
      <c r="BQ24" s="107"/>
      <c r="BR24" s="107"/>
      <c r="BS24" s="107"/>
      <c r="BT24" s="107"/>
      <c r="BU24" s="107"/>
      <c r="BV24" s="107"/>
      <c r="BW24" s="107"/>
      <c r="BX24" s="107"/>
      <c r="BY24" s="107"/>
      <c r="BZ24" s="107"/>
      <c r="CA24" s="107"/>
      <c r="CB24" s="107"/>
      <c r="CC24" s="107"/>
      <c r="CD24" s="107"/>
      <c r="CE24" s="107"/>
      <c r="CF24" s="107"/>
      <c r="CG24" s="107"/>
      <c r="CH24" s="107"/>
      <c r="CI24" s="107"/>
      <c r="CJ24" s="107"/>
      <c r="CK24" s="107"/>
      <c r="CL24" s="107"/>
      <c r="CM24" s="107"/>
      <c r="CN24" s="107"/>
      <c r="CO24" s="107"/>
      <c r="CP24" s="107"/>
      <c r="CQ24" s="107"/>
      <c r="CR24" s="107"/>
      <c r="CS24" s="107"/>
    </row>
    <row r="25" spans="1:112" s="113" customFormat="1" x14ac:dyDescent="0.25">
      <c r="A25" s="107"/>
      <c r="B25" s="107"/>
      <c r="C25" s="107"/>
      <c r="D25" s="107"/>
      <c r="E25" s="107"/>
      <c r="F25" s="107"/>
      <c r="G25" s="107"/>
      <c r="I25" s="107"/>
      <c r="J25" s="107"/>
      <c r="K25" s="107"/>
      <c r="L25" s="107"/>
      <c r="M25" s="107"/>
      <c r="N25" s="107"/>
      <c r="O25" s="107"/>
      <c r="P25" s="107"/>
      <c r="Q25" s="107"/>
      <c r="R25" s="107"/>
      <c r="S25" s="107"/>
      <c r="T25" s="107"/>
      <c r="U25" s="107"/>
      <c r="V25" s="107"/>
      <c r="W25" s="107"/>
      <c r="X25" s="107"/>
      <c r="Y25" s="107"/>
      <c r="Z25" s="107"/>
      <c r="AA25" s="107"/>
      <c r="AB25" s="107"/>
      <c r="AC25" s="107"/>
      <c r="AD25" s="107"/>
      <c r="AE25" s="107"/>
      <c r="AF25" s="107"/>
      <c r="AG25" s="107"/>
      <c r="AH25" s="107"/>
      <c r="AI25" s="107"/>
      <c r="AJ25" s="107"/>
      <c r="AK25" s="107"/>
      <c r="AL25" s="107"/>
      <c r="AM25" s="107"/>
      <c r="AN25" s="107"/>
      <c r="AO25" s="107"/>
      <c r="AP25" s="107"/>
      <c r="AQ25" s="107"/>
      <c r="AR25" s="107"/>
      <c r="AS25" s="107"/>
      <c r="AT25" s="107"/>
      <c r="AU25" s="107"/>
      <c r="AV25" s="107"/>
      <c r="AW25" s="107"/>
      <c r="AX25" s="107"/>
      <c r="AY25" s="107"/>
      <c r="AZ25" s="107"/>
      <c r="BA25" s="107"/>
      <c r="BB25" s="107"/>
      <c r="BC25" s="107"/>
      <c r="BD25" s="107"/>
      <c r="BE25" s="107"/>
      <c r="BF25" s="107"/>
      <c r="BG25" s="107"/>
      <c r="BH25" s="107"/>
      <c r="BI25" s="107"/>
      <c r="BJ25" s="107"/>
      <c r="BK25" s="107"/>
      <c r="BL25" s="107"/>
      <c r="BM25" s="107"/>
      <c r="BN25" s="107"/>
      <c r="BO25" s="107"/>
      <c r="BP25" s="107"/>
      <c r="BQ25" s="107"/>
      <c r="BR25" s="107"/>
      <c r="BS25" s="107"/>
      <c r="BT25" s="107"/>
      <c r="BU25" s="107"/>
      <c r="BV25" s="107"/>
      <c r="BW25" s="107"/>
      <c r="BX25" s="107"/>
      <c r="BY25" s="107"/>
      <c r="BZ25" s="107"/>
      <c r="CA25" s="107"/>
      <c r="CB25" s="107"/>
      <c r="CC25" s="107"/>
      <c r="CD25" s="107"/>
      <c r="CE25" s="107"/>
      <c r="CF25" s="107"/>
      <c r="CG25" s="107"/>
      <c r="CH25" s="107"/>
      <c r="CI25" s="107"/>
      <c r="CJ25" s="107"/>
      <c r="CK25" s="107"/>
      <c r="CL25" s="107"/>
      <c r="CM25" s="107"/>
      <c r="CN25" s="107"/>
      <c r="CO25" s="107"/>
      <c r="CP25" s="107"/>
      <c r="CQ25" s="107"/>
      <c r="CR25" s="107"/>
      <c r="CS25" s="107"/>
    </row>
    <row r="26" spans="1:112" s="113" customFormat="1" x14ac:dyDescent="0.25">
      <c r="A26" s="107"/>
      <c r="B26" s="107"/>
      <c r="C26" s="107"/>
      <c r="D26" s="107"/>
      <c r="E26" s="107"/>
      <c r="F26" s="107"/>
      <c r="G26" s="107"/>
      <c r="H26" s="107"/>
      <c r="I26" s="107"/>
      <c r="J26" s="107"/>
      <c r="K26" s="107"/>
      <c r="L26" s="107"/>
      <c r="M26" s="107"/>
      <c r="N26" s="107"/>
      <c r="O26" s="107"/>
      <c r="P26" s="107"/>
      <c r="Q26" s="107"/>
      <c r="R26" s="107"/>
      <c r="S26" s="107"/>
      <c r="T26" s="107"/>
      <c r="U26" s="107"/>
      <c r="V26" s="107"/>
      <c r="W26" s="107"/>
      <c r="X26" s="107"/>
      <c r="Y26" s="107"/>
      <c r="Z26" s="107"/>
      <c r="AA26" s="107"/>
      <c r="AB26" s="107"/>
      <c r="AC26" s="107"/>
      <c r="AD26" s="107"/>
      <c r="AE26" s="107"/>
      <c r="AF26" s="107"/>
      <c r="AG26" s="107"/>
      <c r="AH26" s="107"/>
      <c r="AI26" s="107"/>
      <c r="AJ26" s="107"/>
      <c r="AK26" s="107"/>
      <c r="AL26" s="107"/>
      <c r="AM26" s="107"/>
      <c r="AN26" s="107"/>
      <c r="AO26" s="107"/>
      <c r="AP26" s="107"/>
      <c r="AQ26" s="107"/>
      <c r="AR26" s="107"/>
      <c r="AS26" s="107"/>
      <c r="AT26" s="107"/>
      <c r="AU26" s="107"/>
      <c r="AV26" s="107"/>
      <c r="AW26" s="107"/>
      <c r="AX26" s="107"/>
      <c r="AY26" s="107"/>
      <c r="AZ26" s="107"/>
      <c r="BA26" s="107"/>
      <c r="BB26" s="107"/>
      <c r="BC26" s="107"/>
      <c r="BD26" s="107"/>
      <c r="BE26" s="107"/>
      <c r="BF26" s="107"/>
      <c r="BG26" s="107"/>
      <c r="BH26" s="107"/>
      <c r="BI26" s="107"/>
      <c r="BJ26" s="107"/>
      <c r="BK26" s="107"/>
      <c r="BL26" s="107"/>
      <c r="BM26" s="107"/>
      <c r="BN26" s="107"/>
      <c r="BO26" s="107"/>
      <c r="BP26" s="107"/>
      <c r="BQ26" s="107"/>
      <c r="BR26" s="107"/>
      <c r="BS26" s="107"/>
      <c r="BT26" s="107"/>
      <c r="BU26" s="107"/>
      <c r="BV26" s="107"/>
      <c r="BW26" s="107"/>
      <c r="BX26" s="107"/>
      <c r="BY26" s="107"/>
      <c r="BZ26" s="107"/>
      <c r="CA26" s="107"/>
      <c r="CB26" s="107"/>
      <c r="CC26" s="107"/>
      <c r="CD26" s="107"/>
      <c r="CE26" s="107"/>
      <c r="CF26" s="107"/>
      <c r="CG26" s="107"/>
      <c r="CH26" s="107"/>
      <c r="CI26" s="107"/>
      <c r="CJ26" s="107"/>
      <c r="CK26" s="107"/>
      <c r="CL26" s="107"/>
      <c r="CM26" s="107"/>
      <c r="CN26" s="107"/>
      <c r="CO26" s="107"/>
      <c r="CP26" s="107"/>
      <c r="CQ26" s="107"/>
      <c r="CR26" s="107"/>
      <c r="CS26" s="107"/>
    </row>
    <row r="27" spans="1:112" s="113" customFormat="1" x14ac:dyDescent="0.25">
      <c r="A27" s="107"/>
      <c r="B27" s="107"/>
      <c r="C27" s="107"/>
      <c r="D27" s="107"/>
      <c r="E27" s="107"/>
      <c r="F27" s="107"/>
      <c r="G27" s="107"/>
      <c r="H27" s="107"/>
      <c r="I27" s="107"/>
      <c r="J27" s="98"/>
      <c r="K27" s="107"/>
      <c r="L27" s="107"/>
      <c r="M27" s="107"/>
      <c r="N27" s="107"/>
      <c r="O27" s="107"/>
      <c r="P27" s="107"/>
      <c r="Q27" s="107"/>
      <c r="R27" s="107"/>
      <c r="S27" s="107"/>
      <c r="T27" s="107"/>
      <c r="U27" s="107"/>
      <c r="V27" s="107"/>
      <c r="W27" s="107"/>
      <c r="X27" s="107"/>
      <c r="Y27" s="107"/>
      <c r="Z27" s="107"/>
      <c r="AA27" s="107"/>
      <c r="AB27" s="107"/>
      <c r="AC27" s="107"/>
      <c r="AD27" s="107"/>
      <c r="AE27" s="107"/>
      <c r="AF27" s="107"/>
      <c r="AG27" s="107"/>
      <c r="AH27" s="107"/>
      <c r="AI27" s="107"/>
      <c r="AJ27" s="107"/>
      <c r="AK27" s="107"/>
      <c r="AL27" s="107"/>
      <c r="AM27" s="107"/>
      <c r="AN27" s="107"/>
      <c r="AO27" s="107"/>
      <c r="AP27" s="107"/>
      <c r="AQ27" s="107"/>
      <c r="AR27" s="107"/>
      <c r="AS27" s="107"/>
      <c r="AT27" s="107"/>
      <c r="AU27" s="107"/>
      <c r="AV27" s="107"/>
      <c r="AW27" s="107"/>
      <c r="AX27" s="107"/>
      <c r="AY27" s="107"/>
      <c r="AZ27" s="107"/>
      <c r="BA27" s="107"/>
      <c r="BB27" s="107"/>
      <c r="BC27" s="107"/>
      <c r="BD27" s="107"/>
      <c r="BE27" s="107"/>
      <c r="BF27" s="107"/>
      <c r="BG27" s="107"/>
      <c r="BH27" s="107"/>
      <c r="BI27" s="107"/>
      <c r="BJ27" s="107"/>
      <c r="BK27" s="107"/>
      <c r="BL27" s="107"/>
      <c r="BM27" s="107"/>
      <c r="BN27" s="107"/>
      <c r="BO27" s="107"/>
      <c r="BP27" s="107"/>
      <c r="BQ27" s="107"/>
      <c r="BR27" s="107"/>
      <c r="BS27" s="107"/>
      <c r="BT27" s="107"/>
      <c r="BU27" s="107"/>
      <c r="BV27" s="107"/>
      <c r="BW27" s="107"/>
      <c r="BX27" s="107"/>
      <c r="BY27" s="107"/>
      <c r="BZ27" s="107"/>
      <c r="CA27" s="107"/>
      <c r="CB27" s="107"/>
      <c r="CC27" s="107"/>
      <c r="CD27" s="107"/>
      <c r="CE27" s="107"/>
      <c r="CF27" s="107"/>
      <c r="CG27" s="107"/>
      <c r="CH27" s="107"/>
      <c r="CI27" s="107"/>
      <c r="CJ27" s="107"/>
      <c r="CK27" s="107"/>
      <c r="CL27" s="107"/>
      <c r="CM27" s="107"/>
      <c r="CN27" s="107"/>
      <c r="CO27" s="107"/>
      <c r="CP27" s="107"/>
      <c r="CQ27" s="107"/>
      <c r="CR27" s="107"/>
      <c r="CS27" s="107"/>
    </row>
    <row r="28" spans="1:112" x14ac:dyDescent="0.25">
      <c r="CT28" s="11"/>
      <c r="CU28" s="11"/>
      <c r="CV28" s="11"/>
      <c r="CW28" s="11"/>
      <c r="CX28" s="11"/>
      <c r="CY28" s="11"/>
      <c r="CZ28" s="11"/>
      <c r="DA28" s="11"/>
      <c r="DB28" s="11"/>
      <c r="DC28" s="11"/>
      <c r="DD28" s="11"/>
      <c r="DE28" s="11"/>
      <c r="DF28" s="11"/>
      <c r="DG28" s="11"/>
      <c r="DH28" s="11"/>
    </row>
    <row r="29" spans="1:112" x14ac:dyDescent="0.25">
      <c r="CT29" s="11"/>
      <c r="CU29" s="11"/>
      <c r="CV29" s="11"/>
      <c r="CW29" s="11"/>
      <c r="CX29" s="11"/>
      <c r="CY29" s="11"/>
      <c r="CZ29" s="11"/>
      <c r="DA29" s="11"/>
      <c r="DB29" s="11"/>
      <c r="DC29" s="11"/>
      <c r="DD29" s="11"/>
      <c r="DE29" s="11"/>
      <c r="DF29" s="11"/>
      <c r="DG29" s="11"/>
      <c r="DH29" s="11"/>
    </row>
  </sheetData>
  <mergeCells count="4">
    <mergeCell ref="C5:C7"/>
    <mergeCell ref="D5:E5"/>
    <mergeCell ref="F5:G5"/>
    <mergeCell ref="H5:I5"/>
  </mergeCells>
  <hyperlinks>
    <hyperlink ref="K2" location="Index!A1" display="Return to index" xr:uid="{8FCA5A71-0E11-4725-BFE8-983497C08E48}"/>
  </hyperlinks>
  <pageMargins left="0.7" right="0.7" top="0.78740157499999996" bottom="0.78740157499999996" header="0.3" footer="0.3"/>
  <pageSetup paperSize="9" scale="10" orientation="landscape" r:id="rId1"/>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B331AE-82BD-4549-8D25-333550B3E151}">
  <dimension ref="A2:DN29"/>
  <sheetViews>
    <sheetView topLeftCell="M1" zoomScale="55" zoomScaleNormal="55" zoomScaleSheetLayoutView="90" workbookViewId="0">
      <selection activeCell="V2" sqref="V2"/>
    </sheetView>
  </sheetViews>
  <sheetFormatPr defaultColWidth="22.7109375" defaultRowHeight="15" x14ac:dyDescent="0.25"/>
  <cols>
    <col min="1" max="1" width="2.140625" style="97" customWidth="1"/>
    <col min="2" max="2" width="3.85546875" style="97" customWidth="1"/>
    <col min="3" max="3" width="40.140625" style="97" customWidth="1"/>
    <col min="4" max="4" width="30.85546875" style="97" customWidth="1"/>
    <col min="5" max="19" width="28.42578125" style="97" customWidth="1"/>
    <col min="20" max="20" width="51.140625" style="97" customWidth="1"/>
    <col min="21" max="21" width="14.85546875" style="97" customWidth="1"/>
    <col min="22" max="118" width="22.7109375" style="97"/>
    <col min="119" max="16384" width="22.7109375" style="11"/>
  </cols>
  <sheetData>
    <row r="2" spans="1:118" ht="20.25" x14ac:dyDescent="0.3">
      <c r="A2" s="1"/>
      <c r="B2" s="9" t="s">
        <v>435</v>
      </c>
      <c r="C2" s="10"/>
      <c r="D2" s="10"/>
      <c r="E2" s="10"/>
      <c r="F2" s="10"/>
      <c r="G2" s="10"/>
      <c r="H2" s="10"/>
      <c r="I2" s="10"/>
      <c r="J2" s="10"/>
      <c r="K2" s="10"/>
      <c r="L2" s="10"/>
      <c r="M2" s="10"/>
      <c r="N2" s="10"/>
      <c r="O2" s="10"/>
      <c r="P2" s="10"/>
      <c r="Q2" s="10"/>
      <c r="R2" s="10"/>
      <c r="S2" s="10"/>
      <c r="T2" s="10"/>
      <c r="V2" s="271" t="s">
        <v>46</v>
      </c>
    </row>
    <row r="3" spans="1:118" x14ac:dyDescent="0.25">
      <c r="CZ3" s="11"/>
      <c r="DA3" s="11"/>
      <c r="DB3" s="11"/>
      <c r="DC3" s="11"/>
      <c r="DD3" s="11"/>
      <c r="DE3" s="11"/>
      <c r="DF3" s="11"/>
      <c r="DG3" s="11"/>
      <c r="DH3" s="11"/>
      <c r="DI3" s="11"/>
      <c r="DJ3" s="11"/>
      <c r="DK3" s="11"/>
      <c r="DL3" s="11"/>
      <c r="DM3" s="11"/>
      <c r="DN3" s="11"/>
    </row>
    <row r="4" spans="1:118" x14ac:dyDescent="0.25">
      <c r="CZ4" s="11"/>
      <c r="DA4" s="11"/>
      <c r="DB4" s="11"/>
      <c r="DC4" s="11"/>
      <c r="DD4" s="11"/>
      <c r="DE4" s="11"/>
      <c r="DF4" s="11"/>
      <c r="DG4" s="11"/>
      <c r="DH4" s="11"/>
      <c r="DI4" s="11"/>
      <c r="DJ4" s="11"/>
      <c r="DK4" s="11"/>
      <c r="DL4" s="11"/>
      <c r="DM4" s="11"/>
      <c r="DN4" s="11"/>
    </row>
    <row r="5" spans="1:118" s="101" customFormat="1" x14ac:dyDescent="0.25">
      <c r="A5" s="98"/>
      <c r="B5" s="98"/>
      <c r="C5" s="801" t="s">
        <v>410</v>
      </c>
      <c r="D5" s="803" t="s">
        <v>436</v>
      </c>
      <c r="E5" s="803"/>
      <c r="F5" s="803"/>
      <c r="G5" s="803"/>
      <c r="H5" s="803"/>
      <c r="I5" s="803"/>
      <c r="J5" s="803"/>
      <c r="K5" s="803"/>
      <c r="L5" s="803"/>
      <c r="M5" s="803"/>
      <c r="N5" s="803"/>
      <c r="O5" s="803"/>
      <c r="P5" s="803"/>
      <c r="Q5" s="803"/>
      <c r="R5" s="803"/>
      <c r="S5" s="807" t="s">
        <v>331</v>
      </c>
      <c r="T5" s="807" t="s">
        <v>437</v>
      </c>
      <c r="U5" s="98"/>
      <c r="V5" s="98"/>
      <c r="W5" s="98"/>
      <c r="X5" s="98"/>
      <c r="Y5" s="98"/>
      <c r="Z5" s="98"/>
      <c r="AA5" s="98"/>
      <c r="AB5" s="98"/>
      <c r="AC5" s="98"/>
      <c r="AD5" s="98"/>
      <c r="AE5" s="98"/>
      <c r="AF5" s="98"/>
      <c r="AG5" s="98"/>
      <c r="AH5" s="98"/>
      <c r="AI5" s="98"/>
      <c r="AJ5" s="98"/>
      <c r="AK5" s="98"/>
      <c r="AL5" s="98"/>
      <c r="AM5" s="98"/>
      <c r="AN5" s="98"/>
      <c r="AO5" s="98"/>
      <c r="AP5" s="98"/>
      <c r="AQ5" s="98"/>
      <c r="AR5" s="98"/>
      <c r="AS5" s="98"/>
      <c r="AT5" s="98"/>
      <c r="AU5" s="98"/>
      <c r="AV5" s="98"/>
      <c r="AW5" s="98"/>
      <c r="AX5" s="98"/>
      <c r="AY5" s="98"/>
      <c r="AZ5" s="98"/>
      <c r="BA5" s="98"/>
      <c r="BB5" s="98"/>
      <c r="BC5" s="98"/>
      <c r="BD5" s="98"/>
      <c r="BE5" s="98"/>
      <c r="BF5" s="98"/>
      <c r="BG5" s="98"/>
      <c r="BH5" s="98"/>
      <c r="BI5" s="98"/>
      <c r="BJ5" s="98"/>
      <c r="BK5" s="98"/>
      <c r="BL5" s="98"/>
      <c r="BM5" s="98"/>
      <c r="BN5" s="98"/>
      <c r="BO5" s="98"/>
      <c r="BP5" s="98"/>
      <c r="BQ5" s="98"/>
      <c r="BR5" s="98"/>
      <c r="BS5" s="98"/>
      <c r="BT5" s="98"/>
      <c r="BU5" s="98"/>
      <c r="BV5" s="98"/>
      <c r="BW5" s="98"/>
      <c r="BX5" s="98"/>
      <c r="BY5" s="98"/>
      <c r="BZ5" s="98"/>
      <c r="CA5" s="98"/>
      <c r="CB5" s="98"/>
      <c r="CC5" s="98"/>
      <c r="CD5" s="98"/>
      <c r="CE5" s="98"/>
      <c r="CF5" s="98"/>
      <c r="CG5" s="98"/>
      <c r="CH5" s="98"/>
      <c r="CI5" s="98"/>
      <c r="CJ5" s="98"/>
      <c r="CK5" s="98"/>
      <c r="CL5" s="98"/>
      <c r="CM5" s="98"/>
      <c r="CN5" s="98"/>
      <c r="CO5" s="98"/>
      <c r="CP5" s="98"/>
      <c r="CQ5" s="98"/>
      <c r="CR5" s="98"/>
      <c r="CS5" s="98"/>
      <c r="CT5" s="98"/>
      <c r="CU5" s="98"/>
      <c r="CV5" s="98"/>
      <c r="CW5" s="98"/>
      <c r="CX5" s="98"/>
      <c r="CY5" s="98"/>
    </row>
    <row r="6" spans="1:118" s="101" customFormat="1" x14ac:dyDescent="0.25">
      <c r="A6" s="98"/>
      <c r="B6" s="102"/>
      <c r="C6" s="801"/>
      <c r="D6" s="116">
        <v>0</v>
      </c>
      <c r="E6" s="117">
        <v>0.02</v>
      </c>
      <c r="F6" s="116">
        <v>0.04</v>
      </c>
      <c r="G6" s="117">
        <v>0.1</v>
      </c>
      <c r="H6" s="117">
        <v>0.2</v>
      </c>
      <c r="I6" s="117">
        <v>0.35</v>
      </c>
      <c r="J6" s="117">
        <v>0.5</v>
      </c>
      <c r="K6" s="117">
        <v>0.7</v>
      </c>
      <c r="L6" s="117">
        <v>0.75</v>
      </c>
      <c r="M6" s="115">
        <v>1</v>
      </c>
      <c r="N6" s="115">
        <v>1.5</v>
      </c>
      <c r="O6" s="115">
        <v>2.5</v>
      </c>
      <c r="P6" s="115">
        <v>3.7</v>
      </c>
      <c r="Q6" s="115">
        <v>12.5</v>
      </c>
      <c r="R6" s="115" t="s">
        <v>438</v>
      </c>
      <c r="S6" s="807"/>
      <c r="T6" s="807"/>
      <c r="U6" s="98"/>
      <c r="V6" s="98"/>
      <c r="W6" s="98"/>
      <c r="X6" s="98"/>
      <c r="Y6" s="98"/>
      <c r="Z6" s="98"/>
      <c r="AA6" s="98"/>
      <c r="AB6" s="98"/>
      <c r="AC6" s="98"/>
      <c r="AD6" s="98"/>
      <c r="AE6" s="98"/>
      <c r="AF6" s="98"/>
      <c r="AG6" s="98"/>
      <c r="AH6" s="98"/>
      <c r="AI6" s="98"/>
      <c r="AJ6" s="98"/>
      <c r="AK6" s="98"/>
      <c r="AL6" s="98"/>
      <c r="AM6" s="98"/>
      <c r="AN6" s="98"/>
      <c r="AO6" s="98"/>
      <c r="AP6" s="98"/>
      <c r="AQ6" s="98"/>
      <c r="AR6" s="98"/>
      <c r="AS6" s="98"/>
      <c r="AT6" s="98"/>
      <c r="AU6" s="98"/>
      <c r="AV6" s="98"/>
      <c r="AW6" s="98"/>
      <c r="AX6" s="98"/>
      <c r="AY6" s="98"/>
      <c r="AZ6" s="98"/>
      <c r="BA6" s="98"/>
      <c r="BB6" s="98"/>
      <c r="BC6" s="98"/>
      <c r="BD6" s="98"/>
      <c r="BE6" s="98"/>
      <c r="BF6" s="98"/>
      <c r="BG6" s="98"/>
      <c r="BH6" s="98"/>
      <c r="BI6" s="98"/>
      <c r="BJ6" s="98"/>
      <c r="BK6" s="98"/>
      <c r="BL6" s="98"/>
      <c r="BM6" s="98"/>
      <c r="BN6" s="98"/>
      <c r="BO6" s="98"/>
      <c r="BP6" s="98"/>
      <c r="BQ6" s="98"/>
      <c r="BR6" s="98"/>
      <c r="BS6" s="98"/>
      <c r="BT6" s="98"/>
      <c r="BU6" s="98"/>
      <c r="BV6" s="98"/>
      <c r="BW6" s="98"/>
      <c r="BX6" s="98"/>
      <c r="BY6" s="98"/>
      <c r="BZ6" s="98"/>
      <c r="CA6" s="98"/>
      <c r="CB6" s="98"/>
      <c r="CC6" s="98"/>
      <c r="CD6" s="98"/>
      <c r="CE6" s="98"/>
      <c r="CF6" s="98"/>
      <c r="CG6" s="98"/>
      <c r="CH6" s="98"/>
      <c r="CI6" s="98"/>
      <c r="CJ6" s="98"/>
      <c r="CK6" s="98"/>
      <c r="CL6" s="98"/>
      <c r="CM6" s="98"/>
      <c r="CN6" s="98"/>
      <c r="CO6" s="98"/>
      <c r="CP6" s="98"/>
      <c r="CQ6" s="98"/>
      <c r="CR6" s="98"/>
      <c r="CS6" s="98"/>
      <c r="CT6" s="98"/>
      <c r="CU6" s="98"/>
      <c r="CV6" s="98"/>
      <c r="CW6" s="98"/>
      <c r="CX6" s="98"/>
      <c r="CY6" s="98"/>
    </row>
    <row r="7" spans="1:118" s="108" customFormat="1" x14ac:dyDescent="0.25">
      <c r="A7" s="104"/>
      <c r="B7" s="102"/>
      <c r="C7" s="801"/>
      <c r="D7" s="105" t="s">
        <v>236</v>
      </c>
      <c r="E7" s="105" t="s">
        <v>237</v>
      </c>
      <c r="F7" s="105" t="s">
        <v>238</v>
      </c>
      <c r="G7" s="105" t="s">
        <v>239</v>
      </c>
      <c r="H7" s="105" t="s">
        <v>240</v>
      </c>
      <c r="I7" s="105" t="s">
        <v>333</v>
      </c>
      <c r="J7" s="105" t="s">
        <v>334</v>
      </c>
      <c r="K7" s="105" t="s">
        <v>335</v>
      </c>
      <c r="L7" s="105" t="s">
        <v>356</v>
      </c>
      <c r="M7" s="105" t="s">
        <v>357</v>
      </c>
      <c r="N7" s="105" t="s">
        <v>358</v>
      </c>
      <c r="O7" s="105" t="s">
        <v>359</v>
      </c>
      <c r="P7" s="105" t="s">
        <v>382</v>
      </c>
      <c r="Q7" s="105" t="s">
        <v>383</v>
      </c>
      <c r="R7" s="105" t="s">
        <v>384</v>
      </c>
      <c r="S7" s="105" t="s">
        <v>439</v>
      </c>
      <c r="T7" s="105" t="s">
        <v>440</v>
      </c>
      <c r="U7" s="104"/>
      <c r="V7" s="104"/>
      <c r="W7" s="104"/>
      <c r="X7" s="104"/>
      <c r="Y7" s="104"/>
      <c r="Z7" s="104"/>
      <c r="AA7" s="104"/>
      <c r="AB7" s="104"/>
      <c r="AC7" s="104"/>
      <c r="AD7" s="104"/>
      <c r="AE7" s="104"/>
      <c r="AF7" s="104"/>
      <c r="AG7" s="104"/>
      <c r="AH7" s="104"/>
      <c r="AI7" s="104"/>
      <c r="AJ7" s="104"/>
      <c r="AK7" s="104"/>
      <c r="AL7" s="104"/>
      <c r="AM7" s="104"/>
      <c r="AN7" s="104"/>
      <c r="AO7" s="104"/>
      <c r="AP7" s="104"/>
      <c r="AQ7" s="104"/>
      <c r="AR7" s="104"/>
      <c r="AS7" s="104"/>
      <c r="AT7" s="104"/>
      <c r="AU7" s="104"/>
      <c r="AV7" s="104"/>
      <c r="AW7" s="104"/>
      <c r="AX7" s="104"/>
      <c r="AY7" s="104"/>
      <c r="AZ7" s="104"/>
      <c r="BA7" s="104"/>
      <c r="BB7" s="104"/>
      <c r="BC7" s="104"/>
      <c r="BD7" s="104"/>
      <c r="BE7" s="104"/>
      <c r="BF7" s="104"/>
      <c r="BG7" s="104"/>
      <c r="BH7" s="104"/>
      <c r="BI7" s="104"/>
      <c r="BJ7" s="104"/>
      <c r="BK7" s="104"/>
      <c r="BL7" s="104"/>
      <c r="BM7" s="104"/>
      <c r="BN7" s="104"/>
      <c r="BO7" s="104"/>
      <c r="BP7" s="104"/>
      <c r="BQ7" s="104"/>
      <c r="BR7" s="104"/>
      <c r="BS7" s="104"/>
      <c r="BT7" s="104"/>
      <c r="BU7" s="104"/>
      <c r="BV7" s="104"/>
      <c r="BW7" s="104"/>
      <c r="BX7" s="104"/>
      <c r="BY7" s="104"/>
      <c r="BZ7" s="104"/>
      <c r="CA7" s="104"/>
      <c r="CB7" s="104"/>
      <c r="CC7" s="104"/>
      <c r="CD7" s="104"/>
      <c r="CE7" s="104"/>
      <c r="CF7" s="104"/>
      <c r="CG7" s="104"/>
      <c r="CH7" s="104"/>
      <c r="CI7" s="104"/>
      <c r="CJ7" s="104"/>
      <c r="CK7" s="104"/>
      <c r="CL7" s="104"/>
      <c r="CM7" s="104"/>
      <c r="CN7" s="104"/>
      <c r="CO7" s="104"/>
      <c r="CP7" s="104"/>
      <c r="CQ7" s="104"/>
      <c r="CR7" s="104"/>
      <c r="CS7" s="104"/>
      <c r="CT7" s="104"/>
      <c r="CU7" s="104"/>
      <c r="CV7" s="104"/>
      <c r="CW7" s="104"/>
      <c r="CX7" s="104"/>
      <c r="CY7" s="104"/>
    </row>
    <row r="8" spans="1:118" s="113" customFormat="1" x14ac:dyDescent="0.25">
      <c r="A8" s="107"/>
      <c r="B8" s="109">
        <v>1</v>
      </c>
      <c r="C8" s="110" t="s">
        <v>418</v>
      </c>
      <c r="D8" s="409">
        <v>52681956928</v>
      </c>
      <c r="E8" s="112" t="s">
        <v>936</v>
      </c>
      <c r="F8" s="112" t="s">
        <v>936</v>
      </c>
      <c r="G8" s="112" t="s">
        <v>936</v>
      </c>
      <c r="H8" s="112" t="s">
        <v>936</v>
      </c>
      <c r="I8" s="112" t="s">
        <v>936</v>
      </c>
      <c r="J8" s="409">
        <v>3705434</v>
      </c>
      <c r="K8" s="112" t="s">
        <v>936</v>
      </c>
      <c r="L8" s="112" t="s">
        <v>936</v>
      </c>
      <c r="M8" s="112" t="s">
        <v>936</v>
      </c>
      <c r="N8" s="112" t="s">
        <v>936</v>
      </c>
      <c r="O8" s="112" t="s">
        <v>936</v>
      </c>
      <c r="P8" s="112" t="s">
        <v>936</v>
      </c>
      <c r="Q8" s="112" t="s">
        <v>936</v>
      </c>
      <c r="R8" s="112" t="s">
        <v>936</v>
      </c>
      <c r="S8" s="409">
        <v>52685662362</v>
      </c>
      <c r="T8" s="112">
        <v>0</v>
      </c>
      <c r="U8" s="107"/>
      <c r="V8" s="107"/>
      <c r="W8" s="107"/>
      <c r="X8" s="107"/>
      <c r="Y8" s="107"/>
      <c r="Z8" s="107"/>
      <c r="AA8" s="107"/>
      <c r="AB8" s="107"/>
      <c r="AC8" s="107"/>
      <c r="AD8" s="107"/>
      <c r="AE8" s="107"/>
      <c r="AF8" s="107"/>
      <c r="AG8" s="107"/>
      <c r="AH8" s="107"/>
      <c r="AI8" s="107"/>
      <c r="AJ8" s="107"/>
      <c r="AK8" s="107"/>
      <c r="AL8" s="107"/>
      <c r="AM8" s="107"/>
      <c r="AN8" s="107"/>
      <c r="AO8" s="107"/>
      <c r="AP8" s="107"/>
      <c r="AQ8" s="107"/>
      <c r="AR8" s="107"/>
      <c r="AS8" s="107"/>
      <c r="AT8" s="107"/>
      <c r="AU8" s="107"/>
      <c r="AV8" s="107"/>
      <c r="AW8" s="107"/>
      <c r="AX8" s="107"/>
      <c r="AY8" s="107"/>
      <c r="AZ8" s="107"/>
      <c r="BA8" s="107"/>
      <c r="BB8" s="107"/>
      <c r="BC8" s="107"/>
      <c r="BD8" s="107"/>
      <c r="BE8" s="107"/>
      <c r="BF8" s="107"/>
      <c r="BG8" s="107"/>
      <c r="BH8" s="107"/>
      <c r="BI8" s="107"/>
      <c r="BJ8" s="107"/>
      <c r="BK8" s="107"/>
      <c r="BL8" s="107"/>
      <c r="BM8" s="107"/>
      <c r="BN8" s="107"/>
      <c r="BO8" s="107"/>
      <c r="BP8" s="107"/>
      <c r="BQ8" s="107"/>
      <c r="BR8" s="107"/>
      <c r="BS8" s="107"/>
      <c r="BT8" s="107"/>
      <c r="BU8" s="107"/>
      <c r="BV8" s="107"/>
      <c r="BW8" s="107"/>
      <c r="BX8" s="107"/>
      <c r="BY8" s="107"/>
      <c r="BZ8" s="107"/>
      <c r="CA8" s="107"/>
      <c r="CB8" s="107"/>
      <c r="CC8" s="107"/>
      <c r="CD8" s="107"/>
      <c r="CE8" s="107"/>
      <c r="CF8" s="107"/>
      <c r="CG8" s="107"/>
      <c r="CH8" s="107"/>
      <c r="CI8" s="107"/>
      <c r="CJ8" s="107"/>
      <c r="CK8" s="107"/>
      <c r="CL8" s="107"/>
      <c r="CM8" s="107"/>
      <c r="CN8" s="107"/>
      <c r="CO8" s="107"/>
      <c r="CP8" s="107"/>
      <c r="CQ8" s="107"/>
      <c r="CR8" s="107"/>
      <c r="CS8" s="107"/>
      <c r="CT8" s="107"/>
      <c r="CU8" s="107"/>
      <c r="CV8" s="107"/>
      <c r="CW8" s="107"/>
      <c r="CX8" s="107"/>
      <c r="CY8" s="107"/>
    </row>
    <row r="9" spans="1:118" s="113" customFormat="1" x14ac:dyDescent="0.25">
      <c r="A9" s="107"/>
      <c r="B9" s="109">
        <v>2</v>
      </c>
      <c r="C9" s="16" t="s">
        <v>419</v>
      </c>
      <c r="D9" s="409">
        <v>12715167136</v>
      </c>
      <c r="E9" s="112" t="s">
        <v>936</v>
      </c>
      <c r="F9" s="112" t="s">
        <v>936</v>
      </c>
      <c r="G9" s="112" t="s">
        <v>936</v>
      </c>
      <c r="H9" s="112" t="s">
        <v>936</v>
      </c>
      <c r="I9" s="112" t="s">
        <v>936</v>
      </c>
      <c r="J9" s="112" t="s">
        <v>936</v>
      </c>
      <c r="K9" s="112" t="s">
        <v>936</v>
      </c>
      <c r="L9" s="112" t="s">
        <v>936</v>
      </c>
      <c r="M9" s="112" t="s">
        <v>936</v>
      </c>
      <c r="N9" s="112" t="s">
        <v>936</v>
      </c>
      <c r="O9" s="112" t="s">
        <v>936</v>
      </c>
      <c r="P9" s="112" t="s">
        <v>936</v>
      </c>
      <c r="Q9" s="112" t="s">
        <v>936</v>
      </c>
      <c r="R9" s="112" t="s">
        <v>936</v>
      </c>
      <c r="S9" s="409">
        <v>12715167136</v>
      </c>
      <c r="T9" s="563">
        <v>642762474</v>
      </c>
      <c r="U9" s="107"/>
      <c r="V9" s="107"/>
      <c r="W9" s="107"/>
      <c r="X9" s="107"/>
      <c r="Y9" s="107"/>
      <c r="Z9" s="107"/>
      <c r="AA9" s="107"/>
      <c r="AB9" s="107"/>
      <c r="AC9" s="107"/>
      <c r="AD9" s="107"/>
      <c r="AE9" s="107"/>
      <c r="AF9" s="107"/>
      <c r="AG9" s="107"/>
      <c r="AH9" s="107"/>
      <c r="AI9" s="107"/>
      <c r="AJ9" s="107"/>
      <c r="AK9" s="107"/>
      <c r="AL9" s="107"/>
      <c r="AM9" s="107"/>
      <c r="AN9" s="107"/>
      <c r="AO9" s="107"/>
      <c r="AP9" s="107"/>
      <c r="AQ9" s="107"/>
      <c r="AR9" s="107"/>
      <c r="AS9" s="107"/>
      <c r="AT9" s="107"/>
      <c r="AU9" s="107"/>
      <c r="AV9" s="107"/>
      <c r="AW9" s="107"/>
      <c r="AX9" s="107"/>
      <c r="AY9" s="107"/>
      <c r="AZ9" s="107"/>
      <c r="BA9" s="107"/>
      <c r="BB9" s="107"/>
      <c r="BC9" s="107"/>
      <c r="BD9" s="107"/>
      <c r="BE9" s="107"/>
      <c r="BF9" s="107"/>
      <c r="BG9" s="107"/>
      <c r="BH9" s="107"/>
      <c r="BI9" s="107"/>
      <c r="BJ9" s="107"/>
      <c r="BK9" s="107"/>
      <c r="BL9" s="107"/>
      <c r="BM9" s="107"/>
      <c r="BN9" s="107"/>
      <c r="BO9" s="107"/>
      <c r="BP9" s="107"/>
      <c r="BQ9" s="107"/>
      <c r="BR9" s="107"/>
      <c r="BS9" s="107"/>
      <c r="BT9" s="107"/>
      <c r="BU9" s="107"/>
      <c r="BV9" s="107"/>
      <c r="BW9" s="107"/>
      <c r="BX9" s="107"/>
      <c r="BY9" s="107"/>
      <c r="BZ9" s="107"/>
      <c r="CA9" s="107"/>
      <c r="CB9" s="107"/>
      <c r="CC9" s="107"/>
      <c r="CD9" s="107"/>
      <c r="CE9" s="107"/>
      <c r="CF9" s="107"/>
      <c r="CG9" s="107"/>
      <c r="CH9" s="107"/>
      <c r="CI9" s="107"/>
      <c r="CJ9" s="107"/>
      <c r="CK9" s="107"/>
      <c r="CL9" s="107"/>
      <c r="CM9" s="107"/>
      <c r="CN9" s="107"/>
      <c r="CO9" s="107"/>
      <c r="CP9" s="107"/>
      <c r="CQ9" s="107"/>
      <c r="CR9" s="107"/>
      <c r="CS9" s="107"/>
      <c r="CT9" s="107"/>
      <c r="CU9" s="107"/>
      <c r="CV9" s="107"/>
      <c r="CW9" s="107"/>
      <c r="CX9" s="107"/>
      <c r="CY9" s="107"/>
    </row>
    <row r="10" spans="1:118" s="113" customFormat="1" x14ac:dyDescent="0.25">
      <c r="A10" s="107"/>
      <c r="B10" s="109">
        <v>3</v>
      </c>
      <c r="C10" s="16" t="s">
        <v>420</v>
      </c>
      <c r="D10" s="112" t="s">
        <v>936</v>
      </c>
      <c r="E10" s="112" t="s">
        <v>936</v>
      </c>
      <c r="F10" s="112" t="s">
        <v>936</v>
      </c>
      <c r="G10" s="112" t="s">
        <v>936</v>
      </c>
      <c r="H10" s="409">
        <v>15350687</v>
      </c>
      <c r="I10" s="112" t="s">
        <v>936</v>
      </c>
      <c r="J10" s="112" t="s">
        <v>936</v>
      </c>
      <c r="K10" s="112" t="s">
        <v>936</v>
      </c>
      <c r="L10" s="112" t="s">
        <v>936</v>
      </c>
      <c r="M10" s="112" t="s">
        <v>936</v>
      </c>
      <c r="N10" s="112" t="s">
        <v>936</v>
      </c>
      <c r="O10" s="112" t="s">
        <v>936</v>
      </c>
      <c r="P10" s="112" t="s">
        <v>936</v>
      </c>
      <c r="Q10" s="112" t="s">
        <v>936</v>
      </c>
      <c r="R10" s="112" t="s">
        <v>936</v>
      </c>
      <c r="S10" s="409">
        <v>15350687</v>
      </c>
      <c r="T10" s="112">
        <v>0</v>
      </c>
      <c r="U10" s="107"/>
      <c r="V10" s="107"/>
      <c r="W10" s="107"/>
      <c r="X10" s="107"/>
      <c r="Y10" s="107"/>
      <c r="Z10" s="107"/>
      <c r="AA10" s="107"/>
      <c r="AB10" s="107"/>
      <c r="AC10" s="107"/>
      <c r="AD10" s="107"/>
      <c r="AE10" s="107"/>
      <c r="AF10" s="107"/>
      <c r="AG10" s="107"/>
      <c r="AH10" s="107"/>
      <c r="AI10" s="107"/>
      <c r="AJ10" s="107"/>
      <c r="AK10" s="107"/>
      <c r="AL10" s="107"/>
      <c r="AM10" s="107"/>
      <c r="AN10" s="107"/>
      <c r="AO10" s="107"/>
      <c r="AP10" s="107"/>
      <c r="AQ10" s="107"/>
      <c r="AR10" s="107"/>
      <c r="AS10" s="107"/>
      <c r="AT10" s="107"/>
      <c r="AU10" s="107"/>
      <c r="AV10" s="107"/>
      <c r="AW10" s="107"/>
      <c r="AX10" s="107"/>
      <c r="AY10" s="107"/>
      <c r="AZ10" s="107"/>
      <c r="BA10" s="107"/>
      <c r="BB10" s="107"/>
      <c r="BC10" s="107"/>
      <c r="BD10" s="107"/>
      <c r="BE10" s="107"/>
      <c r="BF10" s="107"/>
      <c r="BG10" s="107"/>
      <c r="BH10" s="107"/>
      <c r="BI10" s="107"/>
      <c r="BJ10" s="107"/>
      <c r="BK10" s="107"/>
      <c r="BL10" s="107"/>
      <c r="BM10" s="107"/>
      <c r="BN10" s="107"/>
      <c r="BO10" s="107"/>
      <c r="BP10" s="107"/>
      <c r="BQ10" s="107"/>
      <c r="BR10" s="107"/>
      <c r="BS10" s="107"/>
      <c r="BT10" s="107"/>
      <c r="BU10" s="107"/>
      <c r="BV10" s="107"/>
      <c r="BW10" s="107"/>
      <c r="BX10" s="107"/>
      <c r="BY10" s="107"/>
      <c r="BZ10" s="107"/>
      <c r="CA10" s="107"/>
      <c r="CB10" s="107"/>
      <c r="CC10" s="107"/>
      <c r="CD10" s="107"/>
      <c r="CE10" s="107"/>
      <c r="CF10" s="107"/>
      <c r="CG10" s="107"/>
      <c r="CH10" s="107"/>
      <c r="CI10" s="107"/>
      <c r="CJ10" s="107"/>
      <c r="CK10" s="107"/>
      <c r="CL10" s="107"/>
      <c r="CM10" s="107"/>
      <c r="CN10" s="107"/>
      <c r="CO10" s="107"/>
      <c r="CP10" s="107"/>
      <c r="CQ10" s="107"/>
      <c r="CR10" s="107"/>
      <c r="CS10" s="107"/>
      <c r="CT10" s="107"/>
      <c r="CU10" s="107"/>
      <c r="CV10" s="107"/>
      <c r="CW10" s="107"/>
      <c r="CX10" s="107"/>
      <c r="CY10" s="107"/>
    </row>
    <row r="11" spans="1:118" s="113" customFormat="1" x14ac:dyDescent="0.25">
      <c r="A11" s="107"/>
      <c r="B11" s="109">
        <v>4</v>
      </c>
      <c r="C11" s="16" t="s">
        <v>421</v>
      </c>
      <c r="D11" s="409">
        <v>554511248</v>
      </c>
      <c r="E11" s="112" t="s">
        <v>936</v>
      </c>
      <c r="F11" s="112" t="s">
        <v>936</v>
      </c>
      <c r="G11" s="112" t="s">
        <v>936</v>
      </c>
      <c r="H11" s="112" t="s">
        <v>936</v>
      </c>
      <c r="I11" s="112" t="s">
        <v>936</v>
      </c>
      <c r="J11" s="112" t="s">
        <v>936</v>
      </c>
      <c r="K11" s="112" t="s">
        <v>936</v>
      </c>
      <c r="L11" s="112" t="s">
        <v>936</v>
      </c>
      <c r="M11" s="112" t="s">
        <v>936</v>
      </c>
      <c r="N11" s="112" t="s">
        <v>936</v>
      </c>
      <c r="O11" s="112" t="s">
        <v>936</v>
      </c>
      <c r="P11" s="112" t="s">
        <v>936</v>
      </c>
      <c r="Q11" s="112" t="s">
        <v>936</v>
      </c>
      <c r="R11" s="112" t="s">
        <v>936</v>
      </c>
      <c r="S11" s="409">
        <v>554511248</v>
      </c>
      <c r="T11" s="112">
        <v>0</v>
      </c>
      <c r="U11" s="107"/>
      <c r="V11" s="107"/>
      <c r="W11" s="107"/>
      <c r="X11" s="107"/>
      <c r="Y11" s="107"/>
      <c r="Z11" s="107"/>
      <c r="AA11" s="107"/>
      <c r="AB11" s="107"/>
      <c r="AC11" s="107"/>
      <c r="AD11" s="107"/>
      <c r="AE11" s="107"/>
      <c r="AF11" s="107"/>
      <c r="AG11" s="107"/>
      <c r="AH11" s="107"/>
      <c r="AI11" s="107"/>
      <c r="AJ11" s="107"/>
      <c r="AK11" s="107"/>
      <c r="AL11" s="107"/>
      <c r="AM11" s="107"/>
      <c r="AN11" s="107"/>
      <c r="AO11" s="107"/>
      <c r="AP11" s="107"/>
      <c r="AQ11" s="107"/>
      <c r="AR11" s="107"/>
      <c r="AS11" s="107"/>
      <c r="AT11" s="107"/>
      <c r="AU11" s="107"/>
      <c r="AV11" s="107"/>
      <c r="AW11" s="107"/>
      <c r="AX11" s="107"/>
      <c r="AY11" s="107"/>
      <c r="AZ11" s="107"/>
      <c r="BA11" s="107"/>
      <c r="BB11" s="107"/>
      <c r="BC11" s="107"/>
      <c r="BD11" s="107"/>
      <c r="BE11" s="107"/>
      <c r="BF11" s="107"/>
      <c r="BG11" s="107"/>
      <c r="BH11" s="107"/>
      <c r="BI11" s="107"/>
      <c r="BJ11" s="107"/>
      <c r="BK11" s="107"/>
      <c r="BL11" s="107"/>
      <c r="BM11" s="107"/>
      <c r="BN11" s="107"/>
      <c r="BO11" s="107"/>
      <c r="BP11" s="107"/>
      <c r="BQ11" s="107"/>
      <c r="BR11" s="107"/>
      <c r="BS11" s="107"/>
      <c r="BT11" s="107"/>
      <c r="BU11" s="107"/>
      <c r="BV11" s="107"/>
      <c r="BW11" s="107"/>
      <c r="BX11" s="107"/>
      <c r="BY11" s="107"/>
      <c r="BZ11" s="107"/>
      <c r="CA11" s="107"/>
      <c r="CB11" s="107"/>
      <c r="CC11" s="107"/>
      <c r="CD11" s="107"/>
      <c r="CE11" s="107"/>
      <c r="CF11" s="107"/>
      <c r="CG11" s="107"/>
      <c r="CH11" s="107"/>
      <c r="CI11" s="107"/>
      <c r="CJ11" s="107"/>
      <c r="CK11" s="107"/>
      <c r="CL11" s="107"/>
      <c r="CM11" s="107"/>
      <c r="CN11" s="107"/>
      <c r="CO11" s="107"/>
      <c r="CP11" s="107"/>
      <c r="CQ11" s="107"/>
      <c r="CR11" s="107"/>
      <c r="CS11" s="107"/>
      <c r="CT11" s="107"/>
      <c r="CU11" s="107"/>
      <c r="CV11" s="107"/>
      <c r="CW11" s="107"/>
      <c r="CX11" s="107"/>
      <c r="CY11" s="107"/>
    </row>
    <row r="12" spans="1:118" s="113" customFormat="1" x14ac:dyDescent="0.25">
      <c r="A12" s="107"/>
      <c r="B12" s="109">
        <v>5</v>
      </c>
      <c r="C12" s="16" t="s">
        <v>422</v>
      </c>
      <c r="D12" s="112"/>
      <c r="E12" s="112"/>
      <c r="F12" s="112"/>
      <c r="G12" s="112"/>
      <c r="H12" s="112"/>
      <c r="I12" s="112"/>
      <c r="J12" s="112"/>
      <c r="K12" s="112"/>
      <c r="L12" s="112"/>
      <c r="M12" s="112"/>
      <c r="N12" s="112"/>
      <c r="O12" s="112"/>
      <c r="P12" s="112"/>
      <c r="Q12" s="112"/>
      <c r="R12" s="112"/>
      <c r="S12" s="112"/>
      <c r="T12" s="112">
        <v>0</v>
      </c>
      <c r="U12" s="107"/>
      <c r="V12" s="107"/>
      <c r="W12" s="107"/>
      <c r="X12" s="107"/>
      <c r="Y12" s="107"/>
      <c r="Z12" s="107"/>
      <c r="AA12" s="107"/>
      <c r="AB12" s="107"/>
      <c r="AC12" s="107"/>
      <c r="AD12" s="107"/>
      <c r="AE12" s="107"/>
      <c r="AF12" s="107"/>
      <c r="AG12" s="107"/>
      <c r="AH12" s="107"/>
      <c r="AI12" s="107"/>
      <c r="AJ12" s="107"/>
      <c r="AK12" s="107"/>
      <c r="AL12" s="107"/>
      <c r="AM12" s="107"/>
      <c r="AN12" s="107"/>
      <c r="AO12" s="107"/>
      <c r="AP12" s="107"/>
      <c r="AQ12" s="107"/>
      <c r="AR12" s="107"/>
      <c r="AS12" s="107"/>
      <c r="AT12" s="107"/>
      <c r="AU12" s="107"/>
      <c r="AV12" s="107"/>
      <c r="AW12" s="107"/>
      <c r="AX12" s="107"/>
      <c r="AY12" s="107"/>
      <c r="AZ12" s="107"/>
      <c r="BA12" s="107"/>
      <c r="BB12" s="107"/>
      <c r="BC12" s="107"/>
      <c r="BD12" s="107"/>
      <c r="BE12" s="107"/>
      <c r="BF12" s="107"/>
      <c r="BG12" s="107"/>
      <c r="BH12" s="107"/>
      <c r="BI12" s="107"/>
      <c r="BJ12" s="107"/>
      <c r="BK12" s="107"/>
      <c r="BL12" s="107"/>
      <c r="BM12" s="107"/>
      <c r="BN12" s="107"/>
      <c r="BO12" s="107"/>
      <c r="BP12" s="107"/>
      <c r="BQ12" s="107"/>
      <c r="BR12" s="107"/>
      <c r="BS12" s="107"/>
      <c r="BT12" s="107"/>
      <c r="BU12" s="107"/>
      <c r="BV12" s="107"/>
      <c r="BW12" s="107"/>
      <c r="BX12" s="107"/>
      <c r="BY12" s="107"/>
      <c r="BZ12" s="107"/>
      <c r="CA12" s="107"/>
      <c r="CB12" s="107"/>
      <c r="CC12" s="107"/>
      <c r="CD12" s="107"/>
      <c r="CE12" s="107"/>
      <c r="CF12" s="107"/>
      <c r="CG12" s="107"/>
      <c r="CH12" s="107"/>
      <c r="CI12" s="107"/>
      <c r="CJ12" s="107"/>
      <c r="CK12" s="107"/>
      <c r="CL12" s="107"/>
      <c r="CM12" s="107"/>
      <c r="CN12" s="107"/>
      <c r="CO12" s="107"/>
      <c r="CP12" s="107"/>
      <c r="CQ12" s="107"/>
      <c r="CR12" s="107"/>
      <c r="CS12" s="107"/>
      <c r="CT12" s="107"/>
      <c r="CU12" s="107"/>
      <c r="CV12" s="107"/>
      <c r="CW12" s="107"/>
      <c r="CX12" s="107"/>
      <c r="CY12" s="107"/>
    </row>
    <row r="13" spans="1:118" s="113" customFormat="1" x14ac:dyDescent="0.25">
      <c r="A13" s="107"/>
      <c r="B13" s="109">
        <v>6</v>
      </c>
      <c r="C13" s="16" t="s">
        <v>423</v>
      </c>
      <c r="D13" s="112" t="s">
        <v>936</v>
      </c>
      <c r="E13" s="112" t="s">
        <v>936</v>
      </c>
      <c r="F13" s="112" t="s">
        <v>936</v>
      </c>
      <c r="G13" s="112" t="s">
        <v>936</v>
      </c>
      <c r="H13" s="409">
        <v>1844769041</v>
      </c>
      <c r="I13" s="112" t="s">
        <v>936</v>
      </c>
      <c r="J13" s="409">
        <v>289808033</v>
      </c>
      <c r="K13" s="112" t="s">
        <v>936</v>
      </c>
      <c r="L13" s="112" t="s">
        <v>936</v>
      </c>
      <c r="M13" s="409">
        <v>71056599</v>
      </c>
      <c r="N13" s="112" t="s">
        <v>936</v>
      </c>
      <c r="O13" s="112" t="s">
        <v>936</v>
      </c>
      <c r="P13" s="112" t="s">
        <v>936</v>
      </c>
      <c r="Q13" s="112" t="s">
        <v>936</v>
      </c>
      <c r="R13" s="112" t="s">
        <v>936</v>
      </c>
      <c r="S13" s="409">
        <v>2205633673</v>
      </c>
      <c r="T13" s="112">
        <v>0</v>
      </c>
      <c r="U13" s="107"/>
      <c r="V13" s="107"/>
      <c r="W13" s="107"/>
      <c r="X13" s="107"/>
      <c r="Y13" s="107"/>
      <c r="Z13" s="107"/>
      <c r="AA13" s="107"/>
      <c r="AB13" s="107"/>
      <c r="AC13" s="107"/>
      <c r="AD13" s="107"/>
      <c r="AE13" s="107"/>
      <c r="AF13" s="107"/>
      <c r="AG13" s="107"/>
      <c r="AH13" s="107"/>
      <c r="AI13" s="107"/>
      <c r="AJ13" s="107"/>
      <c r="AK13" s="107"/>
      <c r="AL13" s="107"/>
      <c r="AM13" s="107"/>
      <c r="AN13" s="107"/>
      <c r="AO13" s="107"/>
      <c r="AP13" s="107"/>
      <c r="AQ13" s="107"/>
      <c r="AR13" s="107"/>
      <c r="AS13" s="107"/>
      <c r="AT13" s="107"/>
      <c r="AU13" s="107"/>
      <c r="AV13" s="107"/>
      <c r="AW13" s="107"/>
      <c r="AX13" s="107"/>
      <c r="AY13" s="107"/>
      <c r="AZ13" s="107"/>
      <c r="BA13" s="107"/>
      <c r="BB13" s="107"/>
      <c r="BC13" s="107"/>
      <c r="BD13" s="107"/>
      <c r="BE13" s="107"/>
      <c r="BF13" s="107"/>
      <c r="BG13" s="107"/>
      <c r="BH13" s="107"/>
      <c r="BI13" s="107"/>
      <c r="BJ13" s="107"/>
      <c r="BK13" s="107"/>
      <c r="BL13" s="107"/>
      <c r="BM13" s="107"/>
      <c r="BN13" s="107"/>
      <c r="BO13" s="107"/>
      <c r="BP13" s="107"/>
      <c r="BQ13" s="107"/>
      <c r="BR13" s="107"/>
      <c r="BS13" s="107"/>
      <c r="BT13" s="107"/>
      <c r="BU13" s="107"/>
      <c r="BV13" s="107"/>
      <c r="BW13" s="107"/>
      <c r="BX13" s="107"/>
      <c r="BY13" s="107"/>
      <c r="BZ13" s="107"/>
      <c r="CA13" s="107"/>
      <c r="CB13" s="107"/>
      <c r="CC13" s="107"/>
      <c r="CD13" s="107"/>
      <c r="CE13" s="107"/>
      <c r="CF13" s="107"/>
      <c r="CG13" s="107"/>
      <c r="CH13" s="107"/>
      <c r="CI13" s="107"/>
      <c r="CJ13" s="107"/>
      <c r="CK13" s="107"/>
      <c r="CL13" s="107"/>
      <c r="CM13" s="107"/>
      <c r="CN13" s="107"/>
      <c r="CO13" s="107"/>
      <c r="CP13" s="107"/>
      <c r="CQ13" s="107"/>
      <c r="CR13" s="107"/>
      <c r="CS13" s="107"/>
      <c r="CT13" s="107"/>
      <c r="CU13" s="107"/>
      <c r="CV13" s="107"/>
      <c r="CW13" s="107"/>
      <c r="CX13" s="107"/>
      <c r="CY13" s="107"/>
    </row>
    <row r="14" spans="1:118" s="113" customFormat="1" x14ac:dyDescent="0.25">
      <c r="A14" s="107"/>
      <c r="B14" s="109">
        <v>7</v>
      </c>
      <c r="C14" s="16" t="s">
        <v>424</v>
      </c>
      <c r="D14" s="112" t="s">
        <v>936</v>
      </c>
      <c r="E14" s="112" t="s">
        <v>936</v>
      </c>
      <c r="F14" s="112" t="s">
        <v>936</v>
      </c>
      <c r="G14" s="112" t="s">
        <v>936</v>
      </c>
      <c r="H14" s="409">
        <v>32759783</v>
      </c>
      <c r="I14" s="112" t="s">
        <v>936</v>
      </c>
      <c r="J14" s="409">
        <v>3272362</v>
      </c>
      <c r="K14" s="112" t="s">
        <v>936</v>
      </c>
      <c r="L14" s="112" t="s">
        <v>936</v>
      </c>
      <c r="M14" s="409">
        <v>488537269</v>
      </c>
      <c r="N14" s="409">
        <v>56494170</v>
      </c>
      <c r="O14" s="112" t="s">
        <v>936</v>
      </c>
      <c r="P14" s="112" t="s">
        <v>936</v>
      </c>
      <c r="Q14" s="112" t="s">
        <v>936</v>
      </c>
      <c r="R14" s="112" t="s">
        <v>936</v>
      </c>
      <c r="S14" s="409">
        <v>581063585</v>
      </c>
      <c r="T14" s="563">
        <v>520605906</v>
      </c>
      <c r="U14" s="107"/>
      <c r="V14" s="107"/>
      <c r="W14" s="107"/>
      <c r="X14" s="107"/>
      <c r="Y14" s="107"/>
      <c r="Z14" s="107"/>
      <c r="AA14" s="107"/>
      <c r="AB14" s="107"/>
      <c r="AC14" s="107"/>
      <c r="AD14" s="107"/>
      <c r="AE14" s="107"/>
      <c r="AF14" s="107"/>
      <c r="AG14" s="107"/>
      <c r="AH14" s="107"/>
      <c r="AI14" s="107"/>
      <c r="AJ14" s="107"/>
      <c r="AK14" s="107"/>
      <c r="AL14" s="107"/>
      <c r="AM14" s="107"/>
      <c r="AN14" s="107"/>
      <c r="AO14" s="107"/>
      <c r="AP14" s="107"/>
      <c r="AQ14" s="107"/>
      <c r="AR14" s="107"/>
      <c r="AS14" s="107"/>
      <c r="AT14" s="107"/>
      <c r="AU14" s="107"/>
      <c r="AV14" s="107"/>
      <c r="AW14" s="107"/>
      <c r="AX14" s="107"/>
      <c r="AY14" s="107"/>
      <c r="AZ14" s="107"/>
      <c r="BA14" s="107"/>
      <c r="BB14" s="107"/>
      <c r="BC14" s="107"/>
      <c r="BD14" s="107"/>
      <c r="BE14" s="107"/>
      <c r="BF14" s="107"/>
      <c r="BG14" s="107"/>
      <c r="BH14" s="107"/>
      <c r="BI14" s="107"/>
      <c r="BJ14" s="107"/>
      <c r="BK14" s="107"/>
      <c r="BL14" s="107"/>
      <c r="BM14" s="107"/>
      <c r="BN14" s="107"/>
      <c r="BO14" s="107"/>
      <c r="BP14" s="107"/>
      <c r="BQ14" s="107"/>
      <c r="BR14" s="107"/>
      <c r="BS14" s="107"/>
      <c r="BT14" s="107"/>
      <c r="BU14" s="107"/>
      <c r="BV14" s="107"/>
      <c r="BW14" s="107"/>
      <c r="BX14" s="107"/>
      <c r="BY14" s="107"/>
      <c r="BZ14" s="107"/>
      <c r="CA14" s="107"/>
      <c r="CB14" s="107"/>
      <c r="CC14" s="107"/>
      <c r="CD14" s="107"/>
      <c r="CE14" s="107"/>
      <c r="CF14" s="107"/>
      <c r="CG14" s="107"/>
      <c r="CH14" s="107"/>
      <c r="CI14" s="107"/>
      <c r="CJ14" s="107"/>
      <c r="CK14" s="107"/>
      <c r="CL14" s="107"/>
      <c r="CM14" s="107"/>
      <c r="CN14" s="107"/>
      <c r="CO14" s="107"/>
      <c r="CP14" s="107"/>
      <c r="CQ14" s="107"/>
      <c r="CR14" s="107"/>
      <c r="CS14" s="107"/>
      <c r="CT14" s="107"/>
      <c r="CU14" s="107"/>
      <c r="CV14" s="107"/>
      <c r="CW14" s="107"/>
      <c r="CX14" s="107"/>
      <c r="CY14" s="107"/>
    </row>
    <row r="15" spans="1:118" s="113" customFormat="1" x14ac:dyDescent="0.25">
      <c r="A15" s="107"/>
      <c r="B15" s="109">
        <v>8</v>
      </c>
      <c r="C15" s="16" t="s">
        <v>425</v>
      </c>
      <c r="D15" s="112" t="s">
        <v>936</v>
      </c>
      <c r="E15" s="112" t="s">
        <v>936</v>
      </c>
      <c r="F15" s="112" t="s">
        <v>936</v>
      </c>
      <c r="G15" s="112" t="s">
        <v>936</v>
      </c>
      <c r="H15" s="112" t="s">
        <v>936</v>
      </c>
      <c r="I15" s="112" t="s">
        <v>936</v>
      </c>
      <c r="J15" s="112" t="s">
        <v>936</v>
      </c>
      <c r="K15" s="112" t="s">
        <v>936</v>
      </c>
      <c r="L15" s="409">
        <v>429928086</v>
      </c>
      <c r="M15" s="112" t="s">
        <v>936</v>
      </c>
      <c r="N15" s="112" t="s">
        <v>936</v>
      </c>
      <c r="O15" s="112" t="s">
        <v>936</v>
      </c>
      <c r="P15" s="112" t="s">
        <v>936</v>
      </c>
      <c r="Q15" s="112" t="s">
        <v>936</v>
      </c>
      <c r="R15" s="112" t="s">
        <v>936</v>
      </c>
      <c r="S15" s="409">
        <v>429928086</v>
      </c>
      <c r="T15" s="563">
        <v>429928086</v>
      </c>
      <c r="U15" s="107"/>
      <c r="V15" s="107"/>
      <c r="W15" s="107"/>
      <c r="X15" s="107"/>
      <c r="Y15" s="107"/>
      <c r="Z15" s="107"/>
      <c r="AA15" s="107"/>
      <c r="AB15" s="107"/>
      <c r="AC15" s="107"/>
      <c r="AD15" s="107"/>
      <c r="AE15" s="107"/>
      <c r="AF15" s="107"/>
      <c r="AG15" s="107"/>
      <c r="AH15" s="107"/>
      <c r="AI15" s="107"/>
      <c r="AJ15" s="107"/>
      <c r="AK15" s="107"/>
      <c r="AL15" s="107"/>
      <c r="AM15" s="107"/>
      <c r="AN15" s="107"/>
      <c r="AO15" s="107"/>
      <c r="AP15" s="107"/>
      <c r="AQ15" s="107"/>
      <c r="AR15" s="107"/>
      <c r="AS15" s="107"/>
      <c r="AT15" s="107"/>
      <c r="AU15" s="107"/>
      <c r="AV15" s="107"/>
      <c r="AW15" s="107"/>
      <c r="AX15" s="107"/>
      <c r="AY15" s="107"/>
      <c r="AZ15" s="107"/>
      <c r="BA15" s="107"/>
      <c r="BB15" s="107"/>
      <c r="BC15" s="107"/>
      <c r="BD15" s="107"/>
      <c r="BE15" s="107"/>
      <c r="BF15" s="107"/>
      <c r="BG15" s="107"/>
      <c r="BH15" s="107"/>
      <c r="BI15" s="107"/>
      <c r="BJ15" s="107"/>
      <c r="BK15" s="107"/>
      <c r="BL15" s="107"/>
      <c r="BM15" s="107"/>
      <c r="BN15" s="107"/>
      <c r="BO15" s="107"/>
      <c r="BP15" s="107"/>
      <c r="BQ15" s="107"/>
      <c r="BR15" s="107"/>
      <c r="BS15" s="107"/>
      <c r="BT15" s="107"/>
      <c r="BU15" s="107"/>
      <c r="BV15" s="107"/>
      <c r="BW15" s="107"/>
      <c r="BX15" s="107"/>
      <c r="BY15" s="107"/>
      <c r="BZ15" s="107"/>
      <c r="CA15" s="107"/>
      <c r="CB15" s="107"/>
      <c r="CC15" s="107"/>
      <c r="CD15" s="107"/>
      <c r="CE15" s="107"/>
      <c r="CF15" s="107"/>
      <c r="CG15" s="107"/>
      <c r="CH15" s="107"/>
      <c r="CI15" s="107"/>
      <c r="CJ15" s="107"/>
      <c r="CK15" s="107"/>
      <c r="CL15" s="107"/>
      <c r="CM15" s="107"/>
      <c r="CN15" s="107"/>
      <c r="CO15" s="107"/>
      <c r="CP15" s="107"/>
      <c r="CQ15" s="107"/>
      <c r="CR15" s="107"/>
      <c r="CS15" s="107"/>
      <c r="CT15" s="107"/>
      <c r="CU15" s="107"/>
      <c r="CV15" s="107"/>
      <c r="CW15" s="107"/>
      <c r="CX15" s="107"/>
      <c r="CY15" s="107"/>
    </row>
    <row r="16" spans="1:118" s="113" customFormat="1" ht="30" x14ac:dyDescent="0.25">
      <c r="A16" s="107"/>
      <c r="B16" s="109">
        <v>9</v>
      </c>
      <c r="C16" s="16" t="s">
        <v>426</v>
      </c>
      <c r="D16" s="112" t="s">
        <v>936</v>
      </c>
      <c r="E16" s="112" t="s">
        <v>936</v>
      </c>
      <c r="F16" s="112" t="s">
        <v>936</v>
      </c>
      <c r="G16" s="112" t="s">
        <v>936</v>
      </c>
      <c r="H16" s="112" t="s">
        <v>936</v>
      </c>
      <c r="I16" s="409">
        <v>480699981</v>
      </c>
      <c r="J16" s="409">
        <v>27895990</v>
      </c>
      <c r="K16" s="112" t="s">
        <v>936</v>
      </c>
      <c r="L16" s="112" t="s">
        <v>936</v>
      </c>
      <c r="M16" s="112" t="s">
        <v>936</v>
      </c>
      <c r="N16" s="112" t="s">
        <v>936</v>
      </c>
      <c r="O16" s="112" t="s">
        <v>936</v>
      </c>
      <c r="P16" s="112" t="s">
        <v>936</v>
      </c>
      <c r="Q16" s="112" t="s">
        <v>936</v>
      </c>
      <c r="R16" s="112" t="s">
        <v>936</v>
      </c>
      <c r="S16" s="409">
        <v>508595971</v>
      </c>
      <c r="T16" s="563">
        <v>508595971</v>
      </c>
      <c r="U16" s="107"/>
      <c r="V16" s="107"/>
      <c r="W16" s="107"/>
      <c r="X16" s="107"/>
      <c r="Y16" s="107"/>
      <c r="Z16" s="107"/>
      <c r="AA16" s="107"/>
      <c r="AB16" s="107"/>
      <c r="AC16" s="107"/>
      <c r="AD16" s="107"/>
      <c r="AE16" s="107"/>
      <c r="AF16" s="107"/>
      <c r="AG16" s="107"/>
      <c r="AH16" s="107"/>
      <c r="AI16" s="107"/>
      <c r="AJ16" s="107"/>
      <c r="AK16" s="107"/>
      <c r="AL16" s="107"/>
      <c r="AM16" s="107"/>
      <c r="AN16" s="107"/>
      <c r="AO16" s="107"/>
      <c r="AP16" s="107"/>
      <c r="AQ16" s="107"/>
      <c r="AR16" s="107"/>
      <c r="AS16" s="107"/>
      <c r="AT16" s="107"/>
      <c r="AU16" s="107"/>
      <c r="AV16" s="107"/>
      <c r="AW16" s="107"/>
      <c r="AX16" s="107"/>
      <c r="AY16" s="107"/>
      <c r="AZ16" s="107"/>
      <c r="BA16" s="107"/>
      <c r="BB16" s="107"/>
      <c r="BC16" s="107"/>
      <c r="BD16" s="107"/>
      <c r="BE16" s="107"/>
      <c r="BF16" s="107"/>
      <c r="BG16" s="107"/>
      <c r="BH16" s="107"/>
      <c r="BI16" s="107"/>
      <c r="BJ16" s="107"/>
      <c r="BK16" s="107"/>
      <c r="BL16" s="107"/>
      <c r="BM16" s="107"/>
      <c r="BN16" s="107"/>
      <c r="BO16" s="107"/>
      <c r="BP16" s="107"/>
      <c r="BQ16" s="107"/>
      <c r="BR16" s="107"/>
      <c r="BS16" s="107"/>
      <c r="BT16" s="107"/>
      <c r="BU16" s="107"/>
      <c r="BV16" s="107"/>
      <c r="BW16" s="107"/>
      <c r="BX16" s="107"/>
      <c r="BY16" s="107"/>
      <c r="BZ16" s="107"/>
      <c r="CA16" s="107"/>
      <c r="CB16" s="107"/>
      <c r="CC16" s="107"/>
      <c r="CD16" s="107"/>
      <c r="CE16" s="107"/>
      <c r="CF16" s="107"/>
      <c r="CG16" s="107"/>
      <c r="CH16" s="107"/>
      <c r="CI16" s="107"/>
      <c r="CJ16" s="107"/>
      <c r="CK16" s="107"/>
      <c r="CL16" s="107"/>
      <c r="CM16" s="107"/>
      <c r="CN16" s="107"/>
      <c r="CO16" s="107"/>
      <c r="CP16" s="107"/>
      <c r="CQ16" s="107"/>
      <c r="CR16" s="107"/>
      <c r="CS16" s="107"/>
      <c r="CT16" s="107"/>
      <c r="CU16" s="107"/>
      <c r="CV16" s="107"/>
      <c r="CW16" s="107"/>
      <c r="CX16" s="107"/>
      <c r="CY16" s="107"/>
    </row>
    <row r="17" spans="1:118" s="113" customFormat="1" x14ac:dyDescent="0.25">
      <c r="A17" s="107"/>
      <c r="B17" s="109">
        <v>10</v>
      </c>
      <c r="C17" s="16" t="s">
        <v>427</v>
      </c>
      <c r="D17" s="112" t="s">
        <v>936</v>
      </c>
      <c r="E17" s="112" t="s">
        <v>936</v>
      </c>
      <c r="F17" s="112" t="s">
        <v>936</v>
      </c>
      <c r="G17" s="112" t="s">
        <v>936</v>
      </c>
      <c r="H17" s="112" t="s">
        <v>936</v>
      </c>
      <c r="I17" s="112" t="s">
        <v>936</v>
      </c>
      <c r="J17" s="112" t="s">
        <v>936</v>
      </c>
      <c r="K17" s="112" t="s">
        <v>936</v>
      </c>
      <c r="L17" s="112" t="s">
        <v>936</v>
      </c>
      <c r="M17" s="409">
        <v>670717392</v>
      </c>
      <c r="N17" s="409">
        <v>13187559</v>
      </c>
      <c r="O17" s="112" t="s">
        <v>936</v>
      </c>
      <c r="P17" s="112" t="s">
        <v>936</v>
      </c>
      <c r="Q17" s="112" t="s">
        <v>936</v>
      </c>
      <c r="R17" s="112" t="s">
        <v>936</v>
      </c>
      <c r="S17" s="409">
        <v>683904951</v>
      </c>
      <c r="T17" s="563">
        <v>683904951</v>
      </c>
      <c r="U17" s="107"/>
      <c r="V17" s="107"/>
      <c r="W17" s="107"/>
      <c r="X17" s="107"/>
      <c r="Y17" s="107"/>
      <c r="Z17" s="107"/>
      <c r="AA17" s="107"/>
      <c r="AB17" s="107"/>
      <c r="AC17" s="107"/>
      <c r="AD17" s="107"/>
      <c r="AE17" s="107"/>
      <c r="AF17" s="107"/>
      <c r="AG17" s="107"/>
      <c r="AH17" s="107"/>
      <c r="AI17" s="107"/>
      <c r="AJ17" s="107"/>
      <c r="AK17" s="107"/>
      <c r="AL17" s="107"/>
      <c r="AM17" s="107"/>
      <c r="AN17" s="107"/>
      <c r="AO17" s="107"/>
      <c r="AP17" s="107"/>
      <c r="AQ17" s="107"/>
      <c r="AR17" s="107"/>
      <c r="AS17" s="107"/>
      <c r="AT17" s="107"/>
      <c r="AU17" s="107"/>
      <c r="AV17" s="107"/>
      <c r="AW17" s="107"/>
      <c r="AX17" s="107"/>
      <c r="AY17" s="107"/>
      <c r="AZ17" s="107"/>
      <c r="BA17" s="107"/>
      <c r="BB17" s="107"/>
      <c r="BC17" s="107"/>
      <c r="BD17" s="107"/>
      <c r="BE17" s="107"/>
      <c r="BF17" s="107"/>
      <c r="BG17" s="107"/>
      <c r="BH17" s="107"/>
      <c r="BI17" s="107"/>
      <c r="BJ17" s="107"/>
      <c r="BK17" s="107"/>
      <c r="BL17" s="107"/>
      <c r="BM17" s="107"/>
      <c r="BN17" s="107"/>
      <c r="BO17" s="107"/>
      <c r="BP17" s="107"/>
      <c r="BQ17" s="107"/>
      <c r="BR17" s="107"/>
      <c r="BS17" s="107"/>
      <c r="BT17" s="107"/>
      <c r="BU17" s="107"/>
      <c r="BV17" s="107"/>
      <c r="BW17" s="107"/>
      <c r="BX17" s="107"/>
      <c r="BY17" s="107"/>
      <c r="BZ17" s="107"/>
      <c r="CA17" s="107"/>
      <c r="CB17" s="107"/>
      <c r="CC17" s="107"/>
      <c r="CD17" s="107"/>
      <c r="CE17" s="107"/>
      <c r="CF17" s="107"/>
      <c r="CG17" s="107"/>
      <c r="CH17" s="107"/>
      <c r="CI17" s="107"/>
      <c r="CJ17" s="107"/>
      <c r="CK17" s="107"/>
      <c r="CL17" s="107"/>
      <c r="CM17" s="107"/>
      <c r="CN17" s="107"/>
      <c r="CO17" s="107"/>
      <c r="CP17" s="107"/>
      <c r="CQ17" s="107"/>
      <c r="CR17" s="107"/>
      <c r="CS17" s="107"/>
      <c r="CT17" s="107"/>
      <c r="CU17" s="107"/>
      <c r="CV17" s="107"/>
      <c r="CW17" s="107"/>
      <c r="CX17" s="107"/>
      <c r="CY17" s="107"/>
    </row>
    <row r="18" spans="1:118" s="113" customFormat="1" ht="30" x14ac:dyDescent="0.25">
      <c r="A18" s="107"/>
      <c r="B18" s="109">
        <v>11</v>
      </c>
      <c r="C18" s="16" t="s">
        <v>428</v>
      </c>
      <c r="D18" s="112" t="s">
        <v>936</v>
      </c>
      <c r="E18" s="112" t="s">
        <v>936</v>
      </c>
      <c r="F18" s="112" t="s">
        <v>936</v>
      </c>
      <c r="G18" s="112" t="s">
        <v>936</v>
      </c>
      <c r="H18" s="112" t="s">
        <v>936</v>
      </c>
      <c r="I18" s="112" t="s">
        <v>936</v>
      </c>
      <c r="J18" s="112" t="s">
        <v>936</v>
      </c>
      <c r="K18" s="112" t="s">
        <v>936</v>
      </c>
      <c r="L18" s="112" t="s">
        <v>936</v>
      </c>
      <c r="M18" s="112" t="s">
        <v>936</v>
      </c>
      <c r="N18" s="409">
        <v>122518736</v>
      </c>
      <c r="O18" s="112" t="s">
        <v>936</v>
      </c>
      <c r="P18" s="112" t="s">
        <v>936</v>
      </c>
      <c r="Q18" s="112" t="s">
        <v>936</v>
      </c>
      <c r="R18" s="112" t="s">
        <v>936</v>
      </c>
      <c r="S18" s="409">
        <v>122518736</v>
      </c>
      <c r="T18" s="563">
        <v>122518736</v>
      </c>
      <c r="U18" s="107"/>
      <c r="V18" s="107"/>
      <c r="W18" s="107"/>
      <c r="X18" s="107"/>
      <c r="Y18" s="107"/>
      <c r="Z18" s="107"/>
      <c r="AA18" s="107"/>
      <c r="AB18" s="107"/>
      <c r="AC18" s="107"/>
      <c r="AD18" s="107"/>
      <c r="AE18" s="107"/>
      <c r="AF18" s="107"/>
      <c r="AG18" s="107"/>
      <c r="AH18" s="107"/>
      <c r="AI18" s="107"/>
      <c r="AJ18" s="107"/>
      <c r="AK18" s="107"/>
      <c r="AL18" s="107"/>
      <c r="AM18" s="107"/>
      <c r="AN18" s="107"/>
      <c r="AO18" s="107"/>
      <c r="AP18" s="107"/>
      <c r="AQ18" s="107"/>
      <c r="AR18" s="107"/>
      <c r="AS18" s="107"/>
      <c r="AT18" s="107"/>
      <c r="AU18" s="107"/>
      <c r="AV18" s="107"/>
      <c r="AW18" s="107"/>
      <c r="AX18" s="107"/>
      <c r="AY18" s="107"/>
      <c r="AZ18" s="107"/>
      <c r="BA18" s="107"/>
      <c r="BB18" s="107"/>
      <c r="BC18" s="107"/>
      <c r="BD18" s="107"/>
      <c r="BE18" s="107"/>
      <c r="BF18" s="107"/>
      <c r="BG18" s="107"/>
      <c r="BH18" s="107"/>
      <c r="BI18" s="107"/>
      <c r="BJ18" s="107"/>
      <c r="BK18" s="107"/>
      <c r="BL18" s="107"/>
      <c r="BM18" s="107"/>
      <c r="BN18" s="107"/>
      <c r="BO18" s="107"/>
      <c r="BP18" s="107"/>
      <c r="BQ18" s="107"/>
      <c r="BR18" s="107"/>
      <c r="BS18" s="107"/>
      <c r="BT18" s="107"/>
      <c r="BU18" s="107"/>
      <c r="BV18" s="107"/>
      <c r="BW18" s="107"/>
      <c r="BX18" s="107"/>
      <c r="BY18" s="107"/>
      <c r="BZ18" s="107"/>
      <c r="CA18" s="107"/>
      <c r="CB18" s="107"/>
      <c r="CC18" s="107"/>
      <c r="CD18" s="107"/>
      <c r="CE18" s="107"/>
      <c r="CF18" s="107"/>
      <c r="CG18" s="107"/>
      <c r="CH18" s="107"/>
      <c r="CI18" s="107"/>
      <c r="CJ18" s="107"/>
      <c r="CK18" s="107"/>
      <c r="CL18" s="107"/>
      <c r="CM18" s="107"/>
      <c r="CN18" s="107"/>
      <c r="CO18" s="107"/>
      <c r="CP18" s="107"/>
      <c r="CQ18" s="107"/>
      <c r="CR18" s="107"/>
      <c r="CS18" s="107"/>
      <c r="CT18" s="107"/>
      <c r="CU18" s="107"/>
      <c r="CV18" s="107"/>
      <c r="CW18" s="107"/>
      <c r="CX18" s="107"/>
      <c r="CY18" s="107"/>
    </row>
    <row r="19" spans="1:118" s="113" customFormat="1" x14ac:dyDescent="0.25">
      <c r="A19" s="107"/>
      <c r="B19" s="109">
        <v>12</v>
      </c>
      <c r="C19" s="16" t="s">
        <v>429</v>
      </c>
      <c r="D19" s="112" t="s">
        <v>936</v>
      </c>
      <c r="E19" s="112" t="s">
        <v>936</v>
      </c>
      <c r="F19" s="112" t="s">
        <v>936</v>
      </c>
      <c r="G19" s="409">
        <v>56437799068</v>
      </c>
      <c r="H19" s="112" t="s">
        <v>936</v>
      </c>
      <c r="I19" s="112" t="s">
        <v>936</v>
      </c>
      <c r="J19" s="112" t="s">
        <v>936</v>
      </c>
      <c r="K19" s="112" t="s">
        <v>936</v>
      </c>
      <c r="L19" s="112" t="s">
        <v>936</v>
      </c>
      <c r="M19" s="112" t="s">
        <v>936</v>
      </c>
      <c r="N19" s="112" t="s">
        <v>936</v>
      </c>
      <c r="O19" s="112" t="s">
        <v>936</v>
      </c>
      <c r="P19" s="112" t="s">
        <v>936</v>
      </c>
      <c r="Q19" s="112" t="s">
        <v>936</v>
      </c>
      <c r="R19" s="112" t="s">
        <v>936</v>
      </c>
      <c r="S19" s="409">
        <v>56437799068</v>
      </c>
      <c r="T19" s="112">
        <v>0</v>
      </c>
      <c r="U19" s="107"/>
      <c r="V19" s="107"/>
      <c r="W19" s="107"/>
      <c r="X19" s="107"/>
      <c r="Y19" s="107"/>
      <c r="Z19" s="107"/>
      <c r="AA19" s="107"/>
      <c r="AB19" s="107"/>
      <c r="AC19" s="107"/>
      <c r="AD19" s="107"/>
      <c r="AE19" s="107"/>
      <c r="AF19" s="107"/>
      <c r="AG19" s="107"/>
      <c r="AH19" s="107"/>
      <c r="AI19" s="107"/>
      <c r="AJ19" s="107"/>
      <c r="AK19" s="107"/>
      <c r="AL19" s="107"/>
      <c r="AM19" s="107"/>
      <c r="AN19" s="107"/>
      <c r="AO19" s="107"/>
      <c r="AP19" s="107"/>
      <c r="AQ19" s="107"/>
      <c r="AR19" s="107"/>
      <c r="AS19" s="107"/>
      <c r="AT19" s="107"/>
      <c r="AU19" s="107"/>
      <c r="AV19" s="107"/>
      <c r="AW19" s="107"/>
      <c r="AX19" s="107"/>
      <c r="AY19" s="107"/>
      <c r="AZ19" s="107"/>
      <c r="BA19" s="107"/>
      <c r="BB19" s="107"/>
      <c r="BC19" s="107"/>
      <c r="BD19" s="107"/>
      <c r="BE19" s="107"/>
      <c r="BF19" s="107"/>
      <c r="BG19" s="107"/>
      <c r="BH19" s="107"/>
      <c r="BI19" s="107"/>
      <c r="BJ19" s="107"/>
      <c r="BK19" s="107"/>
      <c r="BL19" s="107"/>
      <c r="BM19" s="107"/>
      <c r="BN19" s="107"/>
      <c r="BO19" s="107"/>
      <c r="BP19" s="107"/>
      <c r="BQ19" s="107"/>
      <c r="BR19" s="107"/>
      <c r="BS19" s="107"/>
      <c r="BT19" s="107"/>
      <c r="BU19" s="107"/>
      <c r="BV19" s="107"/>
      <c r="BW19" s="107"/>
      <c r="BX19" s="107"/>
      <c r="BY19" s="107"/>
      <c r="BZ19" s="107"/>
      <c r="CA19" s="107"/>
      <c r="CB19" s="107"/>
      <c r="CC19" s="107"/>
      <c r="CD19" s="107"/>
      <c r="CE19" s="107"/>
      <c r="CF19" s="107"/>
      <c r="CG19" s="107"/>
      <c r="CH19" s="107"/>
      <c r="CI19" s="107"/>
      <c r="CJ19" s="107"/>
      <c r="CK19" s="107"/>
      <c r="CL19" s="107"/>
      <c r="CM19" s="107"/>
      <c r="CN19" s="107"/>
      <c r="CO19" s="107"/>
      <c r="CP19" s="107"/>
      <c r="CQ19" s="107"/>
      <c r="CR19" s="107"/>
      <c r="CS19" s="107"/>
      <c r="CT19" s="107"/>
      <c r="CU19" s="107"/>
      <c r="CV19" s="107"/>
      <c r="CW19" s="107"/>
      <c r="CX19" s="107"/>
      <c r="CY19" s="107"/>
    </row>
    <row r="20" spans="1:118" s="113" customFormat="1" ht="30" x14ac:dyDescent="0.25">
      <c r="A20" s="107"/>
      <c r="B20" s="109">
        <v>13</v>
      </c>
      <c r="C20" s="16" t="s">
        <v>430</v>
      </c>
      <c r="D20" s="112"/>
      <c r="E20" s="112"/>
      <c r="F20" s="112"/>
      <c r="G20" s="112"/>
      <c r="H20" s="112"/>
      <c r="I20" s="112"/>
      <c r="J20" s="112"/>
      <c r="K20" s="112"/>
      <c r="L20" s="112"/>
      <c r="M20" s="112"/>
      <c r="N20" s="112"/>
      <c r="O20" s="112"/>
      <c r="P20" s="112"/>
      <c r="Q20" s="112"/>
      <c r="R20" s="112"/>
      <c r="S20" s="112"/>
      <c r="T20" s="112"/>
      <c r="U20" s="107"/>
      <c r="V20" s="107"/>
      <c r="W20" s="107"/>
      <c r="X20" s="107"/>
      <c r="Y20" s="107"/>
      <c r="Z20" s="107"/>
      <c r="AA20" s="107"/>
      <c r="AB20" s="107"/>
      <c r="AC20" s="107"/>
      <c r="AD20" s="107"/>
      <c r="AE20" s="107"/>
      <c r="AF20" s="107"/>
      <c r="AG20" s="107"/>
      <c r="AH20" s="107"/>
      <c r="AI20" s="107"/>
      <c r="AJ20" s="107"/>
      <c r="AK20" s="107"/>
      <c r="AL20" s="107"/>
      <c r="AM20" s="107"/>
      <c r="AN20" s="107"/>
      <c r="AO20" s="107"/>
      <c r="AP20" s="107"/>
      <c r="AQ20" s="107"/>
      <c r="AR20" s="107"/>
      <c r="AS20" s="107"/>
      <c r="AT20" s="107"/>
      <c r="AU20" s="107"/>
      <c r="AV20" s="107"/>
      <c r="AW20" s="107"/>
      <c r="AX20" s="107"/>
      <c r="AY20" s="107"/>
      <c r="AZ20" s="107"/>
      <c r="BA20" s="107"/>
      <c r="BB20" s="107"/>
      <c r="BC20" s="107"/>
      <c r="BD20" s="107"/>
      <c r="BE20" s="107"/>
      <c r="BF20" s="107"/>
      <c r="BG20" s="107"/>
      <c r="BH20" s="107"/>
      <c r="BI20" s="107"/>
      <c r="BJ20" s="107"/>
      <c r="BK20" s="107"/>
      <c r="BL20" s="107"/>
      <c r="BM20" s="107"/>
      <c r="BN20" s="107"/>
      <c r="BO20" s="107"/>
      <c r="BP20" s="107"/>
      <c r="BQ20" s="107"/>
      <c r="BR20" s="107"/>
      <c r="BS20" s="107"/>
      <c r="BT20" s="107"/>
      <c r="BU20" s="107"/>
      <c r="BV20" s="107"/>
      <c r="BW20" s="107"/>
      <c r="BX20" s="107"/>
      <c r="BY20" s="107"/>
      <c r="BZ20" s="107"/>
      <c r="CA20" s="107"/>
      <c r="CB20" s="107"/>
      <c r="CC20" s="107"/>
      <c r="CD20" s="107"/>
      <c r="CE20" s="107"/>
      <c r="CF20" s="107"/>
      <c r="CG20" s="107"/>
      <c r="CH20" s="107"/>
      <c r="CI20" s="107"/>
      <c r="CJ20" s="107"/>
      <c r="CK20" s="107"/>
      <c r="CL20" s="107"/>
      <c r="CM20" s="107"/>
      <c r="CN20" s="107"/>
      <c r="CO20" s="107"/>
      <c r="CP20" s="107"/>
      <c r="CQ20" s="107"/>
      <c r="CR20" s="107"/>
      <c r="CS20" s="107"/>
      <c r="CT20" s="107"/>
      <c r="CU20" s="107"/>
      <c r="CV20" s="107"/>
      <c r="CW20" s="107"/>
      <c r="CX20" s="107"/>
      <c r="CY20" s="107"/>
    </row>
    <row r="21" spans="1:118" s="113" customFormat="1" ht="30" x14ac:dyDescent="0.25">
      <c r="A21" s="107"/>
      <c r="B21" s="109">
        <v>14</v>
      </c>
      <c r="C21" s="16" t="s">
        <v>441</v>
      </c>
      <c r="D21" s="112"/>
      <c r="E21" s="112"/>
      <c r="F21" s="112"/>
      <c r="G21" s="112"/>
      <c r="H21" s="112"/>
      <c r="I21" s="112"/>
      <c r="J21" s="112"/>
      <c r="K21" s="112"/>
      <c r="L21" s="112"/>
      <c r="M21" s="112"/>
      <c r="N21" s="112"/>
      <c r="O21" s="112"/>
      <c r="P21" s="112"/>
      <c r="Q21" s="112"/>
      <c r="R21" s="112"/>
      <c r="S21" s="112"/>
      <c r="T21" s="112"/>
      <c r="U21" s="107"/>
      <c r="V21" s="107"/>
      <c r="W21" s="107"/>
      <c r="X21" s="107"/>
      <c r="Y21" s="107"/>
      <c r="Z21" s="107"/>
      <c r="AA21" s="107"/>
      <c r="AB21" s="107"/>
      <c r="AC21" s="107"/>
      <c r="AD21" s="107"/>
      <c r="AE21" s="107"/>
      <c r="AF21" s="107"/>
      <c r="AG21" s="107"/>
      <c r="AH21" s="107"/>
      <c r="AI21" s="107"/>
      <c r="AJ21" s="107"/>
      <c r="AK21" s="107"/>
      <c r="AL21" s="107"/>
      <c r="AM21" s="107"/>
      <c r="AN21" s="107"/>
      <c r="AO21" s="107"/>
      <c r="AP21" s="107"/>
      <c r="AQ21" s="107"/>
      <c r="AR21" s="107"/>
      <c r="AS21" s="107"/>
      <c r="AT21" s="107"/>
      <c r="AU21" s="107"/>
      <c r="AV21" s="107"/>
      <c r="AW21" s="107"/>
      <c r="AX21" s="107"/>
      <c r="AY21" s="107"/>
      <c r="AZ21" s="107"/>
      <c r="BA21" s="107"/>
      <c r="BB21" s="107"/>
      <c r="BC21" s="107"/>
      <c r="BD21" s="107"/>
      <c r="BE21" s="107"/>
      <c r="BF21" s="107"/>
      <c r="BG21" s="107"/>
      <c r="BH21" s="107"/>
      <c r="BI21" s="107"/>
      <c r="BJ21" s="107"/>
      <c r="BK21" s="107"/>
      <c r="BL21" s="107"/>
      <c r="BM21" s="107"/>
      <c r="BN21" s="107"/>
      <c r="BO21" s="107"/>
      <c r="BP21" s="107"/>
      <c r="BQ21" s="107"/>
      <c r="BR21" s="107"/>
      <c r="BS21" s="107"/>
      <c r="BT21" s="107"/>
      <c r="BU21" s="107"/>
      <c r="BV21" s="107"/>
      <c r="BW21" s="107"/>
      <c r="BX21" s="107"/>
      <c r="BY21" s="107"/>
      <c r="BZ21" s="107"/>
      <c r="CA21" s="107"/>
      <c r="CB21" s="107"/>
      <c r="CC21" s="107"/>
      <c r="CD21" s="107"/>
      <c r="CE21" s="107"/>
      <c r="CF21" s="107"/>
      <c r="CG21" s="107"/>
      <c r="CH21" s="107"/>
      <c r="CI21" s="107"/>
      <c r="CJ21" s="107"/>
      <c r="CK21" s="107"/>
      <c r="CL21" s="107"/>
      <c r="CM21" s="107"/>
      <c r="CN21" s="107"/>
      <c r="CO21" s="107"/>
      <c r="CP21" s="107"/>
      <c r="CQ21" s="107"/>
      <c r="CR21" s="107"/>
      <c r="CS21" s="107"/>
      <c r="CT21" s="107"/>
      <c r="CU21" s="107"/>
      <c r="CV21" s="107"/>
      <c r="CW21" s="107"/>
      <c r="CX21" s="107"/>
      <c r="CY21" s="107"/>
    </row>
    <row r="22" spans="1:118" s="113" customFormat="1" x14ac:dyDescent="0.25">
      <c r="A22" s="107"/>
      <c r="B22" s="109">
        <v>15</v>
      </c>
      <c r="C22" s="16" t="s">
        <v>432</v>
      </c>
      <c r="D22" s="112" t="s">
        <v>936</v>
      </c>
      <c r="E22" s="112" t="s">
        <v>936</v>
      </c>
      <c r="F22" s="112" t="s">
        <v>936</v>
      </c>
      <c r="G22" s="112" t="s">
        <v>936</v>
      </c>
      <c r="H22" s="112" t="s">
        <v>936</v>
      </c>
      <c r="I22" s="112" t="s">
        <v>936</v>
      </c>
      <c r="J22" s="112" t="s">
        <v>936</v>
      </c>
      <c r="K22" s="112" t="s">
        <v>936</v>
      </c>
      <c r="L22" s="112" t="s">
        <v>936</v>
      </c>
      <c r="M22" s="409">
        <v>1376826425</v>
      </c>
      <c r="N22" s="112" t="s">
        <v>936</v>
      </c>
      <c r="O22" s="409">
        <v>97506370</v>
      </c>
      <c r="P22" s="112" t="s">
        <v>936</v>
      </c>
      <c r="Q22" s="112" t="s">
        <v>936</v>
      </c>
      <c r="R22" s="112" t="s">
        <v>936</v>
      </c>
      <c r="S22" s="409">
        <v>1474332795</v>
      </c>
      <c r="T22" s="563">
        <v>1474332795</v>
      </c>
      <c r="U22" s="107"/>
      <c r="V22" s="107"/>
      <c r="W22" s="107"/>
      <c r="X22" s="107"/>
      <c r="Y22" s="107"/>
      <c r="Z22" s="107"/>
      <c r="AA22" s="107"/>
      <c r="AB22" s="107"/>
      <c r="AC22" s="107"/>
      <c r="AD22" s="107"/>
      <c r="AE22" s="107"/>
      <c r="AF22" s="107"/>
      <c r="AG22" s="107"/>
      <c r="AH22" s="107"/>
      <c r="AI22" s="107"/>
      <c r="AJ22" s="107"/>
      <c r="AK22" s="107"/>
      <c r="AL22" s="107"/>
      <c r="AM22" s="107"/>
      <c r="AN22" s="107"/>
      <c r="AO22" s="107"/>
      <c r="AP22" s="107"/>
      <c r="AQ22" s="107"/>
      <c r="AR22" s="107"/>
      <c r="AS22" s="107"/>
      <c r="AT22" s="107"/>
      <c r="AU22" s="107"/>
      <c r="AV22" s="107"/>
      <c r="AW22" s="107"/>
      <c r="AX22" s="107"/>
      <c r="AY22" s="107"/>
      <c r="AZ22" s="107"/>
      <c r="BA22" s="107"/>
      <c r="BB22" s="107"/>
      <c r="BC22" s="107"/>
      <c r="BD22" s="107"/>
      <c r="BE22" s="107"/>
      <c r="BF22" s="107"/>
      <c r="BG22" s="107"/>
      <c r="BH22" s="107"/>
      <c r="BI22" s="107"/>
      <c r="BJ22" s="107"/>
      <c r="BK22" s="107"/>
      <c r="BL22" s="107"/>
      <c r="BM22" s="107"/>
      <c r="BN22" s="107"/>
      <c r="BO22" s="107"/>
      <c r="BP22" s="107"/>
      <c r="BQ22" s="107"/>
      <c r="BR22" s="107"/>
      <c r="BS22" s="107"/>
      <c r="BT22" s="107"/>
      <c r="BU22" s="107"/>
      <c r="BV22" s="107"/>
      <c r="BW22" s="107"/>
      <c r="BX22" s="107"/>
      <c r="BY22" s="107"/>
      <c r="BZ22" s="107"/>
      <c r="CA22" s="107"/>
      <c r="CB22" s="107"/>
      <c r="CC22" s="107"/>
      <c r="CD22" s="107"/>
      <c r="CE22" s="107"/>
      <c r="CF22" s="107"/>
      <c r="CG22" s="107"/>
      <c r="CH22" s="107"/>
      <c r="CI22" s="107"/>
      <c r="CJ22" s="107"/>
      <c r="CK22" s="107"/>
      <c r="CL22" s="107"/>
      <c r="CM22" s="107"/>
      <c r="CN22" s="107"/>
      <c r="CO22" s="107"/>
      <c r="CP22" s="107"/>
      <c r="CQ22" s="107"/>
      <c r="CR22" s="107"/>
      <c r="CS22" s="107"/>
      <c r="CT22" s="107"/>
      <c r="CU22" s="107"/>
      <c r="CV22" s="107"/>
      <c r="CW22" s="107"/>
      <c r="CX22" s="107"/>
      <c r="CY22" s="107"/>
    </row>
    <row r="23" spans="1:118" s="113" customFormat="1" x14ac:dyDescent="0.25">
      <c r="A23" s="107"/>
      <c r="B23" s="109">
        <v>16</v>
      </c>
      <c r="C23" s="16" t="s">
        <v>433</v>
      </c>
      <c r="D23" s="112"/>
      <c r="E23" s="112"/>
      <c r="F23" s="112"/>
      <c r="G23" s="112"/>
      <c r="H23" s="112"/>
      <c r="I23" s="112"/>
      <c r="J23" s="112"/>
      <c r="K23" s="112"/>
      <c r="L23" s="112"/>
      <c r="M23" s="112"/>
      <c r="N23" s="112"/>
      <c r="O23" s="112"/>
      <c r="P23" s="112"/>
      <c r="Q23" s="112"/>
      <c r="R23" s="112"/>
      <c r="S23" s="112"/>
      <c r="T23" s="112"/>
      <c r="U23" s="107"/>
      <c r="V23" s="107"/>
      <c r="W23" s="107"/>
      <c r="X23" s="107"/>
      <c r="Y23" s="107"/>
      <c r="Z23" s="107"/>
      <c r="AA23" s="107"/>
      <c r="AB23" s="107"/>
      <c r="AC23" s="107"/>
      <c r="AD23" s="107"/>
      <c r="AE23" s="107"/>
      <c r="AF23" s="107"/>
      <c r="AG23" s="107"/>
      <c r="AH23" s="107"/>
      <c r="AI23" s="107"/>
      <c r="AJ23" s="107"/>
      <c r="AK23" s="107"/>
      <c r="AL23" s="107"/>
      <c r="AM23" s="107"/>
      <c r="AN23" s="107"/>
      <c r="AO23" s="107"/>
      <c r="AP23" s="107"/>
      <c r="AQ23" s="107"/>
      <c r="AR23" s="107"/>
      <c r="AS23" s="107"/>
      <c r="AT23" s="107"/>
      <c r="AU23" s="107"/>
      <c r="AV23" s="107"/>
      <c r="AW23" s="107"/>
      <c r="AX23" s="107"/>
      <c r="AY23" s="107"/>
      <c r="AZ23" s="107"/>
      <c r="BA23" s="107"/>
      <c r="BB23" s="107"/>
      <c r="BC23" s="107"/>
      <c r="BD23" s="107"/>
      <c r="BE23" s="107"/>
      <c r="BF23" s="107"/>
      <c r="BG23" s="107"/>
      <c r="BH23" s="107"/>
      <c r="BI23" s="107"/>
      <c r="BJ23" s="107"/>
      <c r="BK23" s="107"/>
      <c r="BL23" s="107"/>
      <c r="BM23" s="107"/>
      <c r="BN23" s="107"/>
      <c r="BO23" s="107"/>
      <c r="BP23" s="107"/>
      <c r="BQ23" s="107"/>
      <c r="BR23" s="107"/>
      <c r="BS23" s="107"/>
      <c r="BT23" s="107"/>
      <c r="BU23" s="107"/>
      <c r="BV23" s="107"/>
      <c r="BW23" s="107"/>
      <c r="BX23" s="107"/>
      <c r="BY23" s="107"/>
      <c r="BZ23" s="107"/>
      <c r="CA23" s="107"/>
      <c r="CB23" s="107"/>
      <c r="CC23" s="107"/>
      <c r="CD23" s="107"/>
      <c r="CE23" s="107"/>
      <c r="CF23" s="107"/>
      <c r="CG23" s="107"/>
      <c r="CH23" s="107"/>
      <c r="CI23" s="107"/>
      <c r="CJ23" s="107"/>
      <c r="CK23" s="107"/>
      <c r="CL23" s="107"/>
      <c r="CM23" s="107"/>
      <c r="CN23" s="107"/>
      <c r="CO23" s="107"/>
      <c r="CP23" s="107"/>
      <c r="CQ23" s="107"/>
      <c r="CR23" s="107"/>
      <c r="CS23" s="107"/>
      <c r="CT23" s="107"/>
      <c r="CU23" s="107"/>
      <c r="CV23" s="107"/>
      <c r="CW23" s="107"/>
      <c r="CX23" s="107"/>
      <c r="CY23" s="107"/>
    </row>
    <row r="24" spans="1:118" s="113" customFormat="1" x14ac:dyDescent="0.25">
      <c r="A24" s="107"/>
      <c r="B24" s="114">
        <v>17</v>
      </c>
      <c r="C24" s="114" t="s">
        <v>434</v>
      </c>
      <c r="D24" s="409">
        <v>65951635313</v>
      </c>
      <c r="E24" s="112" t="s">
        <v>936</v>
      </c>
      <c r="F24" s="112" t="s">
        <v>936</v>
      </c>
      <c r="G24" s="409">
        <v>56437799068</v>
      </c>
      <c r="H24" s="409">
        <v>1892879512</v>
      </c>
      <c r="I24" s="409">
        <v>480699981</v>
      </c>
      <c r="J24" s="409">
        <v>324681820</v>
      </c>
      <c r="K24" s="112" t="s">
        <v>936</v>
      </c>
      <c r="L24" s="409">
        <v>429928086</v>
      </c>
      <c r="M24" s="409">
        <v>2607137685</v>
      </c>
      <c r="N24" s="409">
        <v>192200465</v>
      </c>
      <c r="O24" s="409">
        <v>97506370</v>
      </c>
      <c r="P24" s="112" t="s">
        <v>936</v>
      </c>
      <c r="Q24" s="112" t="s">
        <v>936</v>
      </c>
      <c r="R24" s="112" t="s">
        <v>936</v>
      </c>
      <c r="S24" s="409">
        <v>128414468299</v>
      </c>
      <c r="T24" s="563">
        <v>4382648918</v>
      </c>
      <c r="U24" s="107"/>
      <c r="V24" s="107"/>
      <c r="W24" s="107"/>
      <c r="X24" s="107"/>
      <c r="Y24" s="107"/>
      <c r="Z24" s="107"/>
      <c r="AA24" s="107"/>
      <c r="AB24" s="107"/>
      <c r="AC24" s="107"/>
      <c r="AD24" s="107"/>
      <c r="AE24" s="107"/>
      <c r="AF24" s="107"/>
      <c r="AG24" s="107"/>
      <c r="AH24" s="107"/>
      <c r="AI24" s="107"/>
      <c r="AJ24" s="107"/>
      <c r="AK24" s="107"/>
      <c r="AL24" s="107"/>
      <c r="AM24" s="107"/>
      <c r="AN24" s="107"/>
      <c r="AO24" s="107"/>
      <c r="AP24" s="107"/>
      <c r="AQ24" s="107"/>
      <c r="AR24" s="107"/>
      <c r="AS24" s="107"/>
      <c r="AT24" s="107"/>
      <c r="AU24" s="107"/>
      <c r="AV24" s="107"/>
      <c r="AW24" s="107"/>
      <c r="AX24" s="107"/>
      <c r="AY24" s="107"/>
      <c r="AZ24" s="107"/>
      <c r="BA24" s="107"/>
      <c r="BB24" s="107"/>
      <c r="BC24" s="107"/>
      <c r="BD24" s="107"/>
      <c r="BE24" s="107"/>
      <c r="BF24" s="107"/>
      <c r="BG24" s="107"/>
      <c r="BH24" s="107"/>
      <c r="BI24" s="107"/>
      <c r="BJ24" s="107"/>
      <c r="BK24" s="107"/>
      <c r="BL24" s="107"/>
      <c r="BM24" s="107"/>
      <c r="BN24" s="107"/>
      <c r="BO24" s="107"/>
      <c r="BP24" s="107"/>
      <c r="BQ24" s="107"/>
      <c r="BR24" s="107"/>
      <c r="BS24" s="107"/>
      <c r="BT24" s="107"/>
      <c r="BU24" s="107"/>
      <c r="BV24" s="107"/>
      <c r="BW24" s="107"/>
      <c r="BX24" s="107"/>
      <c r="BY24" s="107"/>
      <c r="BZ24" s="107"/>
      <c r="CA24" s="107"/>
      <c r="CB24" s="107"/>
      <c r="CC24" s="107"/>
      <c r="CD24" s="107"/>
      <c r="CE24" s="107"/>
      <c r="CF24" s="107"/>
      <c r="CG24" s="107"/>
      <c r="CH24" s="107"/>
      <c r="CI24" s="107"/>
      <c r="CJ24" s="107"/>
      <c r="CK24" s="107"/>
      <c r="CL24" s="107"/>
      <c r="CM24" s="107"/>
      <c r="CN24" s="107"/>
      <c r="CO24" s="107"/>
      <c r="CP24" s="107"/>
      <c r="CQ24" s="107"/>
      <c r="CR24" s="107"/>
      <c r="CS24" s="107"/>
      <c r="CT24" s="107"/>
      <c r="CU24" s="107"/>
      <c r="CV24" s="107"/>
      <c r="CW24" s="107"/>
      <c r="CX24" s="107"/>
      <c r="CY24" s="107"/>
    </row>
    <row r="25" spans="1:118" s="113" customFormat="1" x14ac:dyDescent="0.25">
      <c r="A25" s="107"/>
      <c r="B25" s="107"/>
      <c r="C25" s="107"/>
      <c r="D25" s="107"/>
      <c r="E25" s="107"/>
      <c r="F25" s="107"/>
      <c r="G25" s="107"/>
      <c r="H25" s="107"/>
      <c r="I25" s="107"/>
      <c r="J25" s="107"/>
      <c r="K25" s="107"/>
      <c r="L25" s="107"/>
      <c r="M25" s="107"/>
      <c r="N25" s="107"/>
      <c r="O25" s="107"/>
      <c r="P25" s="107"/>
      <c r="Q25" s="107"/>
      <c r="R25" s="107"/>
      <c r="U25" s="107"/>
      <c r="V25" s="107"/>
      <c r="W25" s="107"/>
      <c r="X25" s="107"/>
      <c r="Y25" s="107"/>
      <c r="Z25" s="107"/>
      <c r="AA25" s="107"/>
      <c r="AB25" s="107"/>
      <c r="AC25" s="107"/>
      <c r="AD25" s="107"/>
      <c r="AE25" s="107"/>
      <c r="AF25" s="107"/>
      <c r="AG25" s="107"/>
      <c r="AH25" s="107"/>
      <c r="AI25" s="107"/>
      <c r="AJ25" s="107"/>
      <c r="AK25" s="107"/>
      <c r="AL25" s="107"/>
      <c r="AM25" s="107"/>
      <c r="AN25" s="107"/>
      <c r="AO25" s="107"/>
      <c r="AP25" s="107"/>
      <c r="AQ25" s="107"/>
      <c r="AR25" s="107"/>
      <c r="AS25" s="107"/>
      <c r="AT25" s="107"/>
      <c r="AU25" s="107"/>
      <c r="AV25" s="107"/>
      <c r="AW25" s="107"/>
      <c r="AX25" s="107"/>
      <c r="AY25" s="107"/>
      <c r="AZ25" s="107"/>
      <c r="BA25" s="107"/>
      <c r="BB25" s="107"/>
      <c r="BC25" s="107"/>
      <c r="BD25" s="107"/>
      <c r="BE25" s="107"/>
      <c r="BF25" s="107"/>
      <c r="BG25" s="107"/>
      <c r="BH25" s="107"/>
      <c r="BI25" s="107"/>
      <c r="BJ25" s="107"/>
      <c r="BK25" s="107"/>
      <c r="BL25" s="107"/>
      <c r="BM25" s="107"/>
      <c r="BN25" s="107"/>
      <c r="BO25" s="107"/>
      <c r="BP25" s="107"/>
      <c r="BQ25" s="107"/>
      <c r="BR25" s="107"/>
      <c r="BS25" s="107"/>
      <c r="BT25" s="107"/>
      <c r="BU25" s="107"/>
      <c r="BV25" s="107"/>
      <c r="BW25" s="107"/>
      <c r="BX25" s="107"/>
      <c r="BY25" s="107"/>
      <c r="BZ25" s="107"/>
      <c r="CA25" s="107"/>
      <c r="CB25" s="107"/>
      <c r="CC25" s="107"/>
      <c r="CD25" s="107"/>
      <c r="CE25" s="107"/>
      <c r="CF25" s="107"/>
      <c r="CG25" s="107"/>
      <c r="CH25" s="107"/>
      <c r="CI25" s="107"/>
      <c r="CJ25" s="107"/>
      <c r="CK25" s="107"/>
      <c r="CL25" s="107"/>
      <c r="CM25" s="107"/>
      <c r="CN25" s="107"/>
      <c r="CO25" s="107"/>
      <c r="CP25" s="107"/>
      <c r="CQ25" s="107"/>
      <c r="CR25" s="107"/>
      <c r="CS25" s="107"/>
      <c r="CT25" s="107"/>
      <c r="CU25" s="107"/>
      <c r="CV25" s="107"/>
      <c r="CW25" s="107"/>
      <c r="CX25" s="107"/>
      <c r="CY25" s="107"/>
    </row>
    <row r="26" spans="1:118" s="113" customFormat="1" x14ac:dyDescent="0.25">
      <c r="A26" s="107"/>
      <c r="B26" s="107"/>
      <c r="C26" s="107"/>
      <c r="D26" s="107"/>
      <c r="E26" s="107"/>
      <c r="F26" s="107"/>
      <c r="G26" s="107"/>
      <c r="H26" s="107"/>
      <c r="I26" s="107"/>
      <c r="J26" s="107"/>
      <c r="K26" s="107"/>
      <c r="L26" s="107"/>
      <c r="M26" s="107"/>
      <c r="N26" s="107"/>
      <c r="O26" s="107"/>
      <c r="P26" s="107"/>
      <c r="Q26" s="107"/>
      <c r="R26" s="107"/>
      <c r="U26" s="107"/>
      <c r="V26" s="107"/>
      <c r="W26" s="107"/>
      <c r="X26" s="107"/>
      <c r="Y26" s="107"/>
      <c r="Z26" s="107"/>
      <c r="AA26" s="107"/>
      <c r="AB26" s="107"/>
      <c r="AC26" s="107"/>
      <c r="AD26" s="107"/>
      <c r="AE26" s="107"/>
      <c r="AF26" s="107"/>
      <c r="AG26" s="107"/>
      <c r="AH26" s="107"/>
      <c r="AI26" s="107"/>
      <c r="AJ26" s="107"/>
      <c r="AK26" s="107"/>
      <c r="AL26" s="107"/>
      <c r="AM26" s="107"/>
      <c r="AN26" s="107"/>
      <c r="AO26" s="107"/>
      <c r="AP26" s="107"/>
      <c r="AQ26" s="107"/>
      <c r="AR26" s="107"/>
      <c r="AS26" s="107"/>
      <c r="AT26" s="107"/>
      <c r="AU26" s="107"/>
      <c r="AV26" s="107"/>
      <c r="AW26" s="107"/>
      <c r="AX26" s="107"/>
      <c r="AY26" s="107"/>
      <c r="AZ26" s="107"/>
      <c r="BA26" s="107"/>
      <c r="BB26" s="107"/>
      <c r="BC26" s="107"/>
      <c r="BD26" s="107"/>
      <c r="BE26" s="107"/>
      <c r="BF26" s="107"/>
      <c r="BG26" s="107"/>
      <c r="BH26" s="107"/>
      <c r="BI26" s="107"/>
      <c r="BJ26" s="107"/>
      <c r="BK26" s="107"/>
      <c r="BL26" s="107"/>
      <c r="BM26" s="107"/>
      <c r="BN26" s="107"/>
      <c r="BO26" s="107"/>
      <c r="BP26" s="107"/>
      <c r="BQ26" s="107"/>
      <c r="BR26" s="107"/>
      <c r="BS26" s="107"/>
      <c r="BT26" s="107"/>
      <c r="BU26" s="107"/>
      <c r="BV26" s="107"/>
      <c r="BW26" s="107"/>
      <c r="BX26" s="107"/>
      <c r="BY26" s="107"/>
      <c r="BZ26" s="107"/>
      <c r="CA26" s="107"/>
      <c r="CB26" s="107"/>
      <c r="CC26" s="107"/>
      <c r="CD26" s="107"/>
      <c r="CE26" s="107"/>
      <c r="CF26" s="107"/>
      <c r="CG26" s="107"/>
      <c r="CH26" s="107"/>
      <c r="CI26" s="107"/>
      <c r="CJ26" s="107"/>
      <c r="CK26" s="107"/>
      <c r="CL26" s="107"/>
      <c r="CM26" s="107"/>
      <c r="CN26" s="107"/>
      <c r="CO26" s="107"/>
      <c r="CP26" s="107"/>
      <c r="CQ26" s="107"/>
      <c r="CR26" s="107"/>
      <c r="CS26" s="107"/>
      <c r="CT26" s="107"/>
      <c r="CU26" s="107"/>
      <c r="CV26" s="107"/>
      <c r="CW26" s="107"/>
      <c r="CX26" s="107"/>
      <c r="CY26" s="107"/>
    </row>
    <row r="27" spans="1:118" s="113" customFormat="1" x14ac:dyDescent="0.25">
      <c r="A27" s="107"/>
      <c r="B27" s="107"/>
      <c r="C27" s="107"/>
      <c r="D27" s="107"/>
      <c r="E27" s="107"/>
      <c r="F27" s="107"/>
      <c r="G27" s="107"/>
      <c r="H27" s="107"/>
      <c r="I27" s="107"/>
      <c r="J27" s="107"/>
      <c r="K27" s="107"/>
      <c r="L27" s="107"/>
      <c r="M27" s="107"/>
      <c r="N27" s="107"/>
      <c r="O27" s="107"/>
      <c r="P27" s="98"/>
      <c r="Q27" s="107"/>
      <c r="R27" s="107"/>
      <c r="U27" s="107"/>
      <c r="V27" s="107"/>
      <c r="W27" s="107"/>
      <c r="X27" s="107"/>
      <c r="Y27" s="107"/>
      <c r="Z27" s="107"/>
      <c r="AA27" s="107"/>
      <c r="AB27" s="107"/>
      <c r="AC27" s="107"/>
      <c r="AD27" s="107"/>
      <c r="AE27" s="107"/>
      <c r="AF27" s="107"/>
      <c r="AG27" s="107"/>
      <c r="AH27" s="107"/>
      <c r="AI27" s="107"/>
      <c r="AJ27" s="107"/>
      <c r="AK27" s="107"/>
      <c r="AL27" s="107"/>
      <c r="AM27" s="107"/>
      <c r="AN27" s="107"/>
      <c r="AO27" s="107"/>
      <c r="AP27" s="107"/>
      <c r="AQ27" s="107"/>
      <c r="AR27" s="107"/>
      <c r="AS27" s="107"/>
      <c r="AT27" s="107"/>
      <c r="AU27" s="107"/>
      <c r="AV27" s="107"/>
      <c r="AW27" s="107"/>
      <c r="AX27" s="107"/>
      <c r="AY27" s="107"/>
      <c r="AZ27" s="107"/>
      <c r="BA27" s="107"/>
      <c r="BB27" s="107"/>
      <c r="BC27" s="107"/>
      <c r="BD27" s="107"/>
      <c r="BE27" s="107"/>
      <c r="BF27" s="107"/>
      <c r="BG27" s="107"/>
      <c r="BH27" s="107"/>
      <c r="BI27" s="107"/>
      <c r="BJ27" s="107"/>
      <c r="BK27" s="107"/>
      <c r="BL27" s="107"/>
      <c r="BM27" s="107"/>
      <c r="BN27" s="107"/>
      <c r="BO27" s="107"/>
      <c r="BP27" s="107"/>
      <c r="BQ27" s="107"/>
      <c r="BR27" s="107"/>
      <c r="BS27" s="107"/>
      <c r="BT27" s="107"/>
      <c r="BU27" s="107"/>
      <c r="BV27" s="107"/>
      <c r="BW27" s="107"/>
      <c r="BX27" s="107"/>
      <c r="BY27" s="107"/>
      <c r="BZ27" s="107"/>
      <c r="CA27" s="107"/>
      <c r="CB27" s="107"/>
      <c r="CC27" s="107"/>
      <c r="CD27" s="107"/>
      <c r="CE27" s="107"/>
      <c r="CF27" s="107"/>
      <c r="CG27" s="107"/>
      <c r="CH27" s="107"/>
      <c r="CI27" s="107"/>
      <c r="CJ27" s="107"/>
      <c r="CK27" s="107"/>
      <c r="CL27" s="107"/>
      <c r="CM27" s="107"/>
      <c r="CN27" s="107"/>
      <c r="CO27" s="107"/>
      <c r="CP27" s="107"/>
      <c r="CQ27" s="107"/>
      <c r="CR27" s="107"/>
      <c r="CS27" s="107"/>
      <c r="CT27" s="107"/>
      <c r="CU27" s="107"/>
      <c r="CV27" s="107"/>
      <c r="CW27" s="107"/>
      <c r="CX27" s="107"/>
      <c r="CY27" s="107"/>
    </row>
    <row r="28" spans="1:118" x14ac:dyDescent="0.25">
      <c r="S28" s="11"/>
      <c r="T28" s="11"/>
      <c r="CZ28" s="11"/>
      <c r="DA28" s="11"/>
      <c r="DB28" s="11"/>
      <c r="DC28" s="11"/>
      <c r="DD28" s="11"/>
      <c r="DE28" s="11"/>
      <c r="DF28" s="11"/>
      <c r="DG28" s="11"/>
      <c r="DH28" s="11"/>
      <c r="DI28" s="11"/>
      <c r="DJ28" s="11"/>
      <c r="DK28" s="11"/>
      <c r="DL28" s="11"/>
      <c r="DM28" s="11"/>
      <c r="DN28" s="11"/>
    </row>
    <row r="29" spans="1:118" x14ac:dyDescent="0.25">
      <c r="CZ29" s="11"/>
      <c r="DA29" s="11"/>
      <c r="DB29" s="11"/>
      <c r="DC29" s="11"/>
      <c r="DD29" s="11"/>
      <c r="DE29" s="11"/>
      <c r="DF29" s="11"/>
      <c r="DG29" s="11"/>
      <c r="DH29" s="11"/>
      <c r="DI29" s="11"/>
      <c r="DJ29" s="11"/>
      <c r="DK29" s="11"/>
      <c r="DL29" s="11"/>
      <c r="DM29" s="11"/>
      <c r="DN29" s="11"/>
    </row>
  </sheetData>
  <mergeCells count="4">
    <mergeCell ref="C5:C7"/>
    <mergeCell ref="D5:R5"/>
    <mergeCell ref="S5:S6"/>
    <mergeCell ref="T5:T6"/>
  </mergeCells>
  <hyperlinks>
    <hyperlink ref="V2" location="Index!A1" display="Return to index" xr:uid="{D99DB552-E683-4068-8AA0-31BDD0D4BF6A}"/>
  </hyperlinks>
  <pageMargins left="0.7" right="0.7" top="0.78740157499999996" bottom="0.78740157499999996" header="0.3" footer="0.3"/>
  <pageSetup paperSize="9" scale="1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1EC855-E10B-4FDF-89E0-8D2AAE59A1FB}">
  <dimension ref="B2:Q121"/>
  <sheetViews>
    <sheetView showGridLines="0" zoomScale="70" zoomScaleNormal="70" workbookViewId="0">
      <selection activeCell="Q2" sqref="Q2"/>
    </sheetView>
  </sheetViews>
  <sheetFormatPr defaultColWidth="11.5703125" defaultRowHeight="15" x14ac:dyDescent="0.25"/>
  <cols>
    <col min="1" max="1" width="5.140625" style="12" customWidth="1"/>
    <col min="2" max="2" width="18.28515625" style="12" customWidth="1"/>
    <col min="3" max="3" width="26.42578125" style="12" customWidth="1"/>
    <col min="4" max="4" width="19" style="12" customWidth="1"/>
    <col min="5" max="5" width="16.42578125" style="12" customWidth="1"/>
    <col min="6" max="6" width="13.5703125" style="12" customWidth="1"/>
    <col min="7" max="7" width="17" style="12" customWidth="1"/>
    <col min="8" max="11" width="13.5703125" style="12" customWidth="1"/>
    <col min="12" max="12" width="17.7109375" style="12" customWidth="1"/>
    <col min="13" max="13" width="13.5703125" style="12" customWidth="1"/>
    <col min="14" max="14" width="15.5703125" style="12" customWidth="1"/>
    <col min="15" max="15" width="16.140625" style="12" customWidth="1"/>
    <col min="16" max="16" width="11.5703125" style="12"/>
    <col min="17" max="17" width="22.5703125" style="12" customWidth="1"/>
    <col min="18" max="18" width="32.7109375" style="12" customWidth="1"/>
    <col min="19" max="16384" width="11.5703125" style="12"/>
  </cols>
  <sheetData>
    <row r="2" spans="2:17" ht="20.25" x14ac:dyDescent="0.3">
      <c r="B2" s="9" t="s">
        <v>442</v>
      </c>
      <c r="C2" s="10"/>
      <c r="D2" s="10"/>
      <c r="E2" s="10"/>
      <c r="F2" s="10"/>
      <c r="G2" s="10"/>
      <c r="H2" s="10"/>
      <c r="I2" s="10"/>
      <c r="J2" s="10"/>
      <c r="K2" s="10"/>
      <c r="L2" s="10"/>
      <c r="M2" s="10"/>
      <c r="N2" s="118"/>
      <c r="O2" s="10"/>
      <c r="Q2" s="271" t="s">
        <v>46</v>
      </c>
    </row>
    <row r="4" spans="2:17" x14ac:dyDescent="0.25">
      <c r="B4" s="119"/>
    </row>
    <row r="5" spans="2:17" s="120" customFormat="1" ht="84" customHeight="1" x14ac:dyDescent="0.25">
      <c r="B5" s="808" t="s">
        <v>443</v>
      </c>
      <c r="C5" s="15" t="s">
        <v>444</v>
      </c>
      <c r="D5" s="15" t="s">
        <v>445</v>
      </c>
      <c r="E5" s="15" t="s">
        <v>446</v>
      </c>
      <c r="F5" s="15" t="s">
        <v>447</v>
      </c>
      <c r="G5" s="15" t="s">
        <v>448</v>
      </c>
      <c r="H5" s="15" t="s">
        <v>449</v>
      </c>
      <c r="I5" s="15" t="s">
        <v>450</v>
      </c>
      <c r="J5" s="15" t="s">
        <v>451</v>
      </c>
      <c r="K5" s="15" t="s">
        <v>452</v>
      </c>
      <c r="L5" s="15" t="s">
        <v>453</v>
      </c>
      <c r="M5" s="15" t="s">
        <v>454</v>
      </c>
      <c r="N5" s="15" t="s">
        <v>455</v>
      </c>
      <c r="O5" s="15" t="s">
        <v>456</v>
      </c>
    </row>
    <row r="6" spans="2:17" s="122" customFormat="1" x14ac:dyDescent="0.25">
      <c r="B6" s="809"/>
      <c r="C6" s="121" t="s">
        <v>236</v>
      </c>
      <c r="D6" s="121" t="s">
        <v>237</v>
      </c>
      <c r="E6" s="121" t="s">
        <v>238</v>
      </c>
      <c r="F6" s="121" t="s">
        <v>239</v>
      </c>
      <c r="G6" s="121" t="s">
        <v>240</v>
      </c>
      <c r="H6" s="121" t="s">
        <v>333</v>
      </c>
      <c r="I6" s="121" t="s">
        <v>334</v>
      </c>
      <c r="J6" s="121" t="s">
        <v>335</v>
      </c>
      <c r="K6" s="121" t="s">
        <v>356</v>
      </c>
      <c r="L6" s="121" t="s">
        <v>357</v>
      </c>
      <c r="M6" s="121" t="s">
        <v>358</v>
      </c>
      <c r="N6" s="121" t="s">
        <v>359</v>
      </c>
      <c r="O6" s="121" t="s">
        <v>382</v>
      </c>
    </row>
    <row r="7" spans="2:17" s="127" customFormat="1" ht="19.5" customHeight="1" x14ac:dyDescent="0.25">
      <c r="B7" s="123" t="s">
        <v>937</v>
      </c>
      <c r="C7" s="124"/>
      <c r="D7" s="125"/>
      <c r="E7" s="126"/>
      <c r="F7" s="126"/>
      <c r="G7" s="126"/>
      <c r="H7" s="126"/>
      <c r="I7" s="126"/>
      <c r="J7" s="126"/>
      <c r="K7" s="126"/>
      <c r="L7" s="126"/>
      <c r="M7" s="126"/>
      <c r="N7" s="126"/>
      <c r="O7" s="126"/>
    </row>
    <row r="8" spans="2:17" s="127" customFormat="1" x14ac:dyDescent="0.25">
      <c r="B8" s="128"/>
      <c r="C8" s="129" t="s">
        <v>457</v>
      </c>
      <c r="D8" s="363">
        <v>2647529308</v>
      </c>
      <c r="E8" s="364">
        <v>8788698661</v>
      </c>
      <c r="F8" s="366">
        <v>0.71</v>
      </c>
      <c r="G8" s="364">
        <v>8924119721</v>
      </c>
      <c r="H8" s="366">
        <v>1E-3</v>
      </c>
      <c r="I8" s="131">
        <v>97</v>
      </c>
      <c r="J8" s="366">
        <v>0.4471</v>
      </c>
      <c r="K8" s="131">
        <v>1</v>
      </c>
      <c r="L8" s="364">
        <v>1811717227</v>
      </c>
      <c r="M8" s="410">
        <v>0.20300000000000001</v>
      </c>
      <c r="N8" s="364">
        <v>3499536</v>
      </c>
      <c r="O8" s="364">
        <v>-4448706</v>
      </c>
    </row>
    <row r="9" spans="2:17" s="127" customFormat="1" x14ac:dyDescent="0.25">
      <c r="B9" s="132"/>
      <c r="C9" s="59" t="s">
        <v>458</v>
      </c>
      <c r="D9" s="364">
        <v>1151140644</v>
      </c>
      <c r="E9" s="364">
        <v>4245141604</v>
      </c>
      <c r="F9" s="366">
        <v>0.56000000000000005</v>
      </c>
      <c r="G9" s="364">
        <v>3541643668</v>
      </c>
      <c r="H9" s="366">
        <v>5.0000000000000001E-4</v>
      </c>
      <c r="I9" s="131">
        <v>48</v>
      </c>
      <c r="J9" s="366">
        <v>0.54779999999999995</v>
      </c>
      <c r="K9" s="131">
        <v>1</v>
      </c>
      <c r="L9" s="364">
        <v>630804089</v>
      </c>
      <c r="M9" s="410">
        <v>0.17810000000000001</v>
      </c>
      <c r="N9" s="364">
        <v>965744</v>
      </c>
      <c r="O9" s="364">
        <v>-1443511</v>
      </c>
    </row>
    <row r="10" spans="2:17" s="127" customFormat="1" x14ac:dyDescent="0.25">
      <c r="B10" s="132"/>
      <c r="C10" s="59" t="s">
        <v>459</v>
      </c>
      <c r="D10" s="364">
        <v>1496388664</v>
      </c>
      <c r="E10" s="364">
        <v>4543557057</v>
      </c>
      <c r="F10" s="366">
        <v>0.86</v>
      </c>
      <c r="G10" s="364">
        <v>5382476053</v>
      </c>
      <c r="H10" s="366">
        <v>1.1999999999999999E-3</v>
      </c>
      <c r="I10" s="131">
        <v>49</v>
      </c>
      <c r="J10" s="366">
        <v>0.38090000000000002</v>
      </c>
      <c r="K10" s="131">
        <v>1</v>
      </c>
      <c r="L10" s="364">
        <v>1180913139</v>
      </c>
      <c r="M10" s="410">
        <v>0.21940000000000001</v>
      </c>
      <c r="N10" s="364">
        <v>2533793</v>
      </c>
      <c r="O10" s="364">
        <v>-3005195</v>
      </c>
    </row>
    <row r="11" spans="2:17" s="127" customFormat="1" x14ac:dyDescent="0.25">
      <c r="B11" s="132"/>
      <c r="C11" s="129" t="s">
        <v>460</v>
      </c>
      <c r="D11" s="364">
        <v>33973398761</v>
      </c>
      <c r="E11" s="364">
        <v>7360730988</v>
      </c>
      <c r="F11" s="366">
        <v>0.42</v>
      </c>
      <c r="G11" s="364">
        <v>37078018573</v>
      </c>
      <c r="H11" s="366">
        <v>1.9E-3</v>
      </c>
      <c r="I11" s="131">
        <v>790</v>
      </c>
      <c r="J11" s="366">
        <v>0.15379999999999999</v>
      </c>
      <c r="K11" s="131">
        <v>4</v>
      </c>
      <c r="L11" s="364">
        <v>5113466991</v>
      </c>
      <c r="M11" s="410">
        <v>0.13789999999999999</v>
      </c>
      <c r="N11" s="364">
        <v>10190943</v>
      </c>
      <c r="O11" s="364">
        <v>-38026445</v>
      </c>
    </row>
    <row r="12" spans="2:17" s="127" customFormat="1" x14ac:dyDescent="0.25">
      <c r="B12" s="132"/>
      <c r="C12" s="129" t="s">
        <v>461</v>
      </c>
      <c r="D12" s="364">
        <v>14982384310</v>
      </c>
      <c r="E12" s="364">
        <v>8170277499</v>
      </c>
      <c r="F12" s="366">
        <v>0.55000000000000004</v>
      </c>
      <c r="G12" s="364">
        <v>19441893538</v>
      </c>
      <c r="H12" s="366">
        <v>3.3999999999999998E-3</v>
      </c>
      <c r="I12" s="131">
        <v>715</v>
      </c>
      <c r="J12" s="366">
        <v>0.373</v>
      </c>
      <c r="K12" s="131">
        <v>3</v>
      </c>
      <c r="L12" s="364">
        <v>8115305548</v>
      </c>
      <c r="M12" s="410">
        <v>0.41739999999999999</v>
      </c>
      <c r="N12" s="364">
        <v>23343134</v>
      </c>
      <c r="O12" s="364">
        <v>-48452086</v>
      </c>
    </row>
    <row r="13" spans="2:17" s="127" customFormat="1" x14ac:dyDescent="0.25">
      <c r="B13" s="132"/>
      <c r="C13" s="129" t="s">
        <v>462</v>
      </c>
      <c r="D13" s="364">
        <v>18799205041</v>
      </c>
      <c r="E13" s="364">
        <v>4596075587</v>
      </c>
      <c r="F13" s="366">
        <v>0.63</v>
      </c>
      <c r="G13" s="364">
        <v>21551485856</v>
      </c>
      <c r="H13" s="366">
        <v>5.7000000000000002E-3</v>
      </c>
      <c r="I13" s="131">
        <v>763</v>
      </c>
      <c r="J13" s="366">
        <v>0.23980000000000001</v>
      </c>
      <c r="K13" s="131">
        <v>3</v>
      </c>
      <c r="L13" s="364">
        <v>7871805336</v>
      </c>
      <c r="M13" s="410">
        <v>0.36530000000000001</v>
      </c>
      <c r="N13" s="364">
        <v>30065704</v>
      </c>
      <c r="O13" s="364">
        <v>-48116534</v>
      </c>
    </row>
    <row r="14" spans="2:17" s="127" customFormat="1" x14ac:dyDescent="0.25">
      <c r="B14" s="132"/>
      <c r="C14" s="129" t="s">
        <v>463</v>
      </c>
      <c r="D14" s="364">
        <v>62276913089</v>
      </c>
      <c r="E14" s="364">
        <v>17645291762</v>
      </c>
      <c r="F14" s="366">
        <v>0.47</v>
      </c>
      <c r="G14" s="364">
        <v>70545255336</v>
      </c>
      <c r="H14" s="366">
        <v>1.3299999999999999E-2</v>
      </c>
      <c r="I14" s="364">
        <v>2427</v>
      </c>
      <c r="J14" s="366">
        <v>0.13739999999999999</v>
      </c>
      <c r="K14" s="131">
        <v>4</v>
      </c>
      <c r="L14" s="364">
        <v>23885603249</v>
      </c>
      <c r="M14" s="410">
        <v>0.33860000000000001</v>
      </c>
      <c r="N14" s="364">
        <v>132101332</v>
      </c>
      <c r="O14" s="364">
        <v>-189774972</v>
      </c>
    </row>
    <row r="15" spans="2:17" s="127" customFormat="1" x14ac:dyDescent="0.25">
      <c r="B15" s="132"/>
      <c r="C15" s="59" t="s">
        <v>464</v>
      </c>
      <c r="D15" s="364">
        <v>48698338601</v>
      </c>
      <c r="E15" s="364">
        <v>11993059673</v>
      </c>
      <c r="F15" s="366">
        <v>0.49</v>
      </c>
      <c r="G15" s="364">
        <v>54537456527</v>
      </c>
      <c r="H15" s="366">
        <v>1.12E-2</v>
      </c>
      <c r="I15" s="364">
        <v>1667</v>
      </c>
      <c r="J15" s="366">
        <v>0.13270000000000001</v>
      </c>
      <c r="K15" s="131">
        <v>4</v>
      </c>
      <c r="L15" s="364">
        <v>16736563300</v>
      </c>
      <c r="M15" s="410">
        <v>0.30690000000000001</v>
      </c>
      <c r="N15" s="364">
        <v>81018799</v>
      </c>
      <c r="O15" s="364">
        <v>-138008098</v>
      </c>
    </row>
    <row r="16" spans="2:17" s="127" customFormat="1" x14ac:dyDescent="0.25">
      <c r="B16" s="132"/>
      <c r="C16" s="59" t="s">
        <v>465</v>
      </c>
      <c r="D16" s="364">
        <v>13578574488</v>
      </c>
      <c r="E16" s="364">
        <v>5652232089</v>
      </c>
      <c r="F16" s="366">
        <v>0.43</v>
      </c>
      <c r="G16" s="364">
        <v>16007798809</v>
      </c>
      <c r="H16" s="366">
        <v>2.0500000000000001E-2</v>
      </c>
      <c r="I16" s="131">
        <v>760</v>
      </c>
      <c r="J16" s="366">
        <v>0.1535</v>
      </c>
      <c r="K16" s="131">
        <v>4</v>
      </c>
      <c r="L16" s="364">
        <v>7149039950</v>
      </c>
      <c r="M16" s="410">
        <v>0.4466</v>
      </c>
      <c r="N16" s="364">
        <v>51082533</v>
      </c>
      <c r="O16" s="364">
        <v>-51766874</v>
      </c>
    </row>
    <row r="17" spans="2:15" s="127" customFormat="1" x14ac:dyDescent="0.25">
      <c r="B17" s="132"/>
      <c r="C17" s="129" t="s">
        <v>466</v>
      </c>
      <c r="D17" s="364">
        <v>16745006438</v>
      </c>
      <c r="E17" s="364">
        <v>2176352963</v>
      </c>
      <c r="F17" s="366">
        <v>0.23</v>
      </c>
      <c r="G17" s="364">
        <v>17207916289</v>
      </c>
      <c r="H17" s="366">
        <v>4.1399999999999999E-2</v>
      </c>
      <c r="I17" s="364">
        <v>1197</v>
      </c>
      <c r="J17" s="366">
        <v>0.1724</v>
      </c>
      <c r="K17" s="131">
        <v>4</v>
      </c>
      <c r="L17" s="364">
        <v>9856641009</v>
      </c>
      <c r="M17" s="410">
        <v>0.57279999999999998</v>
      </c>
      <c r="N17" s="364">
        <v>118968550</v>
      </c>
      <c r="O17" s="364">
        <v>-181854586</v>
      </c>
    </row>
    <row r="18" spans="2:15" s="127" customFormat="1" x14ac:dyDescent="0.25">
      <c r="B18" s="132"/>
      <c r="C18" s="59" t="s">
        <v>467</v>
      </c>
      <c r="D18" s="364">
        <v>13178864182</v>
      </c>
      <c r="E18" s="364">
        <v>1714339201</v>
      </c>
      <c r="F18" s="366">
        <v>0.19</v>
      </c>
      <c r="G18" s="364">
        <v>13461057631</v>
      </c>
      <c r="H18" s="366">
        <v>3.3700000000000001E-2</v>
      </c>
      <c r="I18" s="131">
        <v>789</v>
      </c>
      <c r="J18" s="366">
        <v>0.1731</v>
      </c>
      <c r="K18" s="131">
        <v>4</v>
      </c>
      <c r="L18" s="364">
        <v>7273663072</v>
      </c>
      <c r="M18" s="410">
        <v>0.5403</v>
      </c>
      <c r="N18" s="364">
        <v>74589813</v>
      </c>
      <c r="O18" s="364">
        <v>-115360694</v>
      </c>
    </row>
    <row r="19" spans="2:15" s="127" customFormat="1" x14ac:dyDescent="0.25">
      <c r="B19" s="132"/>
      <c r="C19" s="59" t="s">
        <v>468</v>
      </c>
      <c r="D19" s="364">
        <v>3566142256</v>
      </c>
      <c r="E19" s="364">
        <v>462013762</v>
      </c>
      <c r="F19" s="366">
        <v>0.39</v>
      </c>
      <c r="G19" s="364">
        <v>3746858658</v>
      </c>
      <c r="H19" s="366">
        <v>6.9400000000000003E-2</v>
      </c>
      <c r="I19" s="131">
        <v>408</v>
      </c>
      <c r="J19" s="366">
        <v>0.1699</v>
      </c>
      <c r="K19" s="131">
        <v>4</v>
      </c>
      <c r="L19" s="364">
        <v>2582977937</v>
      </c>
      <c r="M19" s="410">
        <v>0.68940000000000001</v>
      </c>
      <c r="N19" s="364">
        <v>44378737</v>
      </c>
      <c r="O19" s="364">
        <v>-66493892</v>
      </c>
    </row>
    <row r="20" spans="2:15" s="127" customFormat="1" x14ac:dyDescent="0.25">
      <c r="B20" s="132"/>
      <c r="C20" s="129" t="s">
        <v>469</v>
      </c>
      <c r="D20" s="364">
        <v>2665793320</v>
      </c>
      <c r="E20" s="364">
        <v>127186418</v>
      </c>
      <c r="F20" s="366">
        <v>0.92</v>
      </c>
      <c r="G20" s="364">
        <v>2782203467</v>
      </c>
      <c r="H20" s="366">
        <v>0.2626</v>
      </c>
      <c r="I20" s="131">
        <v>221</v>
      </c>
      <c r="J20" s="366">
        <v>0.26079999999999998</v>
      </c>
      <c r="K20" s="131">
        <v>4</v>
      </c>
      <c r="L20" s="364">
        <v>3961535274</v>
      </c>
      <c r="M20" s="410">
        <v>1.4238999999999999</v>
      </c>
      <c r="N20" s="364">
        <v>182813209</v>
      </c>
      <c r="O20" s="364">
        <v>-367495819</v>
      </c>
    </row>
    <row r="21" spans="2:15" s="127" customFormat="1" x14ac:dyDescent="0.25">
      <c r="B21" s="132"/>
      <c r="C21" s="59" t="s">
        <v>470</v>
      </c>
      <c r="D21" s="364">
        <v>1168866048</v>
      </c>
      <c r="E21" s="364">
        <v>11333685</v>
      </c>
      <c r="F21" s="366">
        <v>0.64</v>
      </c>
      <c r="G21" s="364">
        <v>1176122204</v>
      </c>
      <c r="H21" s="366">
        <v>0.14860000000000001</v>
      </c>
      <c r="I21" s="131">
        <v>151</v>
      </c>
      <c r="J21" s="366">
        <v>9.7699999999999995E-2</v>
      </c>
      <c r="K21" s="131">
        <v>5</v>
      </c>
      <c r="L21" s="364">
        <v>637725392</v>
      </c>
      <c r="M21" s="410">
        <v>0.54220000000000002</v>
      </c>
      <c r="N21" s="364">
        <v>16666264</v>
      </c>
      <c r="O21" s="364">
        <v>-8819543</v>
      </c>
    </row>
    <row r="22" spans="2:15" s="127" customFormat="1" x14ac:dyDescent="0.25">
      <c r="B22" s="132"/>
      <c r="C22" s="59" t="s">
        <v>471</v>
      </c>
      <c r="D22" s="364">
        <v>1135393500</v>
      </c>
      <c r="E22" s="364">
        <v>115852732</v>
      </c>
      <c r="F22" s="366">
        <v>0.95</v>
      </c>
      <c r="G22" s="364">
        <v>1244547491</v>
      </c>
      <c r="H22" s="366">
        <v>0.24390000000000001</v>
      </c>
      <c r="I22" s="131">
        <v>45</v>
      </c>
      <c r="J22" s="366">
        <v>0.45979999999999999</v>
      </c>
      <c r="K22" s="131">
        <v>2</v>
      </c>
      <c r="L22" s="364">
        <v>3187078042</v>
      </c>
      <c r="M22" s="410">
        <v>2.5608</v>
      </c>
      <c r="N22" s="364">
        <v>139088247</v>
      </c>
      <c r="O22" s="364">
        <v>-356315730</v>
      </c>
    </row>
    <row r="23" spans="2:15" s="127" customFormat="1" x14ac:dyDescent="0.25">
      <c r="B23" s="132"/>
      <c r="C23" s="59" t="s">
        <v>472</v>
      </c>
      <c r="D23" s="364">
        <v>361533772</v>
      </c>
      <c r="E23" s="131" t="s">
        <v>936</v>
      </c>
      <c r="F23" s="366">
        <v>0</v>
      </c>
      <c r="G23" s="364">
        <v>361533772</v>
      </c>
      <c r="H23" s="366">
        <v>0.69810000000000005</v>
      </c>
      <c r="I23" s="131">
        <v>25</v>
      </c>
      <c r="J23" s="366">
        <v>0.1066</v>
      </c>
      <c r="K23" s="131">
        <v>5</v>
      </c>
      <c r="L23" s="364">
        <v>136731840</v>
      </c>
      <c r="M23" s="410">
        <v>0.37819999999999998</v>
      </c>
      <c r="N23" s="364">
        <v>27058697</v>
      </c>
      <c r="O23" s="364">
        <v>-2360546</v>
      </c>
    </row>
    <row r="24" spans="2:15" s="127" customFormat="1" x14ac:dyDescent="0.25">
      <c r="B24" s="133"/>
      <c r="C24" s="129" t="s">
        <v>473</v>
      </c>
      <c r="D24" s="364">
        <v>2310476839</v>
      </c>
      <c r="E24" s="364">
        <v>906832651</v>
      </c>
      <c r="F24" s="366">
        <v>0.04</v>
      </c>
      <c r="G24" s="364">
        <v>2337466121</v>
      </c>
      <c r="H24" s="366">
        <v>1</v>
      </c>
      <c r="I24" s="131">
        <v>104</v>
      </c>
      <c r="J24" s="366">
        <v>0.28199999999999997</v>
      </c>
      <c r="K24" s="131">
        <v>3</v>
      </c>
      <c r="L24" s="364">
        <v>2446801113</v>
      </c>
      <c r="M24" s="410">
        <v>1.0468</v>
      </c>
      <c r="N24" s="364">
        <v>756790850</v>
      </c>
      <c r="O24" s="364">
        <v>-808565781</v>
      </c>
    </row>
    <row r="25" spans="2:15" s="127" customFormat="1" ht="21" customHeight="1" x14ac:dyDescent="0.25">
      <c r="B25" s="810" t="s">
        <v>474</v>
      </c>
      <c r="C25" s="811"/>
      <c r="D25" s="411">
        <v>154400707105</v>
      </c>
      <c r="E25" s="411">
        <v>49771446528</v>
      </c>
      <c r="F25" s="412">
        <v>0.4778</v>
      </c>
      <c r="G25" s="411">
        <v>179868358901</v>
      </c>
      <c r="H25" s="412">
        <v>2.7699999999999999E-2</v>
      </c>
      <c r="I25" s="411">
        <v>6314</v>
      </c>
      <c r="J25" s="412">
        <v>0.20100000000000001</v>
      </c>
      <c r="K25" s="126">
        <v>4</v>
      </c>
      <c r="L25" s="411">
        <v>63062875747</v>
      </c>
      <c r="M25" s="412">
        <v>0.35060000000000002</v>
      </c>
      <c r="N25" s="411">
        <v>1257773257</v>
      </c>
      <c r="O25" s="411">
        <v>-1686734930</v>
      </c>
    </row>
    <row r="26" spans="2:15" s="127" customFormat="1" x14ac:dyDescent="0.25">
      <c r="B26" s="123" t="s">
        <v>938</v>
      </c>
      <c r="C26" s="124"/>
      <c r="D26" s="125"/>
      <c r="E26" s="126"/>
      <c r="F26" s="126"/>
      <c r="G26" s="126"/>
      <c r="H26" s="126"/>
      <c r="I26" s="126"/>
      <c r="J26" s="126"/>
      <c r="K26" s="126"/>
      <c r="L26" s="126"/>
      <c r="M26" s="126"/>
      <c r="N26" s="126"/>
      <c r="O26" s="126"/>
    </row>
    <row r="27" spans="2:15" s="127" customFormat="1" x14ac:dyDescent="0.25">
      <c r="B27" s="128"/>
      <c r="C27" s="129" t="s">
        <v>457</v>
      </c>
      <c r="D27" s="363">
        <v>5414947186</v>
      </c>
      <c r="E27" s="364">
        <v>3624523202</v>
      </c>
      <c r="F27" s="366">
        <v>0.33</v>
      </c>
      <c r="G27" s="364">
        <v>6626543088</v>
      </c>
      <c r="H27" s="366">
        <v>1.1999999999999999E-3</v>
      </c>
      <c r="I27" s="371">
        <v>88</v>
      </c>
      <c r="J27" s="366">
        <v>0.50270000000000004</v>
      </c>
      <c r="K27" s="371">
        <v>2</v>
      </c>
      <c r="L27" s="364">
        <v>1551037536</v>
      </c>
      <c r="M27" s="410">
        <v>0.2341</v>
      </c>
      <c r="N27" s="364">
        <v>3839307</v>
      </c>
      <c r="O27" s="364">
        <v>-5124944</v>
      </c>
    </row>
    <row r="28" spans="2:15" s="127" customFormat="1" x14ac:dyDescent="0.25">
      <c r="B28" s="132"/>
      <c r="C28" s="59" t="s">
        <v>458</v>
      </c>
      <c r="D28" s="364">
        <v>640320920</v>
      </c>
      <c r="E28" s="364">
        <v>479604364</v>
      </c>
      <c r="F28" s="366">
        <v>0.81</v>
      </c>
      <c r="G28" s="364">
        <v>1028892302</v>
      </c>
      <c r="H28" s="366">
        <v>6.9999999999999999E-4</v>
      </c>
      <c r="I28" s="371">
        <v>26</v>
      </c>
      <c r="J28" s="366">
        <v>0.49590000000000001</v>
      </c>
      <c r="K28" s="371">
        <v>2</v>
      </c>
      <c r="L28" s="364">
        <v>148810733</v>
      </c>
      <c r="M28" s="410">
        <v>0.14460000000000001</v>
      </c>
      <c r="N28" s="364">
        <v>346804</v>
      </c>
      <c r="O28" s="364">
        <v>-426706</v>
      </c>
    </row>
    <row r="29" spans="2:15" x14ac:dyDescent="0.25">
      <c r="B29" s="132"/>
      <c r="C29" s="59" t="s">
        <v>459</v>
      </c>
      <c r="D29" s="364">
        <v>4774626266</v>
      </c>
      <c r="E29" s="364">
        <v>3144918838</v>
      </c>
      <c r="F29" s="366">
        <v>0.26</v>
      </c>
      <c r="G29" s="364">
        <v>5597650787</v>
      </c>
      <c r="H29" s="366">
        <v>1.1999999999999999E-3</v>
      </c>
      <c r="I29" s="371">
        <v>62</v>
      </c>
      <c r="J29" s="366">
        <v>0.504</v>
      </c>
      <c r="K29" s="371">
        <v>2</v>
      </c>
      <c r="L29" s="364">
        <v>1402226803</v>
      </c>
      <c r="M29" s="410">
        <v>0.2505</v>
      </c>
      <c r="N29" s="364">
        <v>3492503</v>
      </c>
      <c r="O29" s="364">
        <v>-4698238</v>
      </c>
    </row>
    <row r="30" spans="2:15" x14ac:dyDescent="0.25">
      <c r="B30" s="132"/>
      <c r="C30" s="129" t="s">
        <v>460</v>
      </c>
      <c r="D30" s="364">
        <v>5862360641</v>
      </c>
      <c r="E30" s="364">
        <v>2195770217</v>
      </c>
      <c r="F30" s="366">
        <v>0.37</v>
      </c>
      <c r="G30" s="364">
        <v>6667490812</v>
      </c>
      <c r="H30" s="366">
        <v>1.9E-3</v>
      </c>
      <c r="I30" s="371">
        <v>297</v>
      </c>
      <c r="J30" s="366">
        <v>0.23980000000000001</v>
      </c>
      <c r="K30" s="371">
        <v>3</v>
      </c>
      <c r="L30" s="364">
        <v>1150439016</v>
      </c>
      <c r="M30" s="410">
        <v>0.17249999999999999</v>
      </c>
      <c r="N30" s="364">
        <v>2993585</v>
      </c>
      <c r="O30" s="364">
        <v>-18009084</v>
      </c>
    </row>
    <row r="31" spans="2:15" x14ac:dyDescent="0.25">
      <c r="B31" s="132"/>
      <c r="C31" s="129" t="s">
        <v>461</v>
      </c>
      <c r="D31" s="364">
        <v>11374470419</v>
      </c>
      <c r="E31" s="364">
        <v>3536306516</v>
      </c>
      <c r="F31" s="366">
        <v>0.56999999999999995</v>
      </c>
      <c r="G31" s="364">
        <v>13390374427</v>
      </c>
      <c r="H31" s="366">
        <v>3.5000000000000001E-3</v>
      </c>
      <c r="I31" s="371">
        <v>368</v>
      </c>
      <c r="J31" s="366">
        <v>0.2198</v>
      </c>
      <c r="K31" s="371">
        <v>3</v>
      </c>
      <c r="L31" s="364">
        <v>2815515150</v>
      </c>
      <c r="M31" s="410">
        <v>0.21029999999999999</v>
      </c>
      <c r="N31" s="364">
        <v>10389734</v>
      </c>
      <c r="O31" s="364">
        <v>-40900252</v>
      </c>
    </row>
    <row r="32" spans="2:15" x14ac:dyDescent="0.25">
      <c r="B32" s="132"/>
      <c r="C32" s="129" t="s">
        <v>462</v>
      </c>
      <c r="D32" s="364">
        <v>8138637242</v>
      </c>
      <c r="E32" s="364">
        <v>2116029623</v>
      </c>
      <c r="F32" s="366">
        <v>0.65</v>
      </c>
      <c r="G32" s="364">
        <v>9510332722</v>
      </c>
      <c r="H32" s="366">
        <v>5.8999999999999999E-3</v>
      </c>
      <c r="I32" s="371">
        <v>264</v>
      </c>
      <c r="J32" s="366">
        <v>0.24610000000000001</v>
      </c>
      <c r="K32" s="371">
        <v>4</v>
      </c>
      <c r="L32" s="364">
        <v>3165720605</v>
      </c>
      <c r="M32" s="410">
        <v>0.33289999999999997</v>
      </c>
      <c r="N32" s="364">
        <v>13970991</v>
      </c>
      <c r="O32" s="364">
        <v>-24256609</v>
      </c>
    </row>
    <row r="33" spans="2:15" x14ac:dyDescent="0.25">
      <c r="B33" s="132"/>
      <c r="C33" s="129" t="s">
        <v>463</v>
      </c>
      <c r="D33" s="364">
        <v>15015280703</v>
      </c>
      <c r="E33" s="364">
        <v>5729179151</v>
      </c>
      <c r="F33" s="366">
        <v>0.48</v>
      </c>
      <c r="G33" s="364">
        <v>17674744509</v>
      </c>
      <c r="H33" s="366">
        <v>1.38E-2</v>
      </c>
      <c r="I33" s="371">
        <v>953</v>
      </c>
      <c r="J33" s="366">
        <v>0.27979999999999999</v>
      </c>
      <c r="K33" s="371">
        <v>3</v>
      </c>
      <c r="L33" s="364">
        <v>8126393609</v>
      </c>
      <c r="M33" s="410">
        <v>0.45979999999999999</v>
      </c>
      <c r="N33" s="364">
        <v>64230562</v>
      </c>
      <c r="O33" s="364">
        <v>-97421426</v>
      </c>
    </row>
    <row r="34" spans="2:15" x14ac:dyDescent="0.25">
      <c r="B34" s="132"/>
      <c r="C34" s="59" t="s">
        <v>464</v>
      </c>
      <c r="D34" s="364">
        <v>9778009117</v>
      </c>
      <c r="E34" s="364">
        <v>4884771426</v>
      </c>
      <c r="F34" s="366">
        <v>0.48</v>
      </c>
      <c r="G34" s="364">
        <v>12070779442</v>
      </c>
      <c r="H34" s="366">
        <v>1.0800000000000001E-2</v>
      </c>
      <c r="I34" s="371">
        <v>605</v>
      </c>
      <c r="J34" s="366">
        <v>0.31419999999999998</v>
      </c>
      <c r="K34" s="371">
        <v>2</v>
      </c>
      <c r="L34" s="364">
        <v>5721649441</v>
      </c>
      <c r="M34" s="410">
        <v>0.47399999999999998</v>
      </c>
      <c r="N34" s="364">
        <v>40590980</v>
      </c>
      <c r="O34" s="364">
        <v>-67743860</v>
      </c>
    </row>
    <row r="35" spans="2:15" x14ac:dyDescent="0.25">
      <c r="B35" s="132"/>
      <c r="C35" s="59" t="s">
        <v>465</v>
      </c>
      <c r="D35" s="364">
        <v>5237271587</v>
      </c>
      <c r="E35" s="364">
        <v>844407725</v>
      </c>
      <c r="F35" s="366">
        <v>0.46</v>
      </c>
      <c r="G35" s="364">
        <v>5603965067</v>
      </c>
      <c r="H35" s="366">
        <v>2.0299999999999999E-2</v>
      </c>
      <c r="I35" s="371">
        <v>348</v>
      </c>
      <c r="J35" s="366">
        <v>0.2059</v>
      </c>
      <c r="K35" s="371">
        <v>4</v>
      </c>
      <c r="L35" s="364">
        <v>2404744168</v>
      </c>
      <c r="M35" s="410">
        <v>0.42909999999999998</v>
      </c>
      <c r="N35" s="364">
        <v>23639581</v>
      </c>
      <c r="O35" s="364">
        <v>-29677567</v>
      </c>
    </row>
    <row r="36" spans="2:15" x14ac:dyDescent="0.25">
      <c r="B36" s="132"/>
      <c r="C36" s="129" t="s">
        <v>466</v>
      </c>
      <c r="D36" s="364">
        <v>7268666014</v>
      </c>
      <c r="E36" s="364">
        <v>1307909429</v>
      </c>
      <c r="F36" s="366">
        <v>0.42</v>
      </c>
      <c r="G36" s="364">
        <v>7785720358</v>
      </c>
      <c r="H36" s="366">
        <v>4.3099999999999999E-2</v>
      </c>
      <c r="I36" s="371">
        <v>438</v>
      </c>
      <c r="J36" s="366">
        <v>0.1608</v>
      </c>
      <c r="K36" s="371">
        <v>4</v>
      </c>
      <c r="L36" s="364">
        <v>3293467980</v>
      </c>
      <c r="M36" s="410">
        <v>0.42299999999999999</v>
      </c>
      <c r="N36" s="364">
        <v>54056071</v>
      </c>
      <c r="O36" s="364">
        <v>-62226440</v>
      </c>
    </row>
    <row r="37" spans="2:15" x14ac:dyDescent="0.25">
      <c r="B37" s="132"/>
      <c r="C37" s="59" t="s">
        <v>467</v>
      </c>
      <c r="D37" s="364">
        <v>5280656043</v>
      </c>
      <c r="E37" s="364">
        <v>906020412</v>
      </c>
      <c r="F37" s="366">
        <v>0.41</v>
      </c>
      <c r="G37" s="364">
        <v>5625485655</v>
      </c>
      <c r="H37" s="366">
        <v>3.4700000000000002E-2</v>
      </c>
      <c r="I37" s="371">
        <v>284</v>
      </c>
      <c r="J37" s="366">
        <v>0.1603</v>
      </c>
      <c r="K37" s="371">
        <v>4</v>
      </c>
      <c r="L37" s="364">
        <v>2268710306</v>
      </c>
      <c r="M37" s="410">
        <v>0.40329999999999999</v>
      </c>
      <c r="N37" s="364">
        <v>31203488</v>
      </c>
      <c r="O37" s="364">
        <v>-31804466</v>
      </c>
    </row>
    <row r="38" spans="2:15" x14ac:dyDescent="0.25">
      <c r="B38" s="132"/>
      <c r="C38" s="59" t="s">
        <v>468</v>
      </c>
      <c r="D38" s="364">
        <v>1988009971</v>
      </c>
      <c r="E38" s="364">
        <v>401889017</v>
      </c>
      <c r="F38" s="366">
        <v>0.43</v>
      </c>
      <c r="G38" s="364">
        <v>2160234703</v>
      </c>
      <c r="H38" s="366">
        <v>6.4799999999999996E-2</v>
      </c>
      <c r="I38" s="371">
        <v>154</v>
      </c>
      <c r="J38" s="366">
        <v>0.1618</v>
      </c>
      <c r="K38" s="371">
        <v>4</v>
      </c>
      <c r="L38" s="364">
        <v>1024757674</v>
      </c>
      <c r="M38" s="410">
        <v>0.47439999999999999</v>
      </c>
      <c r="N38" s="364">
        <v>22852583</v>
      </c>
      <c r="O38" s="364">
        <v>-30421974</v>
      </c>
    </row>
    <row r="39" spans="2:15" x14ac:dyDescent="0.25">
      <c r="B39" s="132"/>
      <c r="C39" s="129" t="s">
        <v>469</v>
      </c>
      <c r="D39" s="364">
        <v>1534186073</v>
      </c>
      <c r="E39" s="364">
        <v>307494769</v>
      </c>
      <c r="F39" s="366">
        <v>0.62</v>
      </c>
      <c r="G39" s="364">
        <v>1701463677</v>
      </c>
      <c r="H39" s="366">
        <v>0.311</v>
      </c>
      <c r="I39" s="371">
        <v>117</v>
      </c>
      <c r="J39" s="366">
        <v>0.1812</v>
      </c>
      <c r="K39" s="371">
        <v>4</v>
      </c>
      <c r="L39" s="364">
        <v>1183186741</v>
      </c>
      <c r="M39" s="410">
        <v>0.69540000000000002</v>
      </c>
      <c r="N39" s="364">
        <v>81530685</v>
      </c>
      <c r="O39" s="364">
        <v>-51421963</v>
      </c>
    </row>
    <row r="40" spans="2:15" x14ac:dyDescent="0.25">
      <c r="B40" s="132"/>
      <c r="C40" s="59" t="s">
        <v>470</v>
      </c>
      <c r="D40" s="364">
        <v>574035101</v>
      </c>
      <c r="E40" s="364">
        <v>132489535</v>
      </c>
      <c r="F40" s="366">
        <v>0.43</v>
      </c>
      <c r="G40" s="364">
        <v>626971493</v>
      </c>
      <c r="H40" s="366">
        <v>0.12920000000000001</v>
      </c>
      <c r="I40" s="371">
        <v>57</v>
      </c>
      <c r="J40" s="366">
        <v>0.18329999999999999</v>
      </c>
      <c r="K40" s="371">
        <v>4</v>
      </c>
      <c r="L40" s="364">
        <v>417022063</v>
      </c>
      <c r="M40" s="410">
        <v>0.66510000000000002</v>
      </c>
      <c r="N40" s="364">
        <v>14825516</v>
      </c>
      <c r="O40" s="364">
        <v>-18224989</v>
      </c>
    </row>
    <row r="41" spans="2:15" x14ac:dyDescent="0.25">
      <c r="B41" s="132"/>
      <c r="C41" s="59" t="s">
        <v>471</v>
      </c>
      <c r="D41" s="364">
        <v>552698308</v>
      </c>
      <c r="E41" s="364">
        <v>175005234</v>
      </c>
      <c r="F41" s="366">
        <v>0.76</v>
      </c>
      <c r="G41" s="364">
        <v>667039520</v>
      </c>
      <c r="H41" s="366">
        <v>0.26379999999999998</v>
      </c>
      <c r="I41" s="371">
        <v>38</v>
      </c>
      <c r="J41" s="366">
        <v>0.22589999999999999</v>
      </c>
      <c r="K41" s="371">
        <v>3</v>
      </c>
      <c r="L41" s="364">
        <v>634696215</v>
      </c>
      <c r="M41" s="410">
        <v>0.95150000000000001</v>
      </c>
      <c r="N41" s="364">
        <v>38174707</v>
      </c>
      <c r="O41" s="364">
        <v>-23801648</v>
      </c>
    </row>
    <row r="42" spans="2:15" x14ac:dyDescent="0.25">
      <c r="B42" s="132"/>
      <c r="C42" s="59" t="s">
        <v>472</v>
      </c>
      <c r="D42" s="364">
        <v>407452664</v>
      </c>
      <c r="E42" s="371" t="s">
        <v>936</v>
      </c>
      <c r="F42" s="366">
        <v>0</v>
      </c>
      <c r="G42" s="364">
        <v>407452664</v>
      </c>
      <c r="H42" s="366">
        <v>0.66810000000000003</v>
      </c>
      <c r="I42" s="371">
        <v>22</v>
      </c>
      <c r="J42" s="366">
        <v>0.1047</v>
      </c>
      <c r="K42" s="371">
        <v>5</v>
      </c>
      <c r="L42" s="364">
        <v>131468463</v>
      </c>
      <c r="M42" s="410">
        <v>0.32269999999999999</v>
      </c>
      <c r="N42" s="364">
        <v>28530463</v>
      </c>
      <c r="O42" s="364">
        <v>-9395326</v>
      </c>
    </row>
    <row r="43" spans="2:15" x14ac:dyDescent="0.25">
      <c r="B43" s="133"/>
      <c r="C43" s="129" t="s">
        <v>473</v>
      </c>
      <c r="D43" s="364">
        <v>1609636684</v>
      </c>
      <c r="E43" s="364">
        <v>263798403</v>
      </c>
      <c r="F43" s="366">
        <v>0.16</v>
      </c>
      <c r="G43" s="364">
        <v>1523523661</v>
      </c>
      <c r="H43" s="366">
        <v>1</v>
      </c>
      <c r="I43" s="371">
        <v>104</v>
      </c>
      <c r="J43" s="366">
        <v>0.30349999999999999</v>
      </c>
      <c r="K43" s="371">
        <v>3</v>
      </c>
      <c r="L43" s="364">
        <v>1715615110</v>
      </c>
      <c r="M43" s="410">
        <v>1.1261000000000001</v>
      </c>
      <c r="N43" s="364">
        <v>602968949</v>
      </c>
      <c r="O43" s="364">
        <v>-501192761</v>
      </c>
    </row>
    <row r="44" spans="2:15" x14ac:dyDescent="0.25">
      <c r="B44" s="810" t="s">
        <v>474</v>
      </c>
      <c r="C44" s="811"/>
      <c r="D44" s="411">
        <v>56218184962</v>
      </c>
      <c r="E44" s="411">
        <v>19081011309</v>
      </c>
      <c r="F44" s="412">
        <v>0.48580000000000001</v>
      </c>
      <c r="G44" s="411">
        <v>64880193253</v>
      </c>
      <c r="H44" s="412">
        <v>4.2500000000000003E-2</v>
      </c>
      <c r="I44" s="411">
        <v>2629</v>
      </c>
      <c r="J44" s="412">
        <v>0.26479999999999998</v>
      </c>
      <c r="K44" s="126">
        <v>3</v>
      </c>
      <c r="L44" s="411">
        <v>23001375747</v>
      </c>
      <c r="M44" s="412">
        <v>0.35449999999999998</v>
      </c>
      <c r="N44" s="411">
        <v>833979884</v>
      </c>
      <c r="O44" s="411">
        <v>-800553480</v>
      </c>
    </row>
    <row r="45" spans="2:15" x14ac:dyDescent="0.25">
      <c r="B45" s="123" t="s">
        <v>939</v>
      </c>
      <c r="C45" s="124"/>
      <c r="D45" s="125"/>
      <c r="E45" s="126"/>
      <c r="F45" s="126"/>
      <c r="G45" s="126"/>
      <c r="H45" s="126"/>
      <c r="I45" s="126"/>
      <c r="J45" s="126"/>
      <c r="K45" s="126"/>
      <c r="L45" s="126"/>
      <c r="M45" s="126"/>
      <c r="N45" s="126"/>
      <c r="O45" s="126"/>
    </row>
    <row r="46" spans="2:15" x14ac:dyDescent="0.25">
      <c r="B46" s="128"/>
      <c r="C46" s="129" t="s">
        <v>457</v>
      </c>
      <c r="D46" s="363">
        <v>3762281893</v>
      </c>
      <c r="E46" s="364">
        <v>1430782593</v>
      </c>
      <c r="F46" s="366">
        <v>0.75</v>
      </c>
      <c r="G46" s="364">
        <v>4833830004</v>
      </c>
      <c r="H46" s="366">
        <v>8.9999999999999998E-4</v>
      </c>
      <c r="I46" s="364">
        <v>11848</v>
      </c>
      <c r="J46" s="366">
        <v>6.6900000000000001E-2</v>
      </c>
      <c r="K46" s="371" t="s">
        <v>936</v>
      </c>
      <c r="L46" s="364">
        <v>79340411</v>
      </c>
      <c r="M46" s="410">
        <v>1.6400000000000001E-2</v>
      </c>
      <c r="N46" s="364">
        <v>316187</v>
      </c>
      <c r="O46" s="364">
        <v>-8490723</v>
      </c>
    </row>
    <row r="47" spans="2:15" x14ac:dyDescent="0.25">
      <c r="B47" s="132"/>
      <c r="C47" s="59" t="s">
        <v>458</v>
      </c>
      <c r="D47" s="364">
        <v>2421976153</v>
      </c>
      <c r="E47" s="364">
        <v>910761462</v>
      </c>
      <c r="F47" s="366">
        <v>0.72</v>
      </c>
      <c r="G47" s="364">
        <v>3079363286</v>
      </c>
      <c r="H47" s="366">
        <v>6.9999999999999999E-4</v>
      </c>
      <c r="I47" s="364">
        <v>7831</v>
      </c>
      <c r="J47" s="366">
        <v>5.57E-2</v>
      </c>
      <c r="K47" s="371" t="s">
        <v>936</v>
      </c>
      <c r="L47" s="364">
        <v>34700817</v>
      </c>
      <c r="M47" s="410">
        <v>1.1299999999999999E-2</v>
      </c>
      <c r="N47" s="364">
        <v>129885</v>
      </c>
      <c r="O47" s="364">
        <v>-665186</v>
      </c>
    </row>
    <row r="48" spans="2:15" x14ac:dyDescent="0.25">
      <c r="B48" s="132"/>
      <c r="C48" s="59" t="s">
        <v>459</v>
      </c>
      <c r="D48" s="364">
        <v>1340305740</v>
      </c>
      <c r="E48" s="364">
        <v>520021131</v>
      </c>
      <c r="F48" s="366">
        <v>0.8</v>
      </c>
      <c r="G48" s="364">
        <v>1754466718</v>
      </c>
      <c r="H48" s="366">
        <v>1.1999999999999999E-3</v>
      </c>
      <c r="I48" s="364">
        <v>4017</v>
      </c>
      <c r="J48" s="366">
        <v>8.6599999999999996E-2</v>
      </c>
      <c r="K48" s="371" t="s">
        <v>936</v>
      </c>
      <c r="L48" s="364">
        <v>44639594</v>
      </c>
      <c r="M48" s="410">
        <v>2.5399999999999999E-2</v>
      </c>
      <c r="N48" s="364">
        <v>186302</v>
      </c>
      <c r="O48" s="364">
        <v>-7825537</v>
      </c>
    </row>
    <row r="49" spans="2:15" x14ac:dyDescent="0.25">
      <c r="B49" s="132"/>
      <c r="C49" s="129" t="s">
        <v>460</v>
      </c>
      <c r="D49" s="364">
        <v>1543663658</v>
      </c>
      <c r="E49" s="364">
        <v>424990372</v>
      </c>
      <c r="F49" s="366">
        <v>0.78</v>
      </c>
      <c r="G49" s="364">
        <v>1875387082</v>
      </c>
      <c r="H49" s="366">
        <v>1.9E-3</v>
      </c>
      <c r="I49" s="364">
        <v>4439</v>
      </c>
      <c r="J49" s="366">
        <v>8.1500000000000003E-2</v>
      </c>
      <c r="K49" s="371" t="s">
        <v>936</v>
      </c>
      <c r="L49" s="364">
        <v>63870252</v>
      </c>
      <c r="M49" s="410">
        <v>3.4099999999999998E-2</v>
      </c>
      <c r="N49" s="364">
        <v>299444</v>
      </c>
      <c r="O49" s="364">
        <v>-11548215</v>
      </c>
    </row>
    <row r="50" spans="2:15" x14ac:dyDescent="0.25">
      <c r="B50" s="132"/>
      <c r="C50" s="129" t="s">
        <v>461</v>
      </c>
      <c r="D50" s="364">
        <v>3392708508</v>
      </c>
      <c r="E50" s="364">
        <v>384027481</v>
      </c>
      <c r="F50" s="366">
        <v>0.78</v>
      </c>
      <c r="G50" s="364">
        <v>3694013803</v>
      </c>
      <c r="H50" s="366">
        <v>3.8E-3</v>
      </c>
      <c r="I50" s="364">
        <v>7347</v>
      </c>
      <c r="J50" s="366">
        <v>8.6099999999999996E-2</v>
      </c>
      <c r="K50" s="371" t="s">
        <v>936</v>
      </c>
      <c r="L50" s="364">
        <v>216574592</v>
      </c>
      <c r="M50" s="410">
        <v>5.8599999999999999E-2</v>
      </c>
      <c r="N50" s="364">
        <v>1218284</v>
      </c>
      <c r="O50" s="364">
        <v>-20296328</v>
      </c>
    </row>
    <row r="51" spans="2:15" x14ac:dyDescent="0.25">
      <c r="B51" s="132"/>
      <c r="C51" s="129" t="s">
        <v>462</v>
      </c>
      <c r="D51" s="364">
        <v>35656068766</v>
      </c>
      <c r="E51" s="364">
        <v>329897090</v>
      </c>
      <c r="F51" s="366">
        <v>0.42</v>
      </c>
      <c r="G51" s="364">
        <v>35795311196</v>
      </c>
      <c r="H51" s="366">
        <v>6.1999999999999998E-3</v>
      </c>
      <c r="I51" s="364">
        <v>51434</v>
      </c>
      <c r="J51" s="366">
        <v>9.9599999999999994E-2</v>
      </c>
      <c r="K51" s="371" t="s">
        <v>936</v>
      </c>
      <c r="L51" s="364">
        <v>3434406332</v>
      </c>
      <c r="M51" s="410">
        <v>9.5899999999999999E-2</v>
      </c>
      <c r="N51" s="364">
        <v>22256329</v>
      </c>
      <c r="O51" s="364">
        <v>-79394384</v>
      </c>
    </row>
    <row r="52" spans="2:15" x14ac:dyDescent="0.25">
      <c r="B52" s="132"/>
      <c r="C52" s="129" t="s">
        <v>463</v>
      </c>
      <c r="D52" s="364">
        <v>96954465782</v>
      </c>
      <c r="E52" s="364">
        <v>1775327926</v>
      </c>
      <c r="F52" s="366">
        <v>0.24</v>
      </c>
      <c r="G52" s="364">
        <v>97378887719</v>
      </c>
      <c r="H52" s="366">
        <v>1.2800000000000001E-2</v>
      </c>
      <c r="I52" s="364">
        <v>98884</v>
      </c>
      <c r="J52" s="366">
        <v>0.1009</v>
      </c>
      <c r="K52" s="371" t="s">
        <v>936</v>
      </c>
      <c r="L52" s="364">
        <v>14978805898</v>
      </c>
      <c r="M52" s="410">
        <v>0.15379999999999999</v>
      </c>
      <c r="N52" s="364">
        <v>124116928</v>
      </c>
      <c r="O52" s="364">
        <v>-138717135</v>
      </c>
    </row>
    <row r="53" spans="2:15" x14ac:dyDescent="0.25">
      <c r="B53" s="132"/>
      <c r="C53" s="59" t="s">
        <v>464</v>
      </c>
      <c r="D53" s="364">
        <v>80974019036</v>
      </c>
      <c r="E53" s="364">
        <v>736719037</v>
      </c>
      <c r="F53" s="366">
        <v>0.28000000000000003</v>
      </c>
      <c r="G53" s="364">
        <v>81180002254</v>
      </c>
      <c r="H53" s="366">
        <v>1.12E-2</v>
      </c>
      <c r="I53" s="364">
        <v>84360</v>
      </c>
      <c r="J53" s="366">
        <v>0.1004</v>
      </c>
      <c r="K53" s="371" t="s">
        <v>936</v>
      </c>
      <c r="L53" s="364">
        <v>11475057090</v>
      </c>
      <c r="M53" s="410">
        <v>0.1414</v>
      </c>
      <c r="N53" s="364">
        <v>89913237</v>
      </c>
      <c r="O53" s="364">
        <v>-109860490</v>
      </c>
    </row>
    <row r="54" spans="2:15" x14ac:dyDescent="0.25">
      <c r="B54" s="132"/>
      <c r="C54" s="59" t="s">
        <v>465</v>
      </c>
      <c r="D54" s="364">
        <v>15980446746</v>
      </c>
      <c r="E54" s="364">
        <v>1038608889</v>
      </c>
      <c r="F54" s="366">
        <v>0.21</v>
      </c>
      <c r="G54" s="364">
        <v>16198885465</v>
      </c>
      <c r="H54" s="366">
        <v>2.0799999999999999E-2</v>
      </c>
      <c r="I54" s="364">
        <v>14524</v>
      </c>
      <c r="J54" s="366">
        <v>0.10299999999999999</v>
      </c>
      <c r="K54" s="371" t="s">
        <v>936</v>
      </c>
      <c r="L54" s="364">
        <v>3503748808</v>
      </c>
      <c r="M54" s="410">
        <v>0.21629999999999999</v>
      </c>
      <c r="N54" s="364">
        <v>34203691</v>
      </c>
      <c r="O54" s="364">
        <v>-28856645</v>
      </c>
    </row>
    <row r="55" spans="2:15" x14ac:dyDescent="0.25">
      <c r="B55" s="132"/>
      <c r="C55" s="129" t="s">
        <v>466</v>
      </c>
      <c r="D55" s="364">
        <v>15076478792</v>
      </c>
      <c r="E55" s="364">
        <v>221656235</v>
      </c>
      <c r="F55" s="366">
        <v>0.22</v>
      </c>
      <c r="G55" s="364">
        <v>15125522765</v>
      </c>
      <c r="H55" s="366">
        <v>4.3299999999999998E-2</v>
      </c>
      <c r="I55" s="364">
        <v>13386</v>
      </c>
      <c r="J55" s="366">
        <v>0.11509999999999999</v>
      </c>
      <c r="K55" s="371" t="s">
        <v>936</v>
      </c>
      <c r="L55" s="364">
        <v>5466099856</v>
      </c>
      <c r="M55" s="410">
        <v>0.3614</v>
      </c>
      <c r="N55" s="364">
        <v>74982437</v>
      </c>
      <c r="O55" s="364">
        <v>-121660636</v>
      </c>
    </row>
    <row r="56" spans="2:15" x14ac:dyDescent="0.25">
      <c r="B56" s="132"/>
      <c r="C56" s="59" t="s">
        <v>467</v>
      </c>
      <c r="D56" s="364">
        <v>11016516407</v>
      </c>
      <c r="E56" s="364">
        <v>153077371</v>
      </c>
      <c r="F56" s="366">
        <v>0.23</v>
      </c>
      <c r="G56" s="364">
        <v>11051400256</v>
      </c>
      <c r="H56" s="366">
        <v>3.3799999999999997E-2</v>
      </c>
      <c r="I56" s="364">
        <v>9806</v>
      </c>
      <c r="J56" s="366">
        <v>0.1149</v>
      </c>
      <c r="K56" s="371" t="s">
        <v>936</v>
      </c>
      <c r="L56" s="364">
        <v>3570039838</v>
      </c>
      <c r="M56" s="410">
        <v>0.32300000000000001</v>
      </c>
      <c r="N56" s="364">
        <v>43118129</v>
      </c>
      <c r="O56" s="364">
        <v>-64530076</v>
      </c>
    </row>
    <row r="57" spans="2:15" x14ac:dyDescent="0.25">
      <c r="B57" s="132"/>
      <c r="C57" s="59" t="s">
        <v>468</v>
      </c>
      <c r="D57" s="364">
        <v>4059962385</v>
      </c>
      <c r="E57" s="364">
        <v>68578865</v>
      </c>
      <c r="F57" s="366">
        <v>0.21</v>
      </c>
      <c r="G57" s="364">
        <v>4074122509</v>
      </c>
      <c r="H57" s="366">
        <v>6.93E-2</v>
      </c>
      <c r="I57" s="364">
        <v>3580</v>
      </c>
      <c r="J57" s="366">
        <v>0.1158</v>
      </c>
      <c r="K57" s="371" t="s">
        <v>936</v>
      </c>
      <c r="L57" s="364">
        <v>1896060018</v>
      </c>
      <c r="M57" s="410">
        <v>0.46539999999999998</v>
      </c>
      <c r="N57" s="364">
        <v>31864309</v>
      </c>
      <c r="O57" s="364">
        <v>-57130561</v>
      </c>
    </row>
    <row r="58" spans="2:15" x14ac:dyDescent="0.25">
      <c r="B58" s="132"/>
      <c r="C58" s="129" t="s">
        <v>469</v>
      </c>
      <c r="D58" s="364">
        <v>3156057449</v>
      </c>
      <c r="E58" s="364">
        <v>65426040</v>
      </c>
      <c r="F58" s="366">
        <v>0.26</v>
      </c>
      <c r="G58" s="364">
        <v>3172749881</v>
      </c>
      <c r="H58" s="366">
        <v>0.2291</v>
      </c>
      <c r="I58" s="364">
        <v>3134</v>
      </c>
      <c r="J58" s="366">
        <v>0.13739999999999999</v>
      </c>
      <c r="K58" s="371" t="s">
        <v>936</v>
      </c>
      <c r="L58" s="364">
        <v>2447348138</v>
      </c>
      <c r="M58" s="410">
        <v>0.77139999999999997</v>
      </c>
      <c r="N58" s="364">
        <v>99328297</v>
      </c>
      <c r="O58" s="364">
        <v>-162002881</v>
      </c>
    </row>
    <row r="59" spans="2:15" x14ac:dyDescent="0.25">
      <c r="B59" s="132"/>
      <c r="C59" s="59" t="s">
        <v>470</v>
      </c>
      <c r="D59" s="364">
        <v>1495486893</v>
      </c>
      <c r="E59" s="364">
        <v>35419381</v>
      </c>
      <c r="F59" s="366">
        <v>0.28999999999999998</v>
      </c>
      <c r="G59" s="364">
        <v>1505745138</v>
      </c>
      <c r="H59" s="366">
        <v>0.13109999999999999</v>
      </c>
      <c r="I59" s="364">
        <v>1411</v>
      </c>
      <c r="J59" s="366">
        <v>0.14230000000000001</v>
      </c>
      <c r="K59" s="371" t="s">
        <v>936</v>
      </c>
      <c r="L59" s="364">
        <v>1135833924</v>
      </c>
      <c r="M59" s="410">
        <v>0.75429999999999997</v>
      </c>
      <c r="N59" s="364">
        <v>28310296</v>
      </c>
      <c r="O59" s="364">
        <v>-76425646</v>
      </c>
    </row>
    <row r="60" spans="2:15" x14ac:dyDescent="0.25">
      <c r="B60" s="132"/>
      <c r="C60" s="59" t="s">
        <v>471</v>
      </c>
      <c r="D60" s="364">
        <v>845086635</v>
      </c>
      <c r="E60" s="364">
        <v>25450570</v>
      </c>
      <c r="F60" s="366">
        <v>0.22</v>
      </c>
      <c r="G60" s="364">
        <v>850609604</v>
      </c>
      <c r="H60" s="366">
        <v>0.22789999999999999</v>
      </c>
      <c r="I60" s="371">
        <v>976</v>
      </c>
      <c r="J60" s="366">
        <v>0.13120000000000001</v>
      </c>
      <c r="K60" s="371" t="s">
        <v>936</v>
      </c>
      <c r="L60" s="364">
        <v>677304736</v>
      </c>
      <c r="M60" s="410">
        <v>0.79630000000000001</v>
      </c>
      <c r="N60" s="364">
        <v>25264009</v>
      </c>
      <c r="O60" s="364">
        <v>-42264387</v>
      </c>
    </row>
    <row r="61" spans="2:15" x14ac:dyDescent="0.25">
      <c r="B61" s="132"/>
      <c r="C61" s="59" t="s">
        <v>472</v>
      </c>
      <c r="D61" s="364">
        <v>815483921</v>
      </c>
      <c r="E61" s="364">
        <v>4556090</v>
      </c>
      <c r="F61" s="366">
        <v>0.2</v>
      </c>
      <c r="G61" s="364">
        <v>816395139</v>
      </c>
      <c r="H61" s="366">
        <v>0.41099999999999998</v>
      </c>
      <c r="I61" s="371">
        <v>747</v>
      </c>
      <c r="J61" s="366">
        <v>0.1348</v>
      </c>
      <c r="K61" s="371" t="s">
        <v>936</v>
      </c>
      <c r="L61" s="364">
        <v>634209477</v>
      </c>
      <c r="M61" s="410">
        <v>0.77680000000000005</v>
      </c>
      <c r="N61" s="364">
        <v>45753992</v>
      </c>
      <c r="O61" s="364">
        <v>-43312849</v>
      </c>
    </row>
    <row r="62" spans="2:15" x14ac:dyDescent="0.25">
      <c r="B62" s="133"/>
      <c r="C62" s="129" t="s">
        <v>473</v>
      </c>
      <c r="D62" s="364">
        <v>3227321283</v>
      </c>
      <c r="E62" s="364">
        <v>15564550</v>
      </c>
      <c r="F62" s="366">
        <v>0.33</v>
      </c>
      <c r="G62" s="364">
        <v>3232520674</v>
      </c>
      <c r="H62" s="366">
        <v>1</v>
      </c>
      <c r="I62" s="364">
        <v>4083</v>
      </c>
      <c r="J62" s="366">
        <v>0.14080000000000001</v>
      </c>
      <c r="K62" s="371" t="s">
        <v>936</v>
      </c>
      <c r="L62" s="364">
        <v>2936726643</v>
      </c>
      <c r="M62" s="410">
        <v>0.90849999999999997</v>
      </c>
      <c r="N62" s="364">
        <v>290671118</v>
      </c>
      <c r="O62" s="364">
        <v>-300487816</v>
      </c>
    </row>
    <row r="63" spans="2:15" x14ac:dyDescent="0.25">
      <c r="B63" s="810" t="s">
        <v>474</v>
      </c>
      <c r="C63" s="811"/>
      <c r="D63" s="411">
        <v>162769046132</v>
      </c>
      <c r="E63" s="411">
        <v>4647672288</v>
      </c>
      <c r="F63" s="412">
        <v>0.3125</v>
      </c>
      <c r="G63" s="411">
        <v>165108223124</v>
      </c>
      <c r="H63" s="412">
        <v>3.6999999999999998E-2</v>
      </c>
      <c r="I63" s="411">
        <v>194555</v>
      </c>
      <c r="J63" s="412">
        <v>0.1018</v>
      </c>
      <c r="K63" s="126" t="s">
        <v>936</v>
      </c>
      <c r="L63" s="411">
        <v>29623172120</v>
      </c>
      <c r="M63" s="412">
        <v>0.1794</v>
      </c>
      <c r="N63" s="411">
        <v>613189024</v>
      </c>
      <c r="O63" s="411">
        <v>-842598118</v>
      </c>
    </row>
    <row r="64" spans="2:15" x14ac:dyDescent="0.25">
      <c r="B64" s="123" t="s">
        <v>940</v>
      </c>
      <c r="C64" s="124"/>
      <c r="D64" s="125"/>
      <c r="E64" s="126"/>
      <c r="F64" s="126"/>
      <c r="G64" s="126"/>
      <c r="H64" s="126"/>
      <c r="I64" s="126"/>
      <c r="J64" s="126"/>
      <c r="K64" s="126"/>
      <c r="L64" s="126"/>
      <c r="M64" s="126"/>
      <c r="N64" s="126"/>
      <c r="O64" s="126"/>
    </row>
    <row r="65" spans="2:15" x14ac:dyDescent="0.25">
      <c r="B65" s="128"/>
      <c r="C65" s="129" t="s">
        <v>457</v>
      </c>
      <c r="D65" s="363">
        <v>112388230</v>
      </c>
      <c r="E65" s="364">
        <v>46785352</v>
      </c>
      <c r="F65" s="366">
        <v>0.88</v>
      </c>
      <c r="G65" s="364">
        <v>153420000</v>
      </c>
      <c r="H65" s="366">
        <v>1E-3</v>
      </c>
      <c r="I65" s="371">
        <v>29</v>
      </c>
      <c r="J65" s="366">
        <v>9.7299999999999998E-2</v>
      </c>
      <c r="K65" s="371" t="s">
        <v>936</v>
      </c>
      <c r="L65" s="364">
        <v>3292786</v>
      </c>
      <c r="M65" s="410">
        <v>2.1499999999999998E-2</v>
      </c>
      <c r="N65" s="364">
        <v>15425</v>
      </c>
      <c r="O65" s="364">
        <v>-302306</v>
      </c>
    </row>
    <row r="66" spans="2:15" x14ac:dyDescent="0.25">
      <c r="B66" s="132"/>
      <c r="C66" s="59" t="s">
        <v>458</v>
      </c>
      <c r="D66" s="364">
        <v>59381237</v>
      </c>
      <c r="E66" s="371" t="s">
        <v>936</v>
      </c>
      <c r="F66" s="366">
        <v>0</v>
      </c>
      <c r="G66" s="364">
        <v>59381237</v>
      </c>
      <c r="H66" s="366">
        <v>8.0000000000000004E-4</v>
      </c>
      <c r="I66" s="371">
        <v>9</v>
      </c>
      <c r="J66" s="366">
        <v>0.1056</v>
      </c>
      <c r="K66" s="371" t="s">
        <v>936</v>
      </c>
      <c r="L66" s="364">
        <v>1235571</v>
      </c>
      <c r="M66" s="410">
        <v>2.0799999999999999E-2</v>
      </c>
      <c r="N66" s="364">
        <v>4827</v>
      </c>
      <c r="O66" s="364">
        <v>-183890</v>
      </c>
    </row>
    <row r="67" spans="2:15" x14ac:dyDescent="0.25">
      <c r="B67" s="132"/>
      <c r="C67" s="59" t="s">
        <v>459</v>
      </c>
      <c r="D67" s="364">
        <v>53006993</v>
      </c>
      <c r="E67" s="364">
        <v>46785352</v>
      </c>
      <c r="F67" s="366">
        <v>0.88</v>
      </c>
      <c r="G67" s="364">
        <v>94038763</v>
      </c>
      <c r="H67" s="366">
        <v>1.1999999999999999E-3</v>
      </c>
      <c r="I67" s="371">
        <v>20</v>
      </c>
      <c r="J67" s="366">
        <v>9.2100000000000001E-2</v>
      </c>
      <c r="K67" s="371" t="s">
        <v>936</v>
      </c>
      <c r="L67" s="364">
        <v>2057215</v>
      </c>
      <c r="M67" s="410">
        <v>2.1899999999999999E-2</v>
      </c>
      <c r="N67" s="364">
        <v>10598</v>
      </c>
      <c r="O67" s="364">
        <v>-118415</v>
      </c>
    </row>
    <row r="68" spans="2:15" x14ac:dyDescent="0.25">
      <c r="B68" s="132"/>
      <c r="C68" s="129" t="s">
        <v>460</v>
      </c>
      <c r="D68" s="364">
        <v>3761248565</v>
      </c>
      <c r="E68" s="364">
        <v>461122432</v>
      </c>
      <c r="F68" s="366">
        <v>0.76</v>
      </c>
      <c r="G68" s="364">
        <v>4110863634</v>
      </c>
      <c r="H68" s="366">
        <v>1.9E-3</v>
      </c>
      <c r="I68" s="371">
        <v>735</v>
      </c>
      <c r="J68" s="366">
        <v>8.2600000000000007E-2</v>
      </c>
      <c r="K68" s="371" t="s">
        <v>936</v>
      </c>
      <c r="L68" s="364">
        <v>103161665</v>
      </c>
      <c r="M68" s="410">
        <v>2.5100000000000001E-2</v>
      </c>
      <c r="N68" s="364">
        <v>597530</v>
      </c>
      <c r="O68" s="364">
        <v>-8615838</v>
      </c>
    </row>
    <row r="69" spans="2:15" x14ac:dyDescent="0.25">
      <c r="B69" s="132"/>
      <c r="C69" s="129" t="s">
        <v>461</v>
      </c>
      <c r="D69" s="364">
        <v>3035268732</v>
      </c>
      <c r="E69" s="364">
        <v>1250637548</v>
      </c>
      <c r="F69" s="366">
        <v>0.63</v>
      </c>
      <c r="G69" s="364">
        <v>3818977431</v>
      </c>
      <c r="H69" s="366">
        <v>4.1000000000000003E-3</v>
      </c>
      <c r="I69" s="364">
        <v>1636</v>
      </c>
      <c r="J69" s="366">
        <v>0.13739999999999999</v>
      </c>
      <c r="K69" s="371" t="s">
        <v>936</v>
      </c>
      <c r="L69" s="364">
        <v>292568816</v>
      </c>
      <c r="M69" s="410">
        <v>7.6600000000000001E-2</v>
      </c>
      <c r="N69" s="364">
        <v>2146752</v>
      </c>
      <c r="O69" s="364">
        <v>-12084204</v>
      </c>
    </row>
    <row r="70" spans="2:15" x14ac:dyDescent="0.25">
      <c r="B70" s="132"/>
      <c r="C70" s="129" t="s">
        <v>462</v>
      </c>
      <c r="D70" s="364">
        <v>2065754988</v>
      </c>
      <c r="E70" s="364">
        <v>307632473</v>
      </c>
      <c r="F70" s="366">
        <v>0.81</v>
      </c>
      <c r="G70" s="364">
        <v>2315977611</v>
      </c>
      <c r="H70" s="366">
        <v>6.1000000000000004E-3</v>
      </c>
      <c r="I70" s="364">
        <v>1055</v>
      </c>
      <c r="J70" s="366">
        <v>9.0999999999999998E-2</v>
      </c>
      <c r="K70" s="371" t="s">
        <v>936</v>
      </c>
      <c r="L70" s="364">
        <v>170436030</v>
      </c>
      <c r="M70" s="410">
        <v>7.3599999999999999E-2</v>
      </c>
      <c r="N70" s="364">
        <v>1288177</v>
      </c>
      <c r="O70" s="364">
        <v>-7053329</v>
      </c>
    </row>
    <row r="71" spans="2:15" x14ac:dyDescent="0.25">
      <c r="B71" s="132"/>
      <c r="C71" s="129" t="s">
        <v>463</v>
      </c>
      <c r="D71" s="364">
        <v>17512118479</v>
      </c>
      <c r="E71" s="364">
        <v>1254234886</v>
      </c>
      <c r="F71" s="366">
        <v>0.6</v>
      </c>
      <c r="G71" s="364">
        <v>18261269246</v>
      </c>
      <c r="H71" s="366">
        <v>1.38E-2</v>
      </c>
      <c r="I71" s="364">
        <v>2705</v>
      </c>
      <c r="J71" s="366">
        <v>0.1069</v>
      </c>
      <c r="K71" s="371" t="s">
        <v>936</v>
      </c>
      <c r="L71" s="364">
        <v>2562855885</v>
      </c>
      <c r="M71" s="410">
        <v>0.14030000000000001</v>
      </c>
      <c r="N71" s="364">
        <v>27101875</v>
      </c>
      <c r="O71" s="364">
        <v>-56751839</v>
      </c>
    </row>
    <row r="72" spans="2:15" x14ac:dyDescent="0.25">
      <c r="B72" s="132"/>
      <c r="C72" s="59" t="s">
        <v>464</v>
      </c>
      <c r="D72" s="364">
        <v>10388450110</v>
      </c>
      <c r="E72" s="364">
        <v>633310748</v>
      </c>
      <c r="F72" s="366">
        <v>0.76</v>
      </c>
      <c r="G72" s="364">
        <v>10871286167</v>
      </c>
      <c r="H72" s="366">
        <v>1.01E-2</v>
      </c>
      <c r="I72" s="364">
        <v>1879</v>
      </c>
      <c r="J72" s="366">
        <v>0.1062</v>
      </c>
      <c r="K72" s="371" t="s">
        <v>936</v>
      </c>
      <c r="L72" s="364">
        <v>1242166835</v>
      </c>
      <c r="M72" s="410">
        <v>0.1143</v>
      </c>
      <c r="N72" s="364">
        <v>11670581</v>
      </c>
      <c r="O72" s="364">
        <v>-32965054</v>
      </c>
    </row>
    <row r="73" spans="2:15" x14ac:dyDescent="0.25">
      <c r="B73" s="132"/>
      <c r="C73" s="59" t="s">
        <v>465</v>
      </c>
      <c r="D73" s="364">
        <v>7123668370</v>
      </c>
      <c r="E73" s="364">
        <v>620924138</v>
      </c>
      <c r="F73" s="366">
        <v>0.43</v>
      </c>
      <c r="G73" s="364">
        <v>7389983080</v>
      </c>
      <c r="H73" s="366">
        <v>1.9300000000000001E-2</v>
      </c>
      <c r="I73" s="371">
        <v>826</v>
      </c>
      <c r="J73" s="366">
        <v>0.108</v>
      </c>
      <c r="K73" s="371" t="s">
        <v>936</v>
      </c>
      <c r="L73" s="364">
        <v>1320689050</v>
      </c>
      <c r="M73" s="410">
        <v>0.1787</v>
      </c>
      <c r="N73" s="364">
        <v>15431294</v>
      </c>
      <c r="O73" s="364">
        <v>-23786785</v>
      </c>
    </row>
    <row r="74" spans="2:15" x14ac:dyDescent="0.25">
      <c r="B74" s="132"/>
      <c r="C74" s="129" t="s">
        <v>466</v>
      </c>
      <c r="D74" s="364">
        <v>5355374012</v>
      </c>
      <c r="E74" s="364">
        <v>201136489</v>
      </c>
      <c r="F74" s="366">
        <v>0.61</v>
      </c>
      <c r="G74" s="364">
        <v>5477697590</v>
      </c>
      <c r="H74" s="366">
        <v>4.4999999999999998E-2</v>
      </c>
      <c r="I74" s="364">
        <v>1190</v>
      </c>
      <c r="J74" s="366">
        <v>0.1069</v>
      </c>
      <c r="K74" s="371" t="s">
        <v>936</v>
      </c>
      <c r="L74" s="364">
        <v>1697541331</v>
      </c>
      <c r="M74" s="410">
        <v>0.30990000000000001</v>
      </c>
      <c r="N74" s="364">
        <v>26367658</v>
      </c>
      <c r="O74" s="364">
        <v>-21716605</v>
      </c>
    </row>
    <row r="75" spans="2:15" x14ac:dyDescent="0.25">
      <c r="B75" s="132"/>
      <c r="C75" s="59" t="s">
        <v>467</v>
      </c>
      <c r="D75" s="364">
        <v>3689359393</v>
      </c>
      <c r="E75" s="364">
        <v>159284558</v>
      </c>
      <c r="F75" s="366">
        <v>0.6</v>
      </c>
      <c r="G75" s="364">
        <v>3785690696</v>
      </c>
      <c r="H75" s="366">
        <v>3.49E-2</v>
      </c>
      <c r="I75" s="371">
        <v>783</v>
      </c>
      <c r="J75" s="366">
        <v>0.1075</v>
      </c>
      <c r="K75" s="371" t="s">
        <v>936</v>
      </c>
      <c r="L75" s="364">
        <v>1037109277</v>
      </c>
      <c r="M75" s="410">
        <v>0.27400000000000002</v>
      </c>
      <c r="N75" s="364">
        <v>14246991</v>
      </c>
      <c r="O75" s="364">
        <v>-13686680</v>
      </c>
    </row>
    <row r="76" spans="2:15" x14ac:dyDescent="0.25">
      <c r="B76" s="132"/>
      <c r="C76" s="59" t="s">
        <v>468</v>
      </c>
      <c r="D76" s="364">
        <v>1666014619</v>
      </c>
      <c r="E76" s="364">
        <v>41851932</v>
      </c>
      <c r="F76" s="366">
        <v>0.62</v>
      </c>
      <c r="G76" s="364">
        <v>1692006895</v>
      </c>
      <c r="H76" s="366">
        <v>6.7699999999999996E-2</v>
      </c>
      <c r="I76" s="371">
        <v>407</v>
      </c>
      <c r="J76" s="366">
        <v>0.1056</v>
      </c>
      <c r="K76" s="371" t="s">
        <v>936</v>
      </c>
      <c r="L76" s="364">
        <v>660432054</v>
      </c>
      <c r="M76" s="410">
        <v>0.39029999999999998</v>
      </c>
      <c r="N76" s="364">
        <v>12120668</v>
      </c>
      <c r="O76" s="364">
        <v>-8029926</v>
      </c>
    </row>
    <row r="77" spans="2:15" x14ac:dyDescent="0.25">
      <c r="B77" s="132"/>
      <c r="C77" s="129" t="s">
        <v>469</v>
      </c>
      <c r="D77" s="364">
        <v>1114400644</v>
      </c>
      <c r="E77" s="364">
        <v>44961847</v>
      </c>
      <c r="F77" s="366">
        <v>0.89</v>
      </c>
      <c r="G77" s="364">
        <v>1154407397</v>
      </c>
      <c r="H77" s="366">
        <v>0.23380000000000001</v>
      </c>
      <c r="I77" s="371">
        <v>374</v>
      </c>
      <c r="J77" s="366">
        <v>0.1076</v>
      </c>
      <c r="K77" s="371" t="s">
        <v>936</v>
      </c>
      <c r="L77" s="364">
        <v>617867925</v>
      </c>
      <c r="M77" s="410">
        <v>0.53520000000000001</v>
      </c>
      <c r="N77" s="364">
        <v>29828902</v>
      </c>
      <c r="O77" s="364">
        <v>-17197651</v>
      </c>
    </row>
    <row r="78" spans="2:15" x14ac:dyDescent="0.25">
      <c r="B78" s="132"/>
      <c r="C78" s="59" t="s">
        <v>470</v>
      </c>
      <c r="D78" s="364">
        <v>698816601</v>
      </c>
      <c r="E78" s="364">
        <v>21378829</v>
      </c>
      <c r="F78" s="366">
        <v>0.92</v>
      </c>
      <c r="G78" s="364">
        <v>718474708</v>
      </c>
      <c r="H78" s="366">
        <v>0.15</v>
      </c>
      <c r="I78" s="371">
        <v>187</v>
      </c>
      <c r="J78" s="366">
        <v>0.108</v>
      </c>
      <c r="K78" s="371" t="s">
        <v>936</v>
      </c>
      <c r="L78" s="364">
        <v>392143526</v>
      </c>
      <c r="M78" s="410">
        <v>0.54579999999999995</v>
      </c>
      <c r="N78" s="364">
        <v>11691255</v>
      </c>
      <c r="O78" s="364">
        <v>-7993912</v>
      </c>
    </row>
    <row r="79" spans="2:15" x14ac:dyDescent="0.25">
      <c r="B79" s="132"/>
      <c r="C79" s="59" t="s">
        <v>471</v>
      </c>
      <c r="D79" s="364">
        <v>213148971</v>
      </c>
      <c r="E79" s="364">
        <v>23583018</v>
      </c>
      <c r="F79" s="366">
        <v>0.86</v>
      </c>
      <c r="G79" s="364">
        <v>233497618</v>
      </c>
      <c r="H79" s="366">
        <v>0.2412</v>
      </c>
      <c r="I79" s="371">
        <v>162</v>
      </c>
      <c r="J79" s="366">
        <v>9.5299999999999996E-2</v>
      </c>
      <c r="K79" s="371" t="s">
        <v>936</v>
      </c>
      <c r="L79" s="364">
        <v>121162284</v>
      </c>
      <c r="M79" s="410">
        <v>0.51890000000000003</v>
      </c>
      <c r="N79" s="364">
        <v>5410294</v>
      </c>
      <c r="O79" s="364">
        <v>-5532254</v>
      </c>
    </row>
    <row r="80" spans="2:15" x14ac:dyDescent="0.25">
      <c r="B80" s="132"/>
      <c r="C80" s="59" t="s">
        <v>472</v>
      </c>
      <c r="D80" s="364">
        <v>202435071</v>
      </c>
      <c r="E80" s="371" t="s">
        <v>936</v>
      </c>
      <c r="F80" s="366">
        <v>0</v>
      </c>
      <c r="G80" s="364">
        <v>202435071</v>
      </c>
      <c r="H80" s="366">
        <v>0.52229999999999999</v>
      </c>
      <c r="I80" s="371">
        <v>25</v>
      </c>
      <c r="J80" s="366">
        <v>0.1206</v>
      </c>
      <c r="K80" s="371" t="s">
        <v>936</v>
      </c>
      <c r="L80" s="364">
        <v>104562115</v>
      </c>
      <c r="M80" s="410">
        <v>0.51649999999999996</v>
      </c>
      <c r="N80" s="364">
        <v>12727352</v>
      </c>
      <c r="O80" s="364">
        <v>-3671485</v>
      </c>
    </row>
    <row r="81" spans="2:15" x14ac:dyDescent="0.25">
      <c r="B81" s="133"/>
      <c r="C81" s="129" t="s">
        <v>473</v>
      </c>
      <c r="D81" s="364">
        <v>523089034</v>
      </c>
      <c r="E81" s="364">
        <v>38563037</v>
      </c>
      <c r="F81" s="366">
        <v>0.78</v>
      </c>
      <c r="G81" s="364">
        <v>553070401</v>
      </c>
      <c r="H81" s="366">
        <v>1</v>
      </c>
      <c r="I81" s="371">
        <v>375</v>
      </c>
      <c r="J81" s="366">
        <v>0.12520000000000001</v>
      </c>
      <c r="K81" s="371" t="s">
        <v>936</v>
      </c>
      <c r="L81" s="364">
        <v>488826619</v>
      </c>
      <c r="M81" s="410">
        <v>0.88380000000000003</v>
      </c>
      <c r="N81" s="364">
        <v>55396773</v>
      </c>
      <c r="O81" s="364">
        <v>-51787628</v>
      </c>
    </row>
    <row r="82" spans="2:15" x14ac:dyDescent="0.25">
      <c r="B82" s="810" t="s">
        <v>474</v>
      </c>
      <c r="C82" s="811"/>
      <c r="D82" s="411">
        <v>33479642683</v>
      </c>
      <c r="E82" s="411">
        <v>3605074064</v>
      </c>
      <c r="F82" s="412">
        <v>0.65</v>
      </c>
      <c r="G82" s="411">
        <v>35845683312</v>
      </c>
      <c r="H82" s="412">
        <v>3.7900000000000003E-2</v>
      </c>
      <c r="I82" s="411">
        <v>8099</v>
      </c>
      <c r="J82" s="412">
        <v>0.1066</v>
      </c>
      <c r="K82" s="126" t="s">
        <v>936</v>
      </c>
      <c r="L82" s="411">
        <v>5936551057</v>
      </c>
      <c r="M82" s="412">
        <v>0.1656</v>
      </c>
      <c r="N82" s="411">
        <v>142743091</v>
      </c>
      <c r="O82" s="411">
        <v>-175509400</v>
      </c>
    </row>
    <row r="83" spans="2:15" x14ac:dyDescent="0.25">
      <c r="B83" s="123" t="s">
        <v>941</v>
      </c>
      <c r="C83" s="124"/>
      <c r="D83" s="125"/>
      <c r="E83" s="126"/>
      <c r="F83" s="126"/>
      <c r="G83" s="126"/>
      <c r="H83" s="126"/>
      <c r="I83" s="126"/>
      <c r="J83" s="126"/>
      <c r="K83" s="126"/>
      <c r="L83" s="126"/>
      <c r="M83" s="126"/>
      <c r="N83" s="126"/>
      <c r="O83" s="126"/>
    </row>
    <row r="84" spans="2:15" x14ac:dyDescent="0.25">
      <c r="B84" s="128"/>
      <c r="C84" s="129" t="s">
        <v>457</v>
      </c>
      <c r="D84" s="363">
        <v>1383520902</v>
      </c>
      <c r="E84" s="364">
        <v>3986148131</v>
      </c>
      <c r="F84" s="366">
        <v>0.87</v>
      </c>
      <c r="G84" s="364">
        <v>4857029264</v>
      </c>
      <c r="H84" s="366">
        <v>8.9999999999999998E-4</v>
      </c>
      <c r="I84" s="364">
        <v>28987</v>
      </c>
      <c r="J84" s="366">
        <v>0.49969999999999998</v>
      </c>
      <c r="K84" s="371" t="s">
        <v>936</v>
      </c>
      <c r="L84" s="364">
        <v>603783992</v>
      </c>
      <c r="M84" s="410">
        <v>0.12429999999999999</v>
      </c>
      <c r="N84" s="364">
        <v>2279715</v>
      </c>
      <c r="O84" s="364">
        <v>-28165402</v>
      </c>
    </row>
    <row r="85" spans="2:15" x14ac:dyDescent="0.25">
      <c r="B85" s="132"/>
      <c r="C85" s="59" t="s">
        <v>458</v>
      </c>
      <c r="D85" s="364">
        <v>850105311</v>
      </c>
      <c r="E85" s="364">
        <v>2480388329</v>
      </c>
      <c r="F85" s="366">
        <v>0.86</v>
      </c>
      <c r="G85" s="364">
        <v>2985342502</v>
      </c>
      <c r="H85" s="366">
        <v>8.0000000000000004E-4</v>
      </c>
      <c r="I85" s="364">
        <v>17828</v>
      </c>
      <c r="J85" s="366">
        <v>0.50290000000000001</v>
      </c>
      <c r="K85" s="371" t="s">
        <v>936</v>
      </c>
      <c r="L85" s="364">
        <v>323712551</v>
      </c>
      <c r="M85" s="410">
        <v>0.1084</v>
      </c>
      <c r="N85" s="364">
        <v>1154179</v>
      </c>
      <c r="O85" s="364">
        <v>-2385013</v>
      </c>
    </row>
    <row r="86" spans="2:15" x14ac:dyDescent="0.25">
      <c r="B86" s="132"/>
      <c r="C86" s="59" t="s">
        <v>459</v>
      </c>
      <c r="D86" s="364">
        <v>850105311</v>
      </c>
      <c r="E86" s="364">
        <v>2480388329</v>
      </c>
      <c r="F86" s="366">
        <v>0.86</v>
      </c>
      <c r="G86" s="364">
        <v>2985342502</v>
      </c>
      <c r="H86" s="366">
        <v>8.0000000000000004E-4</v>
      </c>
      <c r="I86" s="364">
        <v>17828</v>
      </c>
      <c r="J86" s="366">
        <v>0.50290000000000001</v>
      </c>
      <c r="K86" s="371" t="s">
        <v>936</v>
      </c>
      <c r="L86" s="364">
        <v>323712551</v>
      </c>
      <c r="M86" s="410">
        <v>0.1084</v>
      </c>
      <c r="N86" s="364">
        <v>1154179</v>
      </c>
      <c r="O86" s="364">
        <v>-2385013</v>
      </c>
    </row>
    <row r="87" spans="2:15" x14ac:dyDescent="0.25">
      <c r="B87" s="132"/>
      <c r="C87" s="129" t="s">
        <v>460</v>
      </c>
      <c r="D87" s="364">
        <v>629412063</v>
      </c>
      <c r="E87" s="364">
        <v>1204440500</v>
      </c>
      <c r="F87" s="366">
        <v>0.87</v>
      </c>
      <c r="G87" s="364">
        <v>1682083805</v>
      </c>
      <c r="H87" s="366">
        <v>2E-3</v>
      </c>
      <c r="I87" s="364">
        <v>11692</v>
      </c>
      <c r="J87" s="366">
        <v>0.47510000000000002</v>
      </c>
      <c r="K87" s="371" t="s">
        <v>936</v>
      </c>
      <c r="L87" s="364">
        <v>336567844</v>
      </c>
      <c r="M87" s="410">
        <v>0.2001</v>
      </c>
      <c r="N87" s="364">
        <v>1561306</v>
      </c>
      <c r="O87" s="364">
        <v>-30589507</v>
      </c>
    </row>
    <row r="88" spans="2:15" x14ac:dyDescent="0.25">
      <c r="B88" s="132"/>
      <c r="C88" s="129" t="s">
        <v>461</v>
      </c>
      <c r="D88" s="364">
        <v>753894807</v>
      </c>
      <c r="E88" s="364">
        <v>961649255</v>
      </c>
      <c r="F88" s="366">
        <v>0.88</v>
      </c>
      <c r="G88" s="364">
        <v>1599452962</v>
      </c>
      <c r="H88" s="366">
        <v>3.3999999999999998E-3</v>
      </c>
      <c r="I88" s="364">
        <v>11370</v>
      </c>
      <c r="J88" s="366">
        <v>0.47410000000000002</v>
      </c>
      <c r="K88" s="371" t="s">
        <v>936</v>
      </c>
      <c r="L88" s="364">
        <v>457195589</v>
      </c>
      <c r="M88" s="410">
        <v>0.2858</v>
      </c>
      <c r="N88" s="364">
        <v>2583896</v>
      </c>
      <c r="O88" s="364">
        <v>-28405075</v>
      </c>
    </row>
    <row r="89" spans="2:15" x14ac:dyDescent="0.25">
      <c r="B89" s="132"/>
      <c r="C89" s="129" t="s">
        <v>462</v>
      </c>
      <c r="D89" s="364">
        <v>316765552</v>
      </c>
      <c r="E89" s="364">
        <v>323334752</v>
      </c>
      <c r="F89" s="366">
        <v>0.86</v>
      </c>
      <c r="G89" s="364">
        <v>593461439</v>
      </c>
      <c r="H89" s="366">
        <v>6.1999999999999998E-3</v>
      </c>
      <c r="I89" s="364">
        <v>3610</v>
      </c>
      <c r="J89" s="366">
        <v>0.4718</v>
      </c>
      <c r="K89" s="371" t="s">
        <v>936</v>
      </c>
      <c r="L89" s="364">
        <v>239659963</v>
      </c>
      <c r="M89" s="410">
        <v>0.40379999999999999</v>
      </c>
      <c r="N89" s="364">
        <v>1741911</v>
      </c>
      <c r="O89" s="364">
        <v>-13365082</v>
      </c>
    </row>
    <row r="90" spans="2:15" x14ac:dyDescent="0.25">
      <c r="B90" s="132"/>
      <c r="C90" s="129" t="s">
        <v>463</v>
      </c>
      <c r="D90" s="364">
        <v>6128641454</v>
      </c>
      <c r="E90" s="364">
        <v>538265514</v>
      </c>
      <c r="F90" s="366">
        <v>0.67</v>
      </c>
      <c r="G90" s="364">
        <v>6491185564</v>
      </c>
      <c r="H90" s="366">
        <v>1.49E-2</v>
      </c>
      <c r="I90" s="364">
        <v>69573</v>
      </c>
      <c r="J90" s="366">
        <v>0.25330000000000003</v>
      </c>
      <c r="K90" s="371" t="s">
        <v>936</v>
      </c>
      <c r="L90" s="364">
        <v>2027581204</v>
      </c>
      <c r="M90" s="410">
        <v>0.31240000000000001</v>
      </c>
      <c r="N90" s="364">
        <v>24218252</v>
      </c>
      <c r="O90" s="364">
        <v>-48673243</v>
      </c>
    </row>
    <row r="91" spans="2:15" x14ac:dyDescent="0.25">
      <c r="B91" s="132"/>
      <c r="C91" s="59" t="s">
        <v>464</v>
      </c>
      <c r="D91" s="364">
        <v>4515885694</v>
      </c>
      <c r="E91" s="364">
        <v>446976473</v>
      </c>
      <c r="F91" s="366">
        <v>0.72</v>
      </c>
      <c r="G91" s="364">
        <v>4835789911</v>
      </c>
      <c r="H91" s="366">
        <v>1.3100000000000001E-2</v>
      </c>
      <c r="I91" s="364">
        <v>52320</v>
      </c>
      <c r="J91" s="366">
        <v>0.25290000000000001</v>
      </c>
      <c r="K91" s="371" t="s">
        <v>936</v>
      </c>
      <c r="L91" s="364">
        <v>1451545829</v>
      </c>
      <c r="M91" s="410">
        <v>0.30020000000000002</v>
      </c>
      <c r="N91" s="364">
        <v>15727642</v>
      </c>
      <c r="O91" s="364">
        <v>-36285693</v>
      </c>
    </row>
    <row r="92" spans="2:15" x14ac:dyDescent="0.25">
      <c r="B92" s="132"/>
      <c r="C92" s="59" t="s">
        <v>465</v>
      </c>
      <c r="D92" s="364">
        <v>1612755760</v>
      </c>
      <c r="E92" s="364">
        <v>91289041</v>
      </c>
      <c r="F92" s="366">
        <v>0.47</v>
      </c>
      <c r="G92" s="364">
        <v>1655395653</v>
      </c>
      <c r="H92" s="366">
        <v>2.0199999999999999E-2</v>
      </c>
      <c r="I92" s="364">
        <v>17253</v>
      </c>
      <c r="J92" s="366">
        <v>0.2545</v>
      </c>
      <c r="K92" s="371" t="s">
        <v>936</v>
      </c>
      <c r="L92" s="364">
        <v>576035375</v>
      </c>
      <c r="M92" s="410">
        <v>0.34799999999999998</v>
      </c>
      <c r="N92" s="364">
        <v>8490610</v>
      </c>
      <c r="O92" s="364">
        <v>-12387550</v>
      </c>
    </row>
    <row r="93" spans="2:15" x14ac:dyDescent="0.25">
      <c r="B93" s="132"/>
      <c r="C93" s="129" t="s">
        <v>466</v>
      </c>
      <c r="D93" s="364">
        <v>1857865312</v>
      </c>
      <c r="E93" s="364">
        <v>331659217</v>
      </c>
      <c r="F93" s="366">
        <v>0.33</v>
      </c>
      <c r="G93" s="364">
        <v>1966244600</v>
      </c>
      <c r="H93" s="366">
        <v>4.58E-2</v>
      </c>
      <c r="I93" s="364">
        <v>18766</v>
      </c>
      <c r="J93" s="366">
        <v>0.23519999999999999</v>
      </c>
      <c r="K93" s="371" t="s">
        <v>936</v>
      </c>
      <c r="L93" s="364">
        <v>712132463</v>
      </c>
      <c r="M93" s="410">
        <v>0.36220000000000002</v>
      </c>
      <c r="N93" s="364">
        <v>20924485</v>
      </c>
      <c r="O93" s="364">
        <v>-34968039</v>
      </c>
    </row>
    <row r="94" spans="2:15" x14ac:dyDescent="0.25">
      <c r="B94" s="132"/>
      <c r="C94" s="59" t="s">
        <v>467</v>
      </c>
      <c r="D94" s="364">
        <v>1278751251</v>
      </c>
      <c r="E94" s="364">
        <v>221248706</v>
      </c>
      <c r="F94" s="366">
        <v>0.37</v>
      </c>
      <c r="G94" s="364">
        <v>1359731473</v>
      </c>
      <c r="H94" s="366">
        <v>3.1600000000000003E-2</v>
      </c>
      <c r="I94" s="364">
        <v>12394</v>
      </c>
      <c r="J94" s="366">
        <v>0.2346</v>
      </c>
      <c r="K94" s="371" t="s">
        <v>936</v>
      </c>
      <c r="L94" s="364">
        <v>474452270</v>
      </c>
      <c r="M94" s="410">
        <v>0.34889999999999999</v>
      </c>
      <c r="N94" s="364">
        <v>10048578</v>
      </c>
      <c r="O94" s="364">
        <v>-19228957</v>
      </c>
    </row>
    <row r="95" spans="2:15" x14ac:dyDescent="0.25">
      <c r="B95" s="132"/>
      <c r="C95" s="59" t="s">
        <v>468</v>
      </c>
      <c r="D95" s="364">
        <v>579114061</v>
      </c>
      <c r="E95" s="364">
        <v>110410511</v>
      </c>
      <c r="F95" s="366">
        <v>0.25</v>
      </c>
      <c r="G95" s="364">
        <v>606513127</v>
      </c>
      <c r="H95" s="366">
        <v>7.7499999999999999E-2</v>
      </c>
      <c r="I95" s="364">
        <v>6372</v>
      </c>
      <c r="J95" s="366">
        <v>0.23630000000000001</v>
      </c>
      <c r="K95" s="371" t="s">
        <v>936</v>
      </c>
      <c r="L95" s="364">
        <v>237680193</v>
      </c>
      <c r="M95" s="410">
        <v>0.39190000000000003</v>
      </c>
      <c r="N95" s="364">
        <v>10875907</v>
      </c>
      <c r="O95" s="364">
        <v>-15739082</v>
      </c>
    </row>
    <row r="96" spans="2:15" x14ac:dyDescent="0.25">
      <c r="B96" s="132"/>
      <c r="C96" s="129" t="s">
        <v>469</v>
      </c>
      <c r="D96" s="364">
        <v>289512656</v>
      </c>
      <c r="E96" s="364">
        <v>49408880</v>
      </c>
      <c r="F96" s="366">
        <v>0.56999999999999995</v>
      </c>
      <c r="G96" s="364">
        <v>317268628</v>
      </c>
      <c r="H96" s="366">
        <v>0.2056</v>
      </c>
      <c r="I96" s="364">
        <v>3499</v>
      </c>
      <c r="J96" s="366">
        <v>0.3029</v>
      </c>
      <c r="K96" s="371" t="s">
        <v>936</v>
      </c>
      <c r="L96" s="364">
        <v>223488270</v>
      </c>
      <c r="M96" s="410">
        <v>0.70440000000000003</v>
      </c>
      <c r="N96" s="364">
        <v>19191157</v>
      </c>
      <c r="O96" s="364">
        <v>-31301697</v>
      </c>
    </row>
    <row r="97" spans="2:15" x14ac:dyDescent="0.25">
      <c r="B97" s="132"/>
      <c r="C97" s="59" t="s">
        <v>470</v>
      </c>
      <c r="D97" s="364">
        <v>108836118</v>
      </c>
      <c r="E97" s="364">
        <v>35784520</v>
      </c>
      <c r="F97" s="366">
        <v>0.51</v>
      </c>
      <c r="G97" s="364">
        <v>126904162</v>
      </c>
      <c r="H97" s="366">
        <v>0.1638</v>
      </c>
      <c r="I97" s="364">
        <v>1478</v>
      </c>
      <c r="J97" s="366">
        <v>0.30120000000000002</v>
      </c>
      <c r="K97" s="371" t="s">
        <v>936</v>
      </c>
      <c r="L97" s="364">
        <v>82541648</v>
      </c>
      <c r="M97" s="410">
        <v>0.65039999999999998</v>
      </c>
      <c r="N97" s="364">
        <v>6234765</v>
      </c>
      <c r="O97" s="364">
        <v>-11109300</v>
      </c>
    </row>
    <row r="98" spans="2:15" x14ac:dyDescent="0.25">
      <c r="B98" s="132"/>
      <c r="C98" s="59" t="s">
        <v>471</v>
      </c>
      <c r="D98" s="364">
        <v>152397596</v>
      </c>
      <c r="E98" s="364">
        <v>13014730</v>
      </c>
      <c r="F98" s="366">
        <v>0.75</v>
      </c>
      <c r="G98" s="364">
        <v>162013678</v>
      </c>
      <c r="H98" s="366">
        <v>0.21010000000000001</v>
      </c>
      <c r="I98" s="364">
        <v>1770</v>
      </c>
      <c r="J98" s="366">
        <v>0.31840000000000002</v>
      </c>
      <c r="K98" s="371" t="s">
        <v>936</v>
      </c>
      <c r="L98" s="364">
        <v>123555993</v>
      </c>
      <c r="M98" s="410">
        <v>0.76259999999999994</v>
      </c>
      <c r="N98" s="364">
        <v>10691272</v>
      </c>
      <c r="O98" s="364">
        <v>-17084217</v>
      </c>
    </row>
    <row r="99" spans="2:15" x14ac:dyDescent="0.25">
      <c r="B99" s="132"/>
      <c r="C99" s="59" t="s">
        <v>472</v>
      </c>
      <c r="D99" s="364">
        <v>28278942</v>
      </c>
      <c r="E99" s="364">
        <v>609631</v>
      </c>
      <c r="F99" s="366">
        <v>0.12</v>
      </c>
      <c r="G99" s="364">
        <v>28350788</v>
      </c>
      <c r="H99" s="366">
        <v>0.36680000000000001</v>
      </c>
      <c r="I99" s="371">
        <v>251</v>
      </c>
      <c r="J99" s="366">
        <v>0.22159999999999999</v>
      </c>
      <c r="K99" s="371" t="s">
        <v>936</v>
      </c>
      <c r="L99" s="364">
        <v>17390629</v>
      </c>
      <c r="M99" s="410">
        <v>0.61339999999999995</v>
      </c>
      <c r="N99" s="364">
        <v>2265120</v>
      </c>
      <c r="O99" s="364">
        <v>-3108180</v>
      </c>
    </row>
    <row r="100" spans="2:15" x14ac:dyDescent="0.25">
      <c r="B100" s="133"/>
      <c r="C100" s="129" t="s">
        <v>473</v>
      </c>
      <c r="D100" s="364">
        <v>302048460</v>
      </c>
      <c r="E100" s="364">
        <v>95912768</v>
      </c>
      <c r="F100" s="366">
        <v>0.46</v>
      </c>
      <c r="G100" s="364">
        <v>346109944</v>
      </c>
      <c r="H100" s="366">
        <v>1</v>
      </c>
      <c r="I100" s="364">
        <v>4299</v>
      </c>
      <c r="J100" s="366">
        <v>0.39660000000000001</v>
      </c>
      <c r="K100" s="371" t="s">
        <v>936</v>
      </c>
      <c r="L100" s="364">
        <v>449459419</v>
      </c>
      <c r="M100" s="410">
        <v>1.2986</v>
      </c>
      <c r="N100" s="364">
        <v>171206728</v>
      </c>
      <c r="O100" s="364">
        <v>-180719465</v>
      </c>
    </row>
    <row r="101" spans="2:15" x14ac:dyDescent="0.25">
      <c r="B101" s="810" t="s">
        <v>474</v>
      </c>
      <c r="C101" s="811"/>
      <c r="D101" s="411">
        <v>11661661206</v>
      </c>
      <c r="E101" s="411">
        <v>7490819017</v>
      </c>
      <c r="F101" s="412">
        <v>0.72509999999999997</v>
      </c>
      <c r="G101" s="411">
        <v>17852836205</v>
      </c>
      <c r="H101" s="412">
        <v>3.44E-2</v>
      </c>
      <c r="I101" s="411">
        <v>151796</v>
      </c>
      <c r="J101" s="412">
        <v>0.36990000000000001</v>
      </c>
      <c r="K101" s="126" t="s">
        <v>936</v>
      </c>
      <c r="L101" s="411">
        <v>5049868744</v>
      </c>
      <c r="M101" s="412">
        <v>0.28289999999999998</v>
      </c>
      <c r="N101" s="411">
        <v>243707450</v>
      </c>
      <c r="O101" s="411">
        <v>-396187509</v>
      </c>
    </row>
    <row r="102" spans="2:15" x14ac:dyDescent="0.25">
      <c r="B102" s="123" t="s">
        <v>942</v>
      </c>
      <c r="C102" s="124"/>
      <c r="D102" s="125"/>
      <c r="E102" s="126"/>
      <c r="F102" s="126"/>
      <c r="G102" s="126"/>
      <c r="H102" s="126"/>
      <c r="I102" s="126"/>
      <c r="J102" s="126"/>
      <c r="K102" s="126"/>
      <c r="L102" s="126"/>
      <c r="M102" s="126"/>
      <c r="N102" s="126"/>
      <c r="O102" s="126"/>
    </row>
    <row r="103" spans="2:15" x14ac:dyDescent="0.25">
      <c r="B103" s="128"/>
      <c r="C103" s="129" t="s">
        <v>457</v>
      </c>
      <c r="D103" s="363">
        <v>80036547</v>
      </c>
      <c r="E103" s="364">
        <v>1134099892</v>
      </c>
      <c r="F103" s="366">
        <v>0.62</v>
      </c>
      <c r="G103" s="364">
        <v>785230050</v>
      </c>
      <c r="H103" s="366">
        <v>8.9999999999999998E-4</v>
      </c>
      <c r="I103" s="371">
        <v>96</v>
      </c>
      <c r="J103" s="366">
        <v>0.46710000000000002</v>
      </c>
      <c r="K103" s="371" t="s">
        <v>936</v>
      </c>
      <c r="L103" s="364">
        <v>67596811</v>
      </c>
      <c r="M103" s="410">
        <v>8.6099999999999996E-2</v>
      </c>
      <c r="N103" s="364">
        <v>340598</v>
      </c>
      <c r="O103" s="364">
        <v>-443422</v>
      </c>
    </row>
    <row r="104" spans="2:15" x14ac:dyDescent="0.25">
      <c r="B104" s="132"/>
      <c r="C104" s="59" t="s">
        <v>458</v>
      </c>
      <c r="D104" s="364">
        <v>3555436</v>
      </c>
      <c r="E104" s="364">
        <v>375790225</v>
      </c>
      <c r="F104" s="366">
        <v>0.74</v>
      </c>
      <c r="G104" s="364">
        <v>282953558</v>
      </c>
      <c r="H104" s="366">
        <v>4.0000000000000002E-4</v>
      </c>
      <c r="I104" s="371">
        <v>31</v>
      </c>
      <c r="J104" s="366">
        <v>0.51</v>
      </c>
      <c r="K104" s="371" t="s">
        <v>936</v>
      </c>
      <c r="L104" s="364">
        <v>15455917</v>
      </c>
      <c r="M104" s="410">
        <v>5.4600000000000003E-2</v>
      </c>
      <c r="N104" s="364">
        <v>64261</v>
      </c>
      <c r="O104" s="364">
        <v>-77364</v>
      </c>
    </row>
    <row r="105" spans="2:15" x14ac:dyDescent="0.25">
      <c r="B105" s="132"/>
      <c r="C105" s="59" t="s">
        <v>459</v>
      </c>
      <c r="D105" s="364">
        <v>76481111</v>
      </c>
      <c r="E105" s="364">
        <v>758309667</v>
      </c>
      <c r="F105" s="366">
        <v>0.56000000000000005</v>
      </c>
      <c r="G105" s="364">
        <v>502276491</v>
      </c>
      <c r="H105" s="366">
        <v>1.1999999999999999E-3</v>
      </c>
      <c r="I105" s="371">
        <v>65</v>
      </c>
      <c r="J105" s="366">
        <v>0.44290000000000002</v>
      </c>
      <c r="K105" s="371" t="s">
        <v>936</v>
      </c>
      <c r="L105" s="364">
        <v>52140894</v>
      </c>
      <c r="M105" s="410">
        <v>0.1038</v>
      </c>
      <c r="N105" s="364">
        <v>276337</v>
      </c>
      <c r="O105" s="364">
        <v>-366058</v>
      </c>
    </row>
    <row r="106" spans="2:15" x14ac:dyDescent="0.25">
      <c r="B106" s="132"/>
      <c r="C106" s="129" t="s">
        <v>460</v>
      </c>
      <c r="D106" s="364">
        <v>321579125</v>
      </c>
      <c r="E106" s="364">
        <v>1428282454</v>
      </c>
      <c r="F106" s="366">
        <v>0.66</v>
      </c>
      <c r="G106" s="364">
        <v>1262080876</v>
      </c>
      <c r="H106" s="366">
        <v>1.9E-3</v>
      </c>
      <c r="I106" s="364">
        <v>1029</v>
      </c>
      <c r="J106" s="366">
        <v>0.47649999999999998</v>
      </c>
      <c r="K106" s="371" t="s">
        <v>936</v>
      </c>
      <c r="L106" s="364">
        <v>188747453</v>
      </c>
      <c r="M106" s="410">
        <v>0.14960000000000001</v>
      </c>
      <c r="N106" s="364">
        <v>1114309</v>
      </c>
      <c r="O106" s="364">
        <v>-8120261</v>
      </c>
    </row>
    <row r="107" spans="2:15" x14ac:dyDescent="0.25">
      <c r="B107" s="132"/>
      <c r="C107" s="129" t="s">
        <v>461</v>
      </c>
      <c r="D107" s="364">
        <v>589773847</v>
      </c>
      <c r="E107" s="364">
        <v>1917861501</v>
      </c>
      <c r="F107" s="366">
        <v>0.68</v>
      </c>
      <c r="G107" s="364">
        <v>1868206048</v>
      </c>
      <c r="H107" s="366">
        <v>3.8E-3</v>
      </c>
      <c r="I107" s="364">
        <v>2999</v>
      </c>
      <c r="J107" s="366">
        <v>0.46260000000000001</v>
      </c>
      <c r="K107" s="371" t="s">
        <v>936</v>
      </c>
      <c r="L107" s="364">
        <v>424318992</v>
      </c>
      <c r="M107" s="410">
        <v>0.2271</v>
      </c>
      <c r="N107" s="364">
        <v>3262603</v>
      </c>
      <c r="O107" s="364">
        <v>-19598364</v>
      </c>
    </row>
    <row r="108" spans="2:15" x14ac:dyDescent="0.25">
      <c r="B108" s="132"/>
      <c r="C108" s="129" t="s">
        <v>462</v>
      </c>
      <c r="D108" s="364">
        <v>486131929</v>
      </c>
      <c r="E108" s="364">
        <v>1232734802</v>
      </c>
      <c r="F108" s="366">
        <v>0.67</v>
      </c>
      <c r="G108" s="364">
        <v>1307305240</v>
      </c>
      <c r="H108" s="366">
        <v>6.1999999999999998E-3</v>
      </c>
      <c r="I108" s="364">
        <v>2359</v>
      </c>
      <c r="J108" s="366">
        <v>0.43630000000000002</v>
      </c>
      <c r="K108" s="371" t="s">
        <v>936</v>
      </c>
      <c r="L108" s="364">
        <v>370896426</v>
      </c>
      <c r="M108" s="410">
        <v>0.28370000000000001</v>
      </c>
      <c r="N108" s="364">
        <v>3521402</v>
      </c>
      <c r="O108" s="364">
        <v>-11574814</v>
      </c>
    </row>
    <row r="109" spans="2:15" x14ac:dyDescent="0.25">
      <c r="B109" s="132"/>
      <c r="C109" s="129" t="s">
        <v>463</v>
      </c>
      <c r="D109" s="364">
        <v>1772162135</v>
      </c>
      <c r="E109" s="364">
        <v>4061368579</v>
      </c>
      <c r="F109" s="366">
        <v>0.56999999999999995</v>
      </c>
      <c r="G109" s="364">
        <v>4036331097</v>
      </c>
      <c r="H109" s="366">
        <v>1.4200000000000001E-2</v>
      </c>
      <c r="I109" s="364">
        <v>5663</v>
      </c>
      <c r="J109" s="366">
        <v>0.4209</v>
      </c>
      <c r="K109" s="371" t="s">
        <v>936</v>
      </c>
      <c r="L109" s="364">
        <v>1537476080</v>
      </c>
      <c r="M109" s="410">
        <v>0.38090000000000002</v>
      </c>
      <c r="N109" s="364">
        <v>23538296</v>
      </c>
      <c r="O109" s="364">
        <v>-41250016</v>
      </c>
    </row>
    <row r="110" spans="2:15" x14ac:dyDescent="0.25">
      <c r="B110" s="132"/>
      <c r="C110" s="59" t="s">
        <v>464</v>
      </c>
      <c r="D110" s="364">
        <v>1100108147</v>
      </c>
      <c r="E110" s="364">
        <v>2822947021</v>
      </c>
      <c r="F110" s="366">
        <v>0.59</v>
      </c>
      <c r="G110" s="364">
        <v>2740667039</v>
      </c>
      <c r="H110" s="366">
        <v>1.0999999999999999E-2</v>
      </c>
      <c r="I110" s="364">
        <v>3408</v>
      </c>
      <c r="J110" s="366">
        <v>0.44190000000000002</v>
      </c>
      <c r="K110" s="371" t="s">
        <v>936</v>
      </c>
      <c r="L110" s="364">
        <v>1024091569</v>
      </c>
      <c r="M110" s="410">
        <v>0.37369999999999998</v>
      </c>
      <c r="N110" s="364">
        <v>13310431</v>
      </c>
      <c r="O110" s="364">
        <v>-24998263</v>
      </c>
    </row>
    <row r="111" spans="2:15" x14ac:dyDescent="0.25">
      <c r="B111" s="132"/>
      <c r="C111" s="59" t="s">
        <v>465</v>
      </c>
      <c r="D111" s="364">
        <v>672053988</v>
      </c>
      <c r="E111" s="364">
        <v>1238421558</v>
      </c>
      <c r="F111" s="366">
        <v>0.51</v>
      </c>
      <c r="G111" s="364">
        <v>1295664058</v>
      </c>
      <c r="H111" s="366">
        <v>2.1000000000000001E-2</v>
      </c>
      <c r="I111" s="364">
        <v>2255</v>
      </c>
      <c r="J111" s="366">
        <v>0.37659999999999999</v>
      </c>
      <c r="K111" s="371" t="s">
        <v>936</v>
      </c>
      <c r="L111" s="364">
        <v>513384511</v>
      </c>
      <c r="M111" s="410">
        <v>0.3962</v>
      </c>
      <c r="N111" s="364">
        <v>10227865</v>
      </c>
      <c r="O111" s="364">
        <v>-16251753</v>
      </c>
    </row>
    <row r="112" spans="2:15" x14ac:dyDescent="0.25">
      <c r="B112" s="132"/>
      <c r="C112" s="129" t="s">
        <v>466</v>
      </c>
      <c r="D112" s="364">
        <v>2982611631</v>
      </c>
      <c r="E112" s="364">
        <v>1275408633</v>
      </c>
      <c r="F112" s="366">
        <v>0.33</v>
      </c>
      <c r="G112" s="364">
        <v>3390967381</v>
      </c>
      <c r="H112" s="366">
        <v>5.04E-2</v>
      </c>
      <c r="I112" s="364">
        <v>9601</v>
      </c>
      <c r="J112" s="366">
        <v>0.2298</v>
      </c>
      <c r="K112" s="371" t="s">
        <v>936</v>
      </c>
      <c r="L112" s="364">
        <v>926860529</v>
      </c>
      <c r="M112" s="410">
        <v>0.27329999999999999</v>
      </c>
      <c r="N112" s="364">
        <v>38377578</v>
      </c>
      <c r="O112" s="364">
        <v>-69528662</v>
      </c>
    </row>
    <row r="113" spans="2:15" x14ac:dyDescent="0.25">
      <c r="B113" s="132"/>
      <c r="C113" s="59" t="s">
        <v>467</v>
      </c>
      <c r="D113" s="364">
        <v>1588865725</v>
      </c>
      <c r="E113" s="364">
        <v>766078665</v>
      </c>
      <c r="F113" s="366">
        <v>0.35</v>
      </c>
      <c r="G113" s="364">
        <v>1842373563</v>
      </c>
      <c r="H113" s="366">
        <v>3.6499999999999998E-2</v>
      </c>
      <c r="I113" s="364">
        <v>4891</v>
      </c>
      <c r="J113" s="366">
        <v>0.23910000000000001</v>
      </c>
      <c r="K113" s="371" t="s">
        <v>936</v>
      </c>
      <c r="L113" s="364">
        <v>505107036</v>
      </c>
      <c r="M113" s="410">
        <v>0.2742</v>
      </c>
      <c r="N113" s="364">
        <v>15837271</v>
      </c>
      <c r="O113" s="364">
        <v>-27068491</v>
      </c>
    </row>
    <row r="114" spans="2:15" x14ac:dyDescent="0.25">
      <c r="B114" s="132"/>
      <c r="C114" s="59" t="s">
        <v>468</v>
      </c>
      <c r="D114" s="364">
        <v>1393745906</v>
      </c>
      <c r="E114" s="364">
        <v>509329967</v>
      </c>
      <c r="F114" s="366">
        <v>0.31</v>
      </c>
      <c r="G114" s="364">
        <v>1548593818</v>
      </c>
      <c r="H114" s="366">
        <v>6.6900000000000001E-2</v>
      </c>
      <c r="I114" s="364">
        <v>4710</v>
      </c>
      <c r="J114" s="366">
        <v>0.21870000000000001</v>
      </c>
      <c r="K114" s="371" t="s">
        <v>936</v>
      </c>
      <c r="L114" s="364">
        <v>421753492</v>
      </c>
      <c r="M114" s="410">
        <v>0.27229999999999999</v>
      </c>
      <c r="N114" s="364">
        <v>22540308</v>
      </c>
      <c r="O114" s="364">
        <v>-42460171</v>
      </c>
    </row>
    <row r="115" spans="2:15" x14ac:dyDescent="0.25">
      <c r="B115" s="132"/>
      <c r="C115" s="129" t="s">
        <v>469</v>
      </c>
      <c r="D115" s="364">
        <v>587216840</v>
      </c>
      <c r="E115" s="364">
        <v>229129878</v>
      </c>
      <c r="F115" s="366">
        <v>0.4</v>
      </c>
      <c r="G115" s="364">
        <v>669864786</v>
      </c>
      <c r="H115" s="366">
        <v>0.17949999999999999</v>
      </c>
      <c r="I115" s="364">
        <v>1520</v>
      </c>
      <c r="J115" s="366">
        <v>0.25409999999999999</v>
      </c>
      <c r="K115" s="371" t="s">
        <v>936</v>
      </c>
      <c r="L115" s="364">
        <v>289581705</v>
      </c>
      <c r="M115" s="410">
        <v>0.43230000000000002</v>
      </c>
      <c r="N115" s="364">
        <v>30967336</v>
      </c>
      <c r="O115" s="364">
        <v>-64618865</v>
      </c>
    </row>
    <row r="116" spans="2:15" x14ac:dyDescent="0.25">
      <c r="B116" s="132"/>
      <c r="C116" s="59" t="s">
        <v>470</v>
      </c>
      <c r="D116" s="364">
        <v>449466827</v>
      </c>
      <c r="E116" s="364">
        <v>131700016</v>
      </c>
      <c r="F116" s="366">
        <v>0.28999999999999998</v>
      </c>
      <c r="G116" s="364">
        <v>488269693</v>
      </c>
      <c r="H116" s="366">
        <v>0.15479999999999999</v>
      </c>
      <c r="I116" s="371">
        <v>996</v>
      </c>
      <c r="J116" s="366">
        <v>0.21640000000000001</v>
      </c>
      <c r="K116" s="371" t="s">
        <v>936</v>
      </c>
      <c r="L116" s="364">
        <v>167482250</v>
      </c>
      <c r="M116" s="410">
        <v>0.34300000000000003</v>
      </c>
      <c r="N116" s="364">
        <v>15884090</v>
      </c>
      <c r="O116" s="364">
        <v>-36752879</v>
      </c>
    </row>
    <row r="117" spans="2:15" x14ac:dyDescent="0.25">
      <c r="B117" s="132"/>
      <c r="C117" s="59" t="s">
        <v>471</v>
      </c>
      <c r="D117" s="364">
        <v>110582678</v>
      </c>
      <c r="E117" s="364">
        <v>91067057</v>
      </c>
      <c r="F117" s="366">
        <v>0.56000000000000005</v>
      </c>
      <c r="G117" s="364">
        <v>153605141</v>
      </c>
      <c r="H117" s="366">
        <v>0.2283</v>
      </c>
      <c r="I117" s="371">
        <v>394</v>
      </c>
      <c r="J117" s="366">
        <v>0.38679999999999998</v>
      </c>
      <c r="K117" s="371" t="s">
        <v>936</v>
      </c>
      <c r="L117" s="364">
        <v>111270223</v>
      </c>
      <c r="M117" s="410">
        <v>0.72440000000000004</v>
      </c>
      <c r="N117" s="364">
        <v>13327891</v>
      </c>
      <c r="O117" s="364">
        <v>-24242472</v>
      </c>
    </row>
    <row r="118" spans="2:15" x14ac:dyDescent="0.25">
      <c r="B118" s="132"/>
      <c r="C118" s="59" t="s">
        <v>472</v>
      </c>
      <c r="D118" s="364">
        <v>27167335</v>
      </c>
      <c r="E118" s="364">
        <v>6362806</v>
      </c>
      <c r="F118" s="366">
        <v>0.13</v>
      </c>
      <c r="G118" s="364">
        <v>27989952</v>
      </c>
      <c r="H118" s="366">
        <v>0.34389999999999998</v>
      </c>
      <c r="I118" s="371">
        <v>130</v>
      </c>
      <c r="J118" s="366">
        <v>0.18260000000000001</v>
      </c>
      <c r="K118" s="371" t="s">
        <v>936</v>
      </c>
      <c r="L118" s="364">
        <v>10829232</v>
      </c>
      <c r="M118" s="410">
        <v>0.38690000000000002</v>
      </c>
      <c r="N118" s="364">
        <v>1755355</v>
      </c>
      <c r="O118" s="364">
        <v>-3623514</v>
      </c>
    </row>
    <row r="119" spans="2:15" x14ac:dyDescent="0.25">
      <c r="B119" s="133"/>
      <c r="C119" s="129" t="s">
        <v>473</v>
      </c>
      <c r="D119" s="364">
        <v>421864399</v>
      </c>
      <c r="E119" s="364">
        <v>369151757</v>
      </c>
      <c r="F119" s="366">
        <v>0.31</v>
      </c>
      <c r="G119" s="364">
        <v>526041319</v>
      </c>
      <c r="H119" s="366">
        <v>1</v>
      </c>
      <c r="I119" s="364">
        <v>1231</v>
      </c>
      <c r="J119" s="366">
        <v>0.38690000000000002</v>
      </c>
      <c r="K119" s="371" t="s">
        <v>936</v>
      </c>
      <c r="L119" s="364">
        <v>723506877</v>
      </c>
      <c r="M119" s="410">
        <v>1.3754</v>
      </c>
      <c r="N119" s="364">
        <v>265802153</v>
      </c>
      <c r="O119" s="364">
        <v>-276935806</v>
      </c>
    </row>
    <row r="120" spans="2:15" x14ac:dyDescent="0.25">
      <c r="B120" s="810" t="s">
        <v>474</v>
      </c>
      <c r="C120" s="811"/>
      <c r="D120" s="411">
        <v>7241376452</v>
      </c>
      <c r="E120" s="411">
        <v>11648037496</v>
      </c>
      <c r="F120" s="412">
        <v>0.52839999999999998</v>
      </c>
      <c r="G120" s="411">
        <v>13846026797</v>
      </c>
      <c r="H120" s="412">
        <v>6.4500000000000002E-2</v>
      </c>
      <c r="I120" s="411">
        <v>24498</v>
      </c>
      <c r="J120" s="412">
        <v>0.3795</v>
      </c>
      <c r="K120" s="126" t="s">
        <v>936</v>
      </c>
      <c r="L120" s="411">
        <v>4528984873</v>
      </c>
      <c r="M120" s="412">
        <v>0.3271</v>
      </c>
      <c r="N120" s="411">
        <v>366924276</v>
      </c>
      <c r="O120" s="411">
        <v>-492070209</v>
      </c>
    </row>
    <row r="121" spans="2:15" x14ac:dyDescent="0.25">
      <c r="B121" s="812" t="s">
        <v>475</v>
      </c>
      <c r="C121" s="813"/>
      <c r="D121" s="411">
        <v>425770618540</v>
      </c>
      <c r="E121" s="411">
        <v>96244060702</v>
      </c>
      <c r="F121" s="412">
        <v>0.44540000000000002</v>
      </c>
      <c r="G121" s="411">
        <v>477401321592</v>
      </c>
      <c r="H121" s="412">
        <v>3.5000000000000003E-2</v>
      </c>
      <c r="I121" s="411">
        <v>387891</v>
      </c>
      <c r="J121" s="412">
        <v>0.17979999999999999</v>
      </c>
      <c r="K121" s="126">
        <v>2</v>
      </c>
      <c r="L121" s="411">
        <v>131202828287</v>
      </c>
      <c r="M121" s="412">
        <v>0.27479999999999999</v>
      </c>
      <c r="N121" s="411">
        <v>3458316982</v>
      </c>
      <c r="O121" s="411">
        <v>-4393653646</v>
      </c>
    </row>
  </sheetData>
  <mergeCells count="8">
    <mergeCell ref="B5:B6"/>
    <mergeCell ref="B25:C25"/>
    <mergeCell ref="B121:C121"/>
    <mergeCell ref="B44:C44"/>
    <mergeCell ref="B63:C63"/>
    <mergeCell ref="B82:C82"/>
    <mergeCell ref="B101:C101"/>
    <mergeCell ref="B120:C120"/>
  </mergeCells>
  <hyperlinks>
    <hyperlink ref="Q2" location="Index!A1" display="Return to index" xr:uid="{33A12DDD-CF1B-4958-AAC4-E897455A6534}"/>
  </hyperlinks>
  <pageMargins left="0.7" right="0.7" top="0.78740157499999996" bottom="0.78740157499999996" header="0.3" footer="0.3"/>
  <pageSetup paperSize="9" scale="1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FCBED0-B1C1-4618-9E63-D8E0F9A690D9}">
  <sheetPr>
    <pageSetUpPr autoPageBreaks="0" fitToPage="1"/>
  </sheetPr>
  <dimension ref="B2:J23"/>
  <sheetViews>
    <sheetView showGridLines="0" zoomScaleNormal="100" zoomScaleSheetLayoutView="100" workbookViewId="0">
      <selection activeCell="J2" sqref="J2"/>
    </sheetView>
  </sheetViews>
  <sheetFormatPr defaultColWidth="9.140625" defaultRowHeight="15" x14ac:dyDescent="0.25"/>
  <cols>
    <col min="1" max="1" width="3.7109375" style="11" customWidth="1"/>
    <col min="2" max="2" width="7.42578125" style="11" customWidth="1"/>
    <col min="3" max="3" width="47" style="11" customWidth="1"/>
    <col min="4" max="4" width="26" style="11" customWidth="1"/>
    <col min="5" max="8" width="23.28515625" style="11" customWidth="1"/>
    <col min="9" max="9" width="9.140625" style="11"/>
    <col min="10" max="10" width="15.28515625" style="11" bestFit="1" customWidth="1"/>
    <col min="11" max="16384" width="9.140625" style="11"/>
  </cols>
  <sheetData>
    <row r="2" spans="2:10" ht="20.25" x14ac:dyDescent="0.3">
      <c r="B2" s="9" t="s">
        <v>477</v>
      </c>
      <c r="C2" s="134"/>
      <c r="D2" s="134"/>
      <c r="E2" s="9"/>
      <c r="F2" s="9"/>
      <c r="G2" s="9"/>
      <c r="H2" s="9"/>
      <c r="I2" s="135"/>
      <c r="J2" s="271" t="s">
        <v>46</v>
      </c>
    </row>
    <row r="4" spans="2:10" x14ac:dyDescent="0.25">
      <c r="B4" s="136"/>
      <c r="C4" s="136"/>
      <c r="D4" s="136"/>
      <c r="E4" s="136"/>
      <c r="F4" s="136"/>
    </row>
    <row r="5" spans="2:10" x14ac:dyDescent="0.25">
      <c r="B5" s="137"/>
      <c r="C5" s="137"/>
      <c r="D5" s="137"/>
      <c r="E5" s="138"/>
      <c r="F5" s="138"/>
    </row>
    <row r="6" spans="2:10" ht="45" x14ac:dyDescent="0.25">
      <c r="B6" s="79"/>
      <c r="C6" s="139"/>
      <c r="D6" s="140" t="s">
        <v>478</v>
      </c>
      <c r="E6" s="140" t="s">
        <v>479</v>
      </c>
      <c r="F6" s="140" t="s">
        <v>480</v>
      </c>
      <c r="G6" s="140" t="s">
        <v>481</v>
      </c>
      <c r="H6" s="140" t="s">
        <v>482</v>
      </c>
    </row>
    <row r="7" spans="2:10" x14ac:dyDescent="0.25">
      <c r="B7" s="79"/>
      <c r="C7" s="79"/>
      <c r="D7" s="141" t="s">
        <v>236</v>
      </c>
      <c r="E7" s="141" t="s">
        <v>237</v>
      </c>
      <c r="F7" s="141" t="s">
        <v>238</v>
      </c>
      <c r="G7" s="141" t="s">
        <v>239</v>
      </c>
      <c r="H7" s="141" t="s">
        <v>240</v>
      </c>
    </row>
    <row r="8" spans="2:10" x14ac:dyDescent="0.25">
      <c r="B8" s="142">
        <v>1</v>
      </c>
      <c r="C8" s="142" t="s">
        <v>483</v>
      </c>
      <c r="D8" s="131">
        <v>0</v>
      </c>
      <c r="E8" s="362">
        <v>66618847309</v>
      </c>
      <c r="F8" s="131">
        <v>100</v>
      </c>
      <c r="G8" s="131">
        <v>0</v>
      </c>
      <c r="H8" s="131">
        <v>0</v>
      </c>
    </row>
    <row r="9" spans="2:10" x14ac:dyDescent="0.25">
      <c r="B9" s="142">
        <v>1.1000000000000001</v>
      </c>
      <c r="C9" s="143" t="s">
        <v>484</v>
      </c>
      <c r="D9" s="144"/>
      <c r="E9" s="362">
        <v>13646192295</v>
      </c>
      <c r="F9" s="131">
        <v>100</v>
      </c>
      <c r="G9" s="131">
        <v>0</v>
      </c>
      <c r="H9" s="131">
        <v>0</v>
      </c>
    </row>
    <row r="10" spans="2:10" x14ac:dyDescent="0.25">
      <c r="B10" s="142">
        <v>1.2</v>
      </c>
      <c r="C10" s="143" t="s">
        <v>485</v>
      </c>
      <c r="D10" s="144"/>
      <c r="E10" s="362">
        <v>0</v>
      </c>
      <c r="F10" s="131"/>
      <c r="G10" s="131"/>
      <c r="H10" s="131"/>
    </row>
    <row r="11" spans="2:10" x14ac:dyDescent="0.25">
      <c r="B11" s="142">
        <v>2</v>
      </c>
      <c r="C11" s="142" t="s">
        <v>423</v>
      </c>
      <c r="D11" s="131">
        <v>0</v>
      </c>
      <c r="E11" s="362">
        <v>66155834910</v>
      </c>
      <c r="F11" s="131">
        <v>100</v>
      </c>
      <c r="G11" s="131">
        <v>0</v>
      </c>
      <c r="H11" s="131">
        <v>0</v>
      </c>
    </row>
    <row r="12" spans="2:10" x14ac:dyDescent="0.25">
      <c r="B12" s="142">
        <v>3</v>
      </c>
      <c r="C12" s="142" t="s">
        <v>424</v>
      </c>
      <c r="D12" s="362">
        <v>258983265097</v>
      </c>
      <c r="E12" s="362">
        <v>259774845751</v>
      </c>
      <c r="F12" s="131">
        <v>0.30470000000000003</v>
      </c>
      <c r="G12" s="131">
        <v>0</v>
      </c>
      <c r="H12" s="131">
        <v>99.695300000000003</v>
      </c>
    </row>
    <row r="13" spans="2:10" ht="22.5" x14ac:dyDescent="0.25">
      <c r="B13" s="142">
        <v>3.1</v>
      </c>
      <c r="C13" s="143" t="s">
        <v>486</v>
      </c>
      <c r="D13" s="144"/>
      <c r="E13" s="362">
        <v>256329041</v>
      </c>
      <c r="F13" s="131">
        <v>0</v>
      </c>
      <c r="G13" s="131">
        <v>0</v>
      </c>
      <c r="H13" s="131">
        <v>100</v>
      </c>
    </row>
    <row r="14" spans="2:10" x14ac:dyDescent="0.25">
      <c r="B14" s="142">
        <v>3.2</v>
      </c>
      <c r="C14" s="143" t="s">
        <v>487</v>
      </c>
      <c r="D14" s="144"/>
      <c r="E14" s="362"/>
      <c r="F14" s="131"/>
      <c r="G14" s="131"/>
      <c r="H14" s="131"/>
    </row>
    <row r="15" spans="2:10" x14ac:dyDescent="0.25">
      <c r="B15" s="142">
        <v>4</v>
      </c>
      <c r="C15" s="142" t="s">
        <v>425</v>
      </c>
      <c r="D15" s="368">
        <v>258983265097</v>
      </c>
      <c r="E15" s="368">
        <v>235183179458</v>
      </c>
      <c r="F15" s="130">
        <v>0.61639999999999995</v>
      </c>
      <c r="G15" s="130">
        <v>0</v>
      </c>
      <c r="H15" s="130">
        <v>99.044600000000003</v>
      </c>
    </row>
    <row r="16" spans="2:10" x14ac:dyDescent="0.25">
      <c r="B16" s="142">
        <v>4.0999999999999996</v>
      </c>
      <c r="C16" s="58" t="s">
        <v>488</v>
      </c>
      <c r="D16" s="145"/>
      <c r="E16" s="368">
        <v>36131169287</v>
      </c>
      <c r="F16" s="130">
        <v>0.95540000000000003</v>
      </c>
      <c r="G16" s="130">
        <v>0</v>
      </c>
      <c r="H16" s="130">
        <v>99.209900000000005</v>
      </c>
    </row>
    <row r="17" spans="2:8" x14ac:dyDescent="0.25">
      <c r="B17" s="142">
        <v>4.2</v>
      </c>
      <c r="C17" s="58" t="s">
        <v>489</v>
      </c>
      <c r="D17" s="145"/>
      <c r="E17" s="368">
        <v>165838228409</v>
      </c>
      <c r="F17" s="130">
        <v>0.79010000000000002</v>
      </c>
      <c r="G17" s="130">
        <v>0</v>
      </c>
      <c r="H17" s="130">
        <v>99.559799999999996</v>
      </c>
    </row>
    <row r="18" spans="2:8" x14ac:dyDescent="0.25">
      <c r="B18" s="142">
        <v>4.3</v>
      </c>
      <c r="C18" s="58" t="s">
        <v>490</v>
      </c>
      <c r="D18" s="145"/>
      <c r="E18" s="368"/>
      <c r="F18" s="130"/>
      <c r="G18" s="130"/>
      <c r="H18" s="130"/>
    </row>
    <row r="19" spans="2:8" x14ac:dyDescent="0.25">
      <c r="B19" s="142">
        <v>4.4000000000000004</v>
      </c>
      <c r="C19" s="58" t="s">
        <v>491</v>
      </c>
      <c r="D19" s="145"/>
      <c r="E19" s="368">
        <v>14761675398</v>
      </c>
      <c r="F19" s="130">
        <v>4.3918999999999997</v>
      </c>
      <c r="G19" s="130">
        <v>0</v>
      </c>
      <c r="H19" s="130">
        <v>95.608099999999993</v>
      </c>
    </row>
    <row r="20" spans="2:8" x14ac:dyDescent="0.25">
      <c r="B20" s="142">
        <v>4.5</v>
      </c>
      <c r="C20" s="58" t="s">
        <v>492</v>
      </c>
      <c r="D20" s="145"/>
      <c r="E20" s="368">
        <v>18452106364</v>
      </c>
      <c r="F20" s="130">
        <v>3.16</v>
      </c>
      <c r="G20" s="130">
        <v>0</v>
      </c>
      <c r="H20" s="130">
        <v>96.84</v>
      </c>
    </row>
    <row r="21" spans="2:8" x14ac:dyDescent="0.25">
      <c r="B21" s="142">
        <v>5</v>
      </c>
      <c r="C21" s="142" t="s">
        <v>432</v>
      </c>
      <c r="D21" s="368">
        <v>0</v>
      </c>
      <c r="E21" s="368">
        <v>1596770322</v>
      </c>
      <c r="F21" s="130">
        <v>100</v>
      </c>
      <c r="G21" s="130">
        <v>0</v>
      </c>
      <c r="H21" s="130">
        <v>0</v>
      </c>
    </row>
    <row r="22" spans="2:8" x14ac:dyDescent="0.25">
      <c r="B22" s="142">
        <v>6</v>
      </c>
      <c r="C22" s="142" t="s">
        <v>493</v>
      </c>
      <c r="D22" s="368">
        <v>258983265097</v>
      </c>
      <c r="E22" s="368">
        <v>6075368883</v>
      </c>
      <c r="F22" s="130">
        <v>6.9699999999999998E-2</v>
      </c>
      <c r="G22" s="130">
        <v>0</v>
      </c>
      <c r="H22" s="130">
        <v>99.930300000000003</v>
      </c>
    </row>
    <row r="23" spans="2:8" x14ac:dyDescent="0.25">
      <c r="B23" s="142">
        <v>7</v>
      </c>
      <c r="C23" s="146" t="s">
        <v>494</v>
      </c>
      <c r="D23" s="368">
        <v>258983265097</v>
      </c>
      <c r="E23" s="368">
        <v>635404846633</v>
      </c>
      <c r="F23" s="130">
        <v>21.626200000000001</v>
      </c>
      <c r="G23" s="130">
        <v>0</v>
      </c>
      <c r="H23" s="130">
        <v>78.373800000000003</v>
      </c>
    </row>
  </sheetData>
  <hyperlinks>
    <hyperlink ref="J2" location="Index!A1" display="Return to index" xr:uid="{81A9E9FE-A4A5-4058-9AA5-0515AC9A9569}"/>
  </hyperlinks>
  <pageMargins left="0.7" right="0.7" top="0.75" bottom="0.75" header="0.3" footer="0.3"/>
  <pageSetup paperSize="9" scale="74" orientation="landscape" r:id="rId1"/>
  <headerFooter>
    <evenHeader>&amp;L&amp;"Times New Roman,Regular"&amp;12&amp;K000000Central Bank of Ireland - RESTRICTED</evenHeader>
    <firstHeader>&amp;L&amp;"Times New Roman,Regular"&amp;12&amp;K000000Central Bank of Ireland - RESTRICTED</first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294A97-8FDC-4FED-9083-D06B92EE7C0A}">
  <sheetPr>
    <pageSetUpPr autoPageBreaks="0" fitToPage="1"/>
  </sheetPr>
  <dimension ref="B2:G26"/>
  <sheetViews>
    <sheetView showGridLines="0" zoomScale="56" zoomScaleNormal="100" zoomScaleSheetLayoutView="100" workbookViewId="0">
      <selection activeCell="G2" sqref="G2"/>
    </sheetView>
  </sheetViews>
  <sheetFormatPr defaultColWidth="9.140625" defaultRowHeight="15" x14ac:dyDescent="0.25"/>
  <cols>
    <col min="1" max="1" width="3.28515625" style="11" customWidth="1"/>
    <col min="2" max="2" width="8.42578125" style="11" customWidth="1"/>
    <col min="3" max="3" width="51.5703125" style="11" customWidth="1"/>
    <col min="4" max="4" width="31.5703125" style="11" customWidth="1"/>
    <col min="5" max="5" width="38.5703125" style="11" customWidth="1"/>
    <col min="6" max="6" width="9.140625" style="11"/>
    <col min="7" max="7" width="22.5703125" style="11" customWidth="1"/>
    <col min="8" max="16384" width="9.140625" style="11"/>
  </cols>
  <sheetData>
    <row r="2" spans="2:7" ht="20.25" x14ac:dyDescent="0.3">
      <c r="B2" s="727" t="s">
        <v>495</v>
      </c>
      <c r="C2" s="727"/>
      <c r="D2" s="727"/>
      <c r="E2" s="727"/>
      <c r="F2" s="147"/>
      <c r="G2" s="271" t="s">
        <v>46</v>
      </c>
    </row>
    <row r="3" spans="2:7" ht="19.5" customHeight="1" x14ac:dyDescent="0.25">
      <c r="B3" s="727"/>
      <c r="C3" s="727"/>
      <c r="D3" s="727"/>
      <c r="E3" s="727"/>
    </row>
    <row r="4" spans="2:7" x14ac:dyDescent="0.25">
      <c r="B4" s="136"/>
      <c r="C4" s="136"/>
      <c r="D4" s="136"/>
      <c r="E4" s="136"/>
    </row>
    <row r="5" spans="2:7" x14ac:dyDescent="0.25">
      <c r="B5" s="148"/>
      <c r="C5" s="148"/>
      <c r="D5" s="138"/>
      <c r="E5" s="138"/>
    </row>
    <row r="6" spans="2:7" ht="22.5" x14ac:dyDescent="0.25">
      <c r="B6" s="148"/>
      <c r="C6" s="148"/>
      <c r="D6" s="140" t="s">
        <v>496</v>
      </c>
      <c r="E6" s="140" t="s">
        <v>497</v>
      </c>
    </row>
    <row r="7" spans="2:7" x14ac:dyDescent="0.25">
      <c r="B7" s="814"/>
      <c r="C7" s="814"/>
      <c r="D7" s="149" t="s">
        <v>236</v>
      </c>
      <c r="E7" s="149" t="s">
        <v>237</v>
      </c>
    </row>
    <row r="8" spans="2:7" x14ac:dyDescent="0.25">
      <c r="B8" s="150">
        <v>1</v>
      </c>
      <c r="C8" s="151" t="s">
        <v>498</v>
      </c>
      <c r="D8" s="131"/>
      <c r="E8" s="131"/>
    </row>
    <row r="9" spans="2:7" x14ac:dyDescent="0.25">
      <c r="B9" s="150">
        <v>2</v>
      </c>
      <c r="C9" s="150" t="s">
        <v>499</v>
      </c>
      <c r="D9" s="131"/>
      <c r="E9" s="131"/>
    </row>
    <row r="10" spans="2:7" x14ac:dyDescent="0.25">
      <c r="B10" s="150">
        <v>3</v>
      </c>
      <c r="C10" s="150" t="s">
        <v>423</v>
      </c>
      <c r="D10" s="131"/>
      <c r="E10" s="131"/>
    </row>
    <row r="11" spans="2:7" x14ac:dyDescent="0.25">
      <c r="B11" s="150">
        <v>4</v>
      </c>
      <c r="C11" s="150" t="s">
        <v>500</v>
      </c>
      <c r="D11" s="131"/>
      <c r="E11" s="131"/>
    </row>
    <row r="12" spans="2:7" x14ac:dyDescent="0.25">
      <c r="B12" s="57">
        <v>4.0999999999999996</v>
      </c>
      <c r="C12" s="57" t="s">
        <v>501</v>
      </c>
      <c r="D12" s="131"/>
      <c r="E12" s="131"/>
    </row>
    <row r="13" spans="2:7" x14ac:dyDescent="0.25">
      <c r="B13" s="57">
        <v>4.2</v>
      </c>
      <c r="C13" s="57" t="s">
        <v>502</v>
      </c>
      <c r="D13" s="131"/>
      <c r="E13" s="131"/>
    </row>
    <row r="14" spans="2:7" x14ac:dyDescent="0.25">
      <c r="B14" s="150">
        <v>5</v>
      </c>
      <c r="C14" s="151" t="s">
        <v>503</v>
      </c>
      <c r="D14" s="362">
        <v>131265712766</v>
      </c>
      <c r="E14" s="362">
        <v>131265712766</v>
      </c>
    </row>
    <row r="15" spans="2:7" x14ac:dyDescent="0.25">
      <c r="B15" s="150">
        <v>6</v>
      </c>
      <c r="C15" s="150" t="s">
        <v>499</v>
      </c>
      <c r="D15" s="362">
        <v>0</v>
      </c>
      <c r="E15" s="362">
        <v>0</v>
      </c>
    </row>
    <row r="16" spans="2:7" x14ac:dyDescent="0.25">
      <c r="B16" s="150">
        <v>7</v>
      </c>
      <c r="C16" s="150" t="s">
        <v>423</v>
      </c>
      <c r="D16" s="362">
        <v>0</v>
      </c>
      <c r="E16" s="362">
        <v>0</v>
      </c>
    </row>
    <row r="17" spans="2:5" x14ac:dyDescent="0.25">
      <c r="B17" s="150">
        <v>8</v>
      </c>
      <c r="C17" s="150" t="s">
        <v>500</v>
      </c>
      <c r="D17" s="362">
        <v>86127135972</v>
      </c>
      <c r="E17" s="362">
        <v>86127135972</v>
      </c>
    </row>
    <row r="18" spans="2:5" x14ac:dyDescent="0.25">
      <c r="B18" s="57">
        <v>8.1</v>
      </c>
      <c r="C18" s="57" t="s">
        <v>504</v>
      </c>
      <c r="D18" s="362">
        <v>23001375747</v>
      </c>
      <c r="E18" s="362">
        <v>23001375747</v>
      </c>
    </row>
    <row r="19" spans="2:5" x14ac:dyDescent="0.25">
      <c r="B19" s="57">
        <v>8.1999999999999993</v>
      </c>
      <c r="C19" s="57" t="s">
        <v>505</v>
      </c>
      <c r="D19" s="362">
        <v>62884478</v>
      </c>
      <c r="E19" s="362">
        <v>62884478</v>
      </c>
    </row>
    <row r="20" spans="2:5" x14ac:dyDescent="0.25">
      <c r="B20" s="57">
        <v>9</v>
      </c>
      <c r="C20" s="150" t="s">
        <v>425</v>
      </c>
      <c r="D20" s="362">
        <v>45138576794</v>
      </c>
      <c r="E20" s="362">
        <v>45138576794</v>
      </c>
    </row>
    <row r="21" spans="2:5" x14ac:dyDescent="0.25">
      <c r="B21" s="57">
        <v>9.1</v>
      </c>
      <c r="C21" s="57" t="s">
        <v>506</v>
      </c>
      <c r="D21" s="362">
        <v>5936551057</v>
      </c>
      <c r="E21" s="362">
        <v>5936551057</v>
      </c>
    </row>
    <row r="22" spans="2:5" x14ac:dyDescent="0.25">
      <c r="B22" s="57">
        <v>9.1999999999999993</v>
      </c>
      <c r="C22" s="57" t="s">
        <v>507</v>
      </c>
      <c r="D22" s="362">
        <v>29623172120</v>
      </c>
      <c r="E22" s="362">
        <v>29623172120</v>
      </c>
    </row>
    <row r="23" spans="2:5" x14ac:dyDescent="0.25">
      <c r="B23" s="57">
        <v>9.3000000000000007</v>
      </c>
      <c r="C23" s="57" t="s">
        <v>490</v>
      </c>
      <c r="D23" s="362">
        <v>0</v>
      </c>
      <c r="E23" s="362">
        <v>0</v>
      </c>
    </row>
    <row r="24" spans="2:5" x14ac:dyDescent="0.25">
      <c r="B24" s="57">
        <v>9.4</v>
      </c>
      <c r="C24" s="57" t="s">
        <v>508</v>
      </c>
      <c r="D24" s="362">
        <v>4528984873</v>
      </c>
      <c r="E24" s="362">
        <v>4528984873</v>
      </c>
    </row>
    <row r="25" spans="2:5" x14ac:dyDescent="0.25">
      <c r="B25" s="57">
        <v>9.5</v>
      </c>
      <c r="C25" s="57" t="s">
        <v>509</v>
      </c>
      <c r="D25" s="362">
        <v>5049868744</v>
      </c>
      <c r="E25" s="362">
        <v>5049868744</v>
      </c>
    </row>
    <row r="26" spans="2:5" s="137" customFormat="1" x14ac:dyDescent="0.25">
      <c r="B26" s="150">
        <v>10</v>
      </c>
      <c r="C26" s="151" t="s">
        <v>510</v>
      </c>
      <c r="D26" s="368">
        <v>131265712766</v>
      </c>
      <c r="E26" s="368">
        <v>131265712766</v>
      </c>
    </row>
  </sheetData>
  <mergeCells count="2">
    <mergeCell ref="B2:E3"/>
    <mergeCell ref="B7:C7"/>
  </mergeCells>
  <hyperlinks>
    <hyperlink ref="G2" location="Index!A1" display="Return to index" xr:uid="{55270EFF-2418-4AEA-9E3B-33040EC1B26B}"/>
  </hyperlinks>
  <pageMargins left="0.7" right="0.7" top="0.75" bottom="0.75" header="0.3" footer="0.3"/>
  <pageSetup paperSize="9" scale="60" orientation="landscape" r:id="rId1"/>
  <headerFooter>
    <evenHeader>&amp;L&amp;"Times New Roman,Regular"&amp;12&amp;K000000Central Bank of Ireland - RESTRICTED</evenHeader>
    <firstHeader>&amp;L&amp;"Times New Roman,Regular"&amp;12&amp;K000000Central Bank of Ireland - RESTRICTED</first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15C270-C55A-4DE7-9E19-50D68CF79C42}">
  <sheetPr>
    <pageSetUpPr autoPageBreaks="0" fitToPage="1"/>
  </sheetPr>
  <dimension ref="A2:S30"/>
  <sheetViews>
    <sheetView showGridLines="0" topLeftCell="J1" zoomScale="80" zoomScaleNormal="80" zoomScaleSheetLayoutView="100" workbookViewId="0">
      <selection activeCell="S2" sqref="S2"/>
    </sheetView>
  </sheetViews>
  <sheetFormatPr defaultColWidth="9.140625" defaultRowHeight="15" x14ac:dyDescent="0.25"/>
  <cols>
    <col min="1" max="1" width="3.7109375" style="11" customWidth="1"/>
    <col min="2" max="2" width="5.42578125" style="11" customWidth="1"/>
    <col min="3" max="3" width="40.28515625" style="11" customWidth="1"/>
    <col min="4" max="4" width="26.5703125" style="11" customWidth="1"/>
    <col min="5" max="15" width="36.7109375" style="11" customWidth="1"/>
    <col min="16" max="17" width="35.5703125" style="11" customWidth="1"/>
    <col min="18" max="18" width="9.42578125" style="11" customWidth="1"/>
    <col min="19" max="19" width="16.28515625" style="11" bestFit="1" customWidth="1"/>
    <col min="20" max="16384" width="9.140625" style="11"/>
  </cols>
  <sheetData>
    <row r="2" spans="1:19" ht="20.25" x14ac:dyDescent="0.3">
      <c r="B2" s="10"/>
      <c r="C2" s="9" t="s">
        <v>511</v>
      </c>
      <c r="D2" s="10"/>
      <c r="E2" s="10"/>
      <c r="F2" s="10"/>
      <c r="G2" s="10"/>
      <c r="H2" s="10"/>
      <c r="I2" s="10"/>
      <c r="J2" s="10"/>
      <c r="K2" s="10"/>
      <c r="L2" s="10"/>
      <c r="M2" s="10"/>
      <c r="N2" s="10"/>
      <c r="O2" s="10"/>
      <c r="P2" s="10"/>
      <c r="Q2" s="10"/>
      <c r="S2" s="271" t="s">
        <v>46</v>
      </c>
    </row>
    <row r="5" spans="1:19" x14ac:dyDescent="0.25">
      <c r="C5" s="152"/>
    </row>
    <row r="6" spans="1:19" ht="15.75" x14ac:dyDescent="0.25">
      <c r="B6" s="815" t="s">
        <v>443</v>
      </c>
      <c r="C6" s="816"/>
      <c r="D6" s="821" t="s">
        <v>512</v>
      </c>
      <c r="E6" s="823" t="s">
        <v>513</v>
      </c>
      <c r="F6" s="824"/>
      <c r="G6" s="824"/>
      <c r="H6" s="824"/>
      <c r="I6" s="824"/>
      <c r="J6" s="824"/>
      <c r="K6" s="824"/>
      <c r="L6" s="824"/>
      <c r="M6" s="824"/>
      <c r="N6" s="824"/>
      <c r="O6" s="825"/>
      <c r="P6" s="823" t="s">
        <v>514</v>
      </c>
      <c r="Q6" s="825"/>
    </row>
    <row r="7" spans="1:19" ht="49.5" customHeight="1" x14ac:dyDescent="0.25">
      <c r="B7" s="817"/>
      <c r="C7" s="818"/>
      <c r="D7" s="822"/>
      <c r="E7" s="826" t="s">
        <v>515</v>
      </c>
      <c r="F7" s="827"/>
      <c r="G7" s="827"/>
      <c r="H7" s="827"/>
      <c r="I7" s="827"/>
      <c r="J7" s="827"/>
      <c r="K7" s="827"/>
      <c r="L7" s="827"/>
      <c r="M7" s="828"/>
      <c r="N7" s="826" t="s">
        <v>516</v>
      </c>
      <c r="O7" s="828"/>
      <c r="P7" s="821" t="s">
        <v>517</v>
      </c>
      <c r="Q7" s="830" t="s">
        <v>518</v>
      </c>
    </row>
    <row r="8" spans="1:19" s="108" customFormat="1" x14ac:dyDescent="0.25">
      <c r="A8" s="11"/>
      <c r="B8" s="817"/>
      <c r="C8" s="818"/>
      <c r="D8" s="822"/>
      <c r="E8" s="821" t="s">
        <v>519</v>
      </c>
      <c r="F8" s="833" t="s">
        <v>520</v>
      </c>
      <c r="G8" s="154"/>
      <c r="H8" s="154"/>
      <c r="I8" s="154"/>
      <c r="J8" s="833" t="s">
        <v>521</v>
      </c>
      <c r="K8" s="154"/>
      <c r="L8" s="154"/>
      <c r="M8" s="154"/>
      <c r="N8" s="821" t="s">
        <v>522</v>
      </c>
      <c r="O8" s="821" t="s">
        <v>523</v>
      </c>
      <c r="P8" s="822"/>
      <c r="Q8" s="831"/>
    </row>
    <row r="9" spans="1:19" s="108" customFormat="1" ht="22.5" x14ac:dyDescent="0.25">
      <c r="A9" s="11"/>
      <c r="B9" s="817"/>
      <c r="C9" s="818"/>
      <c r="D9" s="153"/>
      <c r="E9" s="829"/>
      <c r="F9" s="829"/>
      <c r="G9" s="155" t="s">
        <v>524</v>
      </c>
      <c r="H9" s="155" t="s">
        <v>525</v>
      </c>
      <c r="I9" s="155" t="s">
        <v>526</v>
      </c>
      <c r="J9" s="829"/>
      <c r="K9" s="155" t="s">
        <v>527</v>
      </c>
      <c r="L9" s="155" t="s">
        <v>528</v>
      </c>
      <c r="M9" s="155" t="s">
        <v>529</v>
      </c>
      <c r="N9" s="829"/>
      <c r="O9" s="829"/>
      <c r="P9" s="829"/>
      <c r="Q9" s="832"/>
    </row>
    <row r="10" spans="1:19" s="108" customFormat="1" x14ac:dyDescent="0.25">
      <c r="A10" s="11"/>
      <c r="B10" s="819"/>
      <c r="C10" s="820"/>
      <c r="D10" s="156" t="s">
        <v>236</v>
      </c>
      <c r="E10" s="156" t="s">
        <v>237</v>
      </c>
      <c r="F10" s="156" t="s">
        <v>238</v>
      </c>
      <c r="G10" s="156" t="s">
        <v>239</v>
      </c>
      <c r="H10" s="156" t="s">
        <v>240</v>
      </c>
      <c r="I10" s="156" t="s">
        <v>333</v>
      </c>
      <c r="J10" s="156" t="s">
        <v>334</v>
      </c>
      <c r="K10" s="156" t="s">
        <v>335</v>
      </c>
      <c r="L10" s="156" t="s">
        <v>356</v>
      </c>
      <c r="M10" s="156" t="s">
        <v>357</v>
      </c>
      <c r="N10" s="156" t="s">
        <v>358</v>
      </c>
      <c r="O10" s="156" t="s">
        <v>359</v>
      </c>
      <c r="P10" s="149" t="s">
        <v>382</v>
      </c>
      <c r="Q10" s="149" t="s">
        <v>383</v>
      </c>
    </row>
    <row r="11" spans="1:19" x14ac:dyDescent="0.25">
      <c r="B11" s="157">
        <v>1</v>
      </c>
      <c r="C11" s="150" t="s">
        <v>499</v>
      </c>
      <c r="D11" s="131"/>
      <c r="E11" s="131"/>
      <c r="F11" s="131"/>
      <c r="G11" s="131"/>
      <c r="H11" s="131"/>
      <c r="I11" s="131"/>
      <c r="J11" s="131"/>
      <c r="K11" s="131"/>
      <c r="L11" s="131"/>
      <c r="M11" s="131"/>
      <c r="N11" s="131"/>
      <c r="O11" s="131"/>
      <c r="P11" s="130"/>
      <c r="Q11" s="130"/>
    </row>
    <row r="12" spans="1:19" x14ac:dyDescent="0.25">
      <c r="B12" s="157">
        <v>2</v>
      </c>
      <c r="C12" s="150" t="s">
        <v>423</v>
      </c>
      <c r="D12" s="131"/>
      <c r="E12" s="131"/>
      <c r="F12" s="131"/>
      <c r="G12" s="131"/>
      <c r="H12" s="131"/>
      <c r="I12" s="131"/>
      <c r="J12" s="131"/>
      <c r="K12" s="131"/>
      <c r="L12" s="131"/>
      <c r="M12" s="131"/>
      <c r="N12" s="131"/>
      <c r="O12" s="131"/>
      <c r="P12" s="130"/>
      <c r="Q12" s="130"/>
    </row>
    <row r="13" spans="1:19" x14ac:dyDescent="0.25">
      <c r="B13" s="157">
        <v>3</v>
      </c>
      <c r="C13" s="150" t="s">
        <v>424</v>
      </c>
      <c r="D13" s="363">
        <v>245004881195</v>
      </c>
      <c r="E13" s="615">
        <v>0.03</v>
      </c>
      <c r="F13" s="615">
        <v>0.62</v>
      </c>
      <c r="G13" s="615">
        <v>0.59</v>
      </c>
      <c r="H13" s="615">
        <v>0</v>
      </c>
      <c r="I13" s="615">
        <v>0.03</v>
      </c>
      <c r="J13" s="615">
        <v>0</v>
      </c>
      <c r="K13" s="615">
        <v>0</v>
      </c>
      <c r="L13" s="615">
        <v>0</v>
      </c>
      <c r="M13" s="615">
        <v>0</v>
      </c>
      <c r="N13" s="615">
        <v>0.01</v>
      </c>
      <c r="O13" s="615">
        <v>0</v>
      </c>
      <c r="P13" s="363">
        <v>86532130076</v>
      </c>
      <c r="Q13" s="363">
        <v>86127135972</v>
      </c>
    </row>
    <row r="14" spans="1:19" x14ac:dyDescent="0.25">
      <c r="B14" s="158">
        <v>3.1</v>
      </c>
      <c r="C14" s="57" t="s">
        <v>530</v>
      </c>
      <c r="D14" s="364">
        <v>64880193253</v>
      </c>
      <c r="E14" s="365">
        <v>0.06</v>
      </c>
      <c r="F14" s="365">
        <v>0.53</v>
      </c>
      <c r="G14" s="365">
        <v>0.44</v>
      </c>
      <c r="H14" s="365">
        <v>0</v>
      </c>
      <c r="I14" s="365">
        <v>0.09</v>
      </c>
      <c r="J14" s="365">
        <v>0</v>
      </c>
      <c r="K14" s="365">
        <v>0</v>
      </c>
      <c r="L14" s="365">
        <v>0</v>
      </c>
      <c r="M14" s="365">
        <v>0</v>
      </c>
      <c r="N14" s="365">
        <v>0.02</v>
      </c>
      <c r="O14" s="365">
        <v>0</v>
      </c>
      <c r="P14" s="363">
        <v>23236310787</v>
      </c>
      <c r="Q14" s="363">
        <v>23001375747</v>
      </c>
    </row>
    <row r="15" spans="1:19" x14ac:dyDescent="0.25">
      <c r="B15" s="158">
        <v>3.2</v>
      </c>
      <c r="C15" s="57" t="s">
        <v>531</v>
      </c>
      <c r="D15" s="364">
        <v>256329041</v>
      </c>
      <c r="E15" s="365">
        <v>0</v>
      </c>
      <c r="F15" s="365">
        <v>0.56000000000000005</v>
      </c>
      <c r="G15" s="365">
        <v>0.56000000000000005</v>
      </c>
      <c r="H15" s="365">
        <v>0</v>
      </c>
      <c r="I15" s="365">
        <v>0</v>
      </c>
      <c r="J15" s="365">
        <v>0</v>
      </c>
      <c r="K15" s="365">
        <v>0</v>
      </c>
      <c r="L15" s="365">
        <v>0</v>
      </c>
      <c r="M15" s="365">
        <v>0</v>
      </c>
      <c r="N15" s="365">
        <v>0</v>
      </c>
      <c r="O15" s="365">
        <v>0</v>
      </c>
      <c r="P15" s="363">
        <v>62884478</v>
      </c>
      <c r="Q15" s="363">
        <v>62884478</v>
      </c>
    </row>
    <row r="16" spans="1:19" x14ac:dyDescent="0.25">
      <c r="B16" s="158">
        <v>3.3</v>
      </c>
      <c r="C16" s="57" t="s">
        <v>532</v>
      </c>
      <c r="D16" s="364">
        <v>179868358901</v>
      </c>
      <c r="E16" s="365">
        <v>0.02</v>
      </c>
      <c r="F16" s="365">
        <v>0.66</v>
      </c>
      <c r="G16" s="365">
        <v>0.64</v>
      </c>
      <c r="H16" s="365">
        <v>0</v>
      </c>
      <c r="I16" s="365">
        <v>0.01</v>
      </c>
      <c r="J16" s="365">
        <v>0</v>
      </c>
      <c r="K16" s="365">
        <v>0</v>
      </c>
      <c r="L16" s="365">
        <v>0</v>
      </c>
      <c r="M16" s="365">
        <v>0</v>
      </c>
      <c r="N16" s="365">
        <v>0.01</v>
      </c>
      <c r="O16" s="365">
        <v>0</v>
      </c>
      <c r="P16" s="363">
        <v>63232934811</v>
      </c>
      <c r="Q16" s="363">
        <v>63062875747</v>
      </c>
    </row>
    <row r="17" spans="1:17" x14ac:dyDescent="0.25">
      <c r="B17" s="157">
        <v>4</v>
      </c>
      <c r="C17" s="150" t="s">
        <v>425</v>
      </c>
      <c r="D17" s="364">
        <v>397760992562</v>
      </c>
      <c r="E17" s="365">
        <v>0</v>
      </c>
      <c r="F17" s="365">
        <v>0.36</v>
      </c>
      <c r="G17" s="365">
        <v>0.34</v>
      </c>
      <c r="H17" s="365">
        <v>0</v>
      </c>
      <c r="I17" s="365">
        <v>0.02</v>
      </c>
      <c r="J17" s="365">
        <v>0</v>
      </c>
      <c r="K17" s="365">
        <v>0</v>
      </c>
      <c r="L17" s="365">
        <v>0</v>
      </c>
      <c r="M17" s="365">
        <v>0</v>
      </c>
      <c r="N17" s="365">
        <v>0</v>
      </c>
      <c r="O17" s="365">
        <v>0</v>
      </c>
      <c r="P17" s="363">
        <v>45197234329</v>
      </c>
      <c r="Q17" s="363">
        <v>45138576794</v>
      </c>
    </row>
    <row r="18" spans="1:17" x14ac:dyDescent="0.25">
      <c r="B18" s="158">
        <v>4.0999999999999996</v>
      </c>
      <c r="C18" s="57" t="s">
        <v>533</v>
      </c>
      <c r="D18" s="364">
        <v>200953906436</v>
      </c>
      <c r="E18" s="365">
        <v>0</v>
      </c>
      <c r="F18" s="365">
        <v>0.17</v>
      </c>
      <c r="G18" s="365">
        <v>0.17</v>
      </c>
      <c r="H18" s="365">
        <v>0</v>
      </c>
      <c r="I18" s="365">
        <v>0</v>
      </c>
      <c r="J18" s="365">
        <v>0</v>
      </c>
      <c r="K18" s="365">
        <v>0</v>
      </c>
      <c r="L18" s="365">
        <v>0</v>
      </c>
      <c r="M18" s="365">
        <v>0</v>
      </c>
      <c r="N18" s="365">
        <v>0</v>
      </c>
      <c r="O18" s="365">
        <v>0</v>
      </c>
      <c r="P18" s="363">
        <v>5940387865</v>
      </c>
      <c r="Q18" s="363">
        <v>5936551057</v>
      </c>
    </row>
    <row r="19" spans="1:17" x14ac:dyDescent="0.25">
      <c r="B19" s="158">
        <v>4.2</v>
      </c>
      <c r="C19" s="57" t="s">
        <v>534</v>
      </c>
      <c r="D19" s="364">
        <v>165108223124</v>
      </c>
      <c r="E19" s="365">
        <v>0</v>
      </c>
      <c r="F19" s="365">
        <v>0.63</v>
      </c>
      <c r="G19" s="365">
        <v>0.63</v>
      </c>
      <c r="H19" s="365">
        <v>0</v>
      </c>
      <c r="I19" s="365">
        <v>0</v>
      </c>
      <c r="J19" s="365">
        <v>0</v>
      </c>
      <c r="K19" s="365">
        <v>0</v>
      </c>
      <c r="L19" s="365">
        <v>0</v>
      </c>
      <c r="M19" s="365">
        <v>0</v>
      </c>
      <c r="N19" s="365">
        <v>0</v>
      </c>
      <c r="O19" s="365">
        <v>0</v>
      </c>
      <c r="P19" s="363">
        <v>29623172127</v>
      </c>
      <c r="Q19" s="363">
        <v>29623172120</v>
      </c>
    </row>
    <row r="20" spans="1:17" x14ac:dyDescent="0.25">
      <c r="B20" s="158">
        <v>4.3</v>
      </c>
      <c r="C20" s="57" t="s">
        <v>535</v>
      </c>
      <c r="D20" s="131"/>
      <c r="E20" s="131"/>
      <c r="F20" s="131"/>
      <c r="G20" s="131"/>
      <c r="H20" s="131"/>
      <c r="I20" s="131"/>
      <c r="J20" s="131"/>
      <c r="K20" s="131"/>
      <c r="L20" s="131"/>
      <c r="M20" s="131"/>
      <c r="N20" s="131"/>
      <c r="O20" s="131"/>
      <c r="P20" s="130"/>
      <c r="Q20" s="130"/>
    </row>
    <row r="21" spans="1:17" x14ac:dyDescent="0.25">
      <c r="B21" s="158">
        <v>4.4000000000000004</v>
      </c>
      <c r="C21" s="57" t="s">
        <v>536</v>
      </c>
      <c r="D21" s="364">
        <v>13846026797</v>
      </c>
      <c r="E21" s="365">
        <v>0.06</v>
      </c>
      <c r="F21" s="365">
        <v>0.2</v>
      </c>
      <c r="G21" s="365">
        <v>0</v>
      </c>
      <c r="H21" s="365">
        <v>0</v>
      </c>
      <c r="I21" s="365">
        <v>0.2</v>
      </c>
      <c r="J21" s="365">
        <v>0</v>
      </c>
      <c r="K21" s="365">
        <v>0</v>
      </c>
      <c r="L21" s="365">
        <v>0</v>
      </c>
      <c r="M21" s="365">
        <v>0</v>
      </c>
      <c r="N21" s="365">
        <v>0.04</v>
      </c>
      <c r="O21" s="365">
        <v>0</v>
      </c>
      <c r="P21" s="363">
        <v>4582519864</v>
      </c>
      <c r="Q21" s="363">
        <v>4528984873</v>
      </c>
    </row>
    <row r="22" spans="1:17" x14ac:dyDescent="0.25">
      <c r="B22" s="158">
        <v>4.5</v>
      </c>
      <c r="C22" s="57" t="s">
        <v>537</v>
      </c>
      <c r="D22" s="364">
        <v>17852836205</v>
      </c>
      <c r="E22" s="365">
        <v>0.03</v>
      </c>
      <c r="F22" s="365">
        <v>0.28999999999999998</v>
      </c>
      <c r="G22" s="365">
        <v>0</v>
      </c>
      <c r="H22" s="365">
        <v>0</v>
      </c>
      <c r="I22" s="365">
        <v>0.28999999999999998</v>
      </c>
      <c r="J22" s="365">
        <v>0</v>
      </c>
      <c r="K22" s="365">
        <v>0</v>
      </c>
      <c r="L22" s="365">
        <v>0</v>
      </c>
      <c r="M22" s="365">
        <v>0</v>
      </c>
      <c r="N22" s="365">
        <v>0</v>
      </c>
      <c r="O22" s="365">
        <v>0</v>
      </c>
      <c r="P22" s="363">
        <v>5051154472</v>
      </c>
      <c r="Q22" s="363">
        <v>5049868744</v>
      </c>
    </row>
    <row r="23" spans="1:17" x14ac:dyDescent="0.25">
      <c r="B23" s="157">
        <v>5</v>
      </c>
      <c r="C23" s="150" t="s">
        <v>331</v>
      </c>
      <c r="D23" s="364">
        <v>477657650633</v>
      </c>
      <c r="E23" s="365">
        <v>0.02</v>
      </c>
      <c r="F23" s="365">
        <v>0.62</v>
      </c>
      <c r="G23" s="365">
        <v>0.59</v>
      </c>
      <c r="H23" s="365">
        <v>0</v>
      </c>
      <c r="I23" s="365">
        <v>0.03</v>
      </c>
      <c r="J23" s="365">
        <v>0</v>
      </c>
      <c r="K23" s="365">
        <v>0</v>
      </c>
      <c r="L23" s="365">
        <v>0</v>
      </c>
      <c r="M23" s="365">
        <v>0</v>
      </c>
      <c r="N23" s="365">
        <v>0.01</v>
      </c>
      <c r="O23" s="365">
        <v>0</v>
      </c>
      <c r="P23" s="363">
        <v>131729364405</v>
      </c>
      <c r="Q23" s="363">
        <v>131265712766</v>
      </c>
    </row>
    <row r="27" spans="1:17" ht="37.5" customHeight="1" x14ac:dyDescent="0.25"/>
    <row r="28" spans="1:17" s="108" customFormat="1" ht="15" customHeight="1" x14ac:dyDescent="0.25">
      <c r="A28" s="11"/>
    </row>
    <row r="29" spans="1:17" s="108" customFormat="1" x14ac:dyDescent="0.25">
      <c r="A29" s="11"/>
    </row>
    <row r="30" spans="1:17" s="108" customFormat="1" x14ac:dyDescent="0.25">
      <c r="A30" s="11"/>
    </row>
  </sheetData>
  <mergeCells count="13">
    <mergeCell ref="B6:C10"/>
    <mergeCell ref="D6:D8"/>
    <mergeCell ref="E6:O6"/>
    <mergeCell ref="P6:Q6"/>
    <mergeCell ref="E7:M7"/>
    <mergeCell ref="N7:O7"/>
    <mergeCell ref="P7:P9"/>
    <mergeCell ref="Q7:Q9"/>
    <mergeCell ref="E8:E9"/>
    <mergeCell ref="F8:F9"/>
    <mergeCell ref="J8:J9"/>
    <mergeCell ref="N8:N9"/>
    <mergeCell ref="O8:O9"/>
  </mergeCells>
  <hyperlinks>
    <hyperlink ref="S2" location="Index!A1" display="Return to index" xr:uid="{DDAE8841-2F35-495B-87DB-78EBA2FB1E1B}"/>
  </hyperlinks>
  <pageMargins left="0.23333333333333334" right="0.7" top="0.75" bottom="0.75" header="0.3" footer="0.3"/>
  <pageSetup paperSize="9" scale="10" orientation="landscape" r:id="rId1"/>
  <headerFooter>
    <evenHeader>&amp;L&amp;"Times New Roman,Regular"&amp;12&amp;K000000Central Bank of Ireland - RESTRICTED</evenHeader>
    <firstHeader>&amp;L&amp;"Times New Roman,Regular"&amp;12&amp;K000000Central Bank of Ireland - RESTRICTED</first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94753B-2FDB-4B9B-8566-4AAB31F06563}">
  <dimension ref="B2:F17"/>
  <sheetViews>
    <sheetView showGridLines="0" zoomScale="79" zoomScaleNormal="100" zoomScaleSheetLayoutView="100" workbookViewId="0">
      <selection activeCell="F2" sqref="F2"/>
    </sheetView>
  </sheetViews>
  <sheetFormatPr defaultColWidth="9.140625" defaultRowHeight="15" x14ac:dyDescent="0.25"/>
  <cols>
    <col min="1" max="1" width="2.5703125" style="11" customWidth="1"/>
    <col min="2" max="2" width="3.5703125" style="11" customWidth="1"/>
    <col min="3" max="3" width="74.42578125" style="11" customWidth="1"/>
    <col min="4" max="4" width="30.140625" style="11" bestFit="1" customWidth="1"/>
    <col min="5" max="5" width="12" style="11" customWidth="1"/>
    <col min="6" max="6" width="15.28515625" style="11" bestFit="1" customWidth="1"/>
    <col min="7" max="16384" width="9.140625" style="11"/>
  </cols>
  <sheetData>
    <row r="2" spans="2:6" ht="20.25" x14ac:dyDescent="0.3">
      <c r="B2" s="727" t="s">
        <v>538</v>
      </c>
      <c r="C2" s="727"/>
      <c r="D2" s="727"/>
      <c r="E2" s="159"/>
      <c r="F2" s="271" t="s">
        <v>46</v>
      </c>
    </row>
    <row r="3" spans="2:6" ht="21.75" customHeight="1" x14ac:dyDescent="0.25">
      <c r="B3" s="727"/>
      <c r="C3" s="727"/>
      <c r="D3" s="727"/>
    </row>
    <row r="6" spans="2:6" x14ac:dyDescent="0.25">
      <c r="B6" s="160"/>
      <c r="C6" s="160"/>
      <c r="D6" s="161" t="s">
        <v>539</v>
      </c>
    </row>
    <row r="7" spans="2:6" x14ac:dyDescent="0.25">
      <c r="C7" s="160"/>
      <c r="D7" s="162" t="s">
        <v>236</v>
      </c>
    </row>
    <row r="8" spans="2:6" x14ac:dyDescent="0.25">
      <c r="B8" s="161">
        <v>1</v>
      </c>
      <c r="C8" s="163" t="s">
        <v>540</v>
      </c>
      <c r="D8" s="362">
        <v>132928119856</v>
      </c>
    </row>
    <row r="9" spans="2:6" x14ac:dyDescent="0.25">
      <c r="B9" s="162">
        <v>2</v>
      </c>
      <c r="C9" s="164" t="s">
        <v>541</v>
      </c>
      <c r="D9" s="362">
        <v>-2501601247</v>
      </c>
    </row>
    <row r="10" spans="2:6" x14ac:dyDescent="0.25">
      <c r="B10" s="162">
        <v>3</v>
      </c>
      <c r="C10" s="164" t="s">
        <v>542</v>
      </c>
      <c r="D10" s="362">
        <v>770305620</v>
      </c>
    </row>
    <row r="11" spans="2:6" x14ac:dyDescent="0.25">
      <c r="B11" s="162">
        <v>4</v>
      </c>
      <c r="C11" s="164" t="s">
        <v>543</v>
      </c>
      <c r="D11" s="362"/>
    </row>
    <row r="12" spans="2:6" x14ac:dyDescent="0.25">
      <c r="B12" s="162">
        <v>5</v>
      </c>
      <c r="C12" s="164" t="s">
        <v>544</v>
      </c>
      <c r="D12" s="362"/>
    </row>
    <row r="13" spans="2:6" x14ac:dyDescent="0.25">
      <c r="B13" s="162">
        <v>6</v>
      </c>
      <c r="C13" s="164" t="s">
        <v>545</v>
      </c>
      <c r="D13" s="362"/>
    </row>
    <row r="14" spans="2:6" x14ac:dyDescent="0.25">
      <c r="B14" s="162">
        <v>7</v>
      </c>
      <c r="C14" s="164" t="s">
        <v>546</v>
      </c>
      <c r="D14" s="362">
        <v>68888536</v>
      </c>
    </row>
    <row r="15" spans="2:6" x14ac:dyDescent="0.25">
      <c r="B15" s="162">
        <v>8</v>
      </c>
      <c r="C15" s="164" t="s">
        <v>547</v>
      </c>
      <c r="D15" s="362"/>
    </row>
    <row r="16" spans="2:6" x14ac:dyDescent="0.25">
      <c r="B16" s="161">
        <v>9</v>
      </c>
      <c r="C16" s="163" t="s">
        <v>548</v>
      </c>
      <c r="D16" s="362">
        <v>131265712766</v>
      </c>
    </row>
    <row r="17" spans="2:3" x14ac:dyDescent="0.25">
      <c r="B17" s="165"/>
      <c r="C17" s="165"/>
    </row>
  </sheetData>
  <mergeCells count="1">
    <mergeCell ref="B2:D3"/>
  </mergeCells>
  <hyperlinks>
    <hyperlink ref="F2" location="Index!A1" display="Return to index" xr:uid="{36F431B5-03D1-4E98-A2C5-33FE9905EC38}"/>
  </hyperlinks>
  <pageMargins left="0.7" right="0.7" top="0.75" bottom="0.75" header="0.3" footer="0.3"/>
  <pageSetup scale="62"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729047-42CF-499A-A468-4AF0A8ACC1B5}">
  <sheetPr>
    <pageSetUpPr fitToPage="1"/>
  </sheetPr>
  <dimension ref="A2:M38"/>
  <sheetViews>
    <sheetView showGridLines="0" topLeftCell="D1" zoomScaleNormal="100" zoomScalePageLayoutView="80" workbookViewId="0">
      <selection activeCell="M2" sqref="M2"/>
    </sheetView>
  </sheetViews>
  <sheetFormatPr defaultColWidth="9.140625" defaultRowHeight="15" x14ac:dyDescent="0.25"/>
  <cols>
    <col min="1" max="1" width="3.28515625" style="11" customWidth="1"/>
    <col min="2" max="2" width="9.140625" style="108" customWidth="1"/>
    <col min="3" max="3" width="64.42578125" style="11" customWidth="1"/>
    <col min="4" max="11" width="23" style="11" customWidth="1"/>
    <col min="12" max="12" width="4.140625" style="11" customWidth="1"/>
    <col min="13" max="13" width="16.28515625" style="11" bestFit="1" customWidth="1"/>
    <col min="14" max="16384" width="9.140625" style="11"/>
  </cols>
  <sheetData>
    <row r="2" spans="1:13" ht="20.25" x14ac:dyDescent="0.3">
      <c r="B2" s="9" t="s">
        <v>550</v>
      </c>
      <c r="C2" s="181"/>
      <c r="D2" s="52"/>
      <c r="E2" s="52"/>
      <c r="F2" s="52"/>
      <c r="G2" s="52"/>
      <c r="H2" s="52"/>
      <c r="I2" s="52"/>
      <c r="J2" s="52"/>
      <c r="K2" s="52"/>
      <c r="M2" s="271" t="s">
        <v>46</v>
      </c>
    </row>
    <row r="3" spans="1:13" x14ac:dyDescent="0.25">
      <c r="A3" s="25"/>
      <c r="B3" s="138"/>
      <c r="C3" s="148"/>
      <c r="D3" s="167"/>
      <c r="E3" s="167"/>
      <c r="F3" s="167"/>
      <c r="G3" s="167"/>
      <c r="H3" s="167"/>
      <c r="I3" s="167"/>
      <c r="J3" s="167"/>
      <c r="K3" s="167"/>
      <c r="L3" s="25"/>
    </row>
    <row r="4" spans="1:13" x14ac:dyDescent="0.25">
      <c r="B4" s="168"/>
      <c r="C4" s="169"/>
      <c r="D4" s="170" t="s">
        <v>236</v>
      </c>
      <c r="E4" s="170" t="s">
        <v>237</v>
      </c>
      <c r="F4" s="170" t="s">
        <v>238</v>
      </c>
      <c r="G4" s="170" t="s">
        <v>239</v>
      </c>
      <c r="H4" s="170" t="s">
        <v>240</v>
      </c>
      <c r="I4" s="170" t="s">
        <v>333</v>
      </c>
      <c r="J4" s="170" t="s">
        <v>334</v>
      </c>
      <c r="K4" s="170" t="s">
        <v>335</v>
      </c>
      <c r="L4" s="171"/>
    </row>
    <row r="5" spans="1:13" ht="66" customHeight="1" x14ac:dyDescent="0.25">
      <c r="B5" s="168"/>
      <c r="C5" s="169" t="s">
        <v>1027</v>
      </c>
      <c r="D5" s="170" t="s">
        <v>551</v>
      </c>
      <c r="E5" s="170" t="s">
        <v>552</v>
      </c>
      <c r="F5" s="170" t="s">
        <v>553</v>
      </c>
      <c r="G5" s="170" t="s">
        <v>554</v>
      </c>
      <c r="H5" s="170" t="s">
        <v>555</v>
      </c>
      <c r="I5" s="170" t="s">
        <v>556</v>
      </c>
      <c r="J5" s="170" t="s">
        <v>549</v>
      </c>
      <c r="K5" s="170" t="s">
        <v>416</v>
      </c>
      <c r="L5" s="171"/>
    </row>
    <row r="6" spans="1:13" ht="32.25" customHeight="1" x14ac:dyDescent="0.25">
      <c r="A6" s="25"/>
      <c r="B6" s="170" t="s">
        <v>557</v>
      </c>
      <c r="C6" s="64" t="s">
        <v>558</v>
      </c>
      <c r="D6" s="172"/>
      <c r="E6" s="173"/>
      <c r="F6" s="174"/>
      <c r="G6" s="175" t="s">
        <v>559</v>
      </c>
      <c r="H6" s="173"/>
      <c r="I6" s="173"/>
      <c r="J6" s="173"/>
      <c r="K6" s="173"/>
      <c r="L6" s="171"/>
    </row>
    <row r="7" spans="1:13" ht="25.5" customHeight="1" x14ac:dyDescent="0.25">
      <c r="A7" s="25"/>
      <c r="B7" s="170" t="s">
        <v>560</v>
      </c>
      <c r="C7" s="64" t="s">
        <v>561</v>
      </c>
      <c r="D7" s="173"/>
      <c r="E7" s="173"/>
      <c r="F7" s="176"/>
      <c r="G7" s="170" t="s">
        <v>559</v>
      </c>
      <c r="H7" s="173"/>
      <c r="I7" s="173"/>
      <c r="J7" s="173"/>
      <c r="K7" s="173"/>
      <c r="L7" s="171"/>
    </row>
    <row r="8" spans="1:13" ht="33" customHeight="1" x14ac:dyDescent="0.25">
      <c r="A8" s="25"/>
      <c r="B8" s="170">
        <v>1</v>
      </c>
      <c r="C8" s="64" t="s">
        <v>562</v>
      </c>
      <c r="D8" s="369">
        <v>4961187721</v>
      </c>
      <c r="E8" s="369">
        <v>10118015399</v>
      </c>
      <c r="F8" s="174"/>
      <c r="G8" s="170" t="s">
        <v>559</v>
      </c>
      <c r="H8" s="369">
        <v>39120789551</v>
      </c>
      <c r="I8" s="369">
        <v>20113098642</v>
      </c>
      <c r="J8" s="369">
        <v>20113100088</v>
      </c>
      <c r="K8" s="369">
        <v>6477906785</v>
      </c>
      <c r="L8" s="171"/>
    </row>
    <row r="9" spans="1:13" ht="24.75" customHeight="1" x14ac:dyDescent="0.25">
      <c r="A9" s="25"/>
      <c r="B9" s="170">
        <v>2</v>
      </c>
      <c r="C9" s="169" t="s">
        <v>563</v>
      </c>
      <c r="D9" s="174"/>
      <c r="E9" s="174"/>
      <c r="F9" s="369">
        <v>0</v>
      </c>
      <c r="G9" s="369">
        <v>0</v>
      </c>
      <c r="H9" s="369">
        <v>0</v>
      </c>
      <c r="I9" s="369">
        <v>0</v>
      </c>
      <c r="J9" s="369">
        <v>0</v>
      </c>
      <c r="K9" s="369">
        <v>0</v>
      </c>
      <c r="L9" s="171"/>
    </row>
    <row r="10" spans="1:13" ht="24" customHeight="1" x14ac:dyDescent="0.25">
      <c r="A10" s="25"/>
      <c r="B10" s="170" t="s">
        <v>564</v>
      </c>
      <c r="C10" s="177" t="s">
        <v>565</v>
      </c>
      <c r="D10" s="174"/>
      <c r="E10" s="174"/>
      <c r="F10" s="369">
        <v>0</v>
      </c>
      <c r="G10" s="174"/>
      <c r="H10" s="369">
        <v>0</v>
      </c>
      <c r="I10" s="369">
        <v>0</v>
      </c>
      <c r="J10" s="369">
        <v>0</v>
      </c>
      <c r="K10" s="369">
        <v>0</v>
      </c>
      <c r="L10" s="171"/>
    </row>
    <row r="11" spans="1:13" ht="27" customHeight="1" x14ac:dyDescent="0.25">
      <c r="A11" s="25"/>
      <c r="B11" s="170" t="s">
        <v>566</v>
      </c>
      <c r="C11" s="177" t="s">
        <v>567</v>
      </c>
      <c r="D11" s="174"/>
      <c r="E11" s="174"/>
      <c r="F11" s="369">
        <v>0</v>
      </c>
      <c r="G11" s="174"/>
      <c r="H11" s="369">
        <v>0</v>
      </c>
      <c r="I11" s="369">
        <v>0</v>
      </c>
      <c r="J11" s="369">
        <v>0</v>
      </c>
      <c r="K11" s="369">
        <v>0</v>
      </c>
      <c r="L11" s="171"/>
    </row>
    <row r="12" spans="1:13" ht="25.5" customHeight="1" x14ac:dyDescent="0.25">
      <c r="A12" s="25"/>
      <c r="B12" s="170" t="s">
        <v>568</v>
      </c>
      <c r="C12" s="177" t="s">
        <v>569</v>
      </c>
      <c r="D12" s="174"/>
      <c r="E12" s="174"/>
      <c r="F12" s="369">
        <v>0</v>
      </c>
      <c r="G12" s="174"/>
      <c r="H12" s="369">
        <v>0</v>
      </c>
      <c r="I12" s="369">
        <v>0</v>
      </c>
      <c r="J12" s="369">
        <v>0</v>
      </c>
      <c r="K12" s="369">
        <v>0</v>
      </c>
      <c r="L12" s="171"/>
    </row>
    <row r="13" spans="1:13" ht="28.5" customHeight="1" x14ac:dyDescent="0.25">
      <c r="A13" s="25"/>
      <c r="B13" s="170">
        <v>3</v>
      </c>
      <c r="C13" s="169" t="s">
        <v>570</v>
      </c>
      <c r="D13" s="174"/>
      <c r="E13" s="174"/>
      <c r="F13" s="174"/>
      <c r="G13" s="174"/>
      <c r="H13" s="369">
        <v>0</v>
      </c>
      <c r="I13" s="369">
        <v>0</v>
      </c>
      <c r="J13" s="369">
        <v>0</v>
      </c>
      <c r="K13" s="369">
        <v>0</v>
      </c>
      <c r="L13" s="171"/>
    </row>
    <row r="14" spans="1:13" ht="27.75" customHeight="1" x14ac:dyDescent="0.25">
      <c r="A14" s="25"/>
      <c r="B14" s="170">
        <v>4</v>
      </c>
      <c r="C14" s="169" t="s">
        <v>571</v>
      </c>
      <c r="D14" s="174"/>
      <c r="E14" s="174"/>
      <c r="F14" s="174"/>
      <c r="G14" s="174"/>
      <c r="H14" s="369">
        <v>26099956208.529999</v>
      </c>
      <c r="I14" s="369">
        <v>2217921107.0599999</v>
      </c>
      <c r="J14" s="369">
        <v>2217923506.96</v>
      </c>
      <c r="K14" s="369">
        <v>490701325.05000001</v>
      </c>
      <c r="L14" s="171"/>
    </row>
    <row r="15" spans="1:13" ht="27.75" customHeight="1" x14ac:dyDescent="0.25">
      <c r="A15" s="25"/>
      <c r="B15" s="170">
        <v>5</v>
      </c>
      <c r="C15" s="169" t="s">
        <v>572</v>
      </c>
      <c r="D15" s="174"/>
      <c r="E15" s="174"/>
      <c r="F15" s="174"/>
      <c r="G15" s="174"/>
      <c r="H15" s="369">
        <v>0</v>
      </c>
      <c r="I15" s="369">
        <v>0</v>
      </c>
      <c r="J15" s="369">
        <v>0</v>
      </c>
      <c r="K15" s="369">
        <v>0</v>
      </c>
      <c r="L15" s="171"/>
    </row>
    <row r="16" spans="1:13" ht="15" customHeight="1" x14ac:dyDescent="0.25">
      <c r="A16" s="25"/>
      <c r="B16" s="170">
        <v>6</v>
      </c>
      <c r="C16" s="178" t="s">
        <v>331</v>
      </c>
      <c r="D16" s="174"/>
      <c r="E16" s="174"/>
      <c r="F16" s="174"/>
      <c r="G16" s="174"/>
      <c r="H16" s="617">
        <v>65220745759</v>
      </c>
      <c r="I16" s="617">
        <v>22331019749</v>
      </c>
      <c r="J16" s="617">
        <v>22331023595</v>
      </c>
      <c r="K16" s="617">
        <v>6968608110</v>
      </c>
      <c r="L16" s="171"/>
    </row>
    <row r="17" spans="1:11" x14ac:dyDescent="0.25">
      <c r="A17" s="25"/>
      <c r="I17" s="723"/>
      <c r="J17" s="723"/>
      <c r="K17" s="723"/>
    </row>
    <row r="18" spans="1:11" ht="15" customHeight="1" x14ac:dyDescent="0.25">
      <c r="A18" s="25"/>
      <c r="H18" s="723"/>
    </row>
    <row r="37" spans="12:12" ht="23.25" x14ac:dyDescent="0.35">
      <c r="L37" s="179"/>
    </row>
    <row r="38" spans="12:12" x14ac:dyDescent="0.25">
      <c r="L38" s="180"/>
    </row>
  </sheetData>
  <hyperlinks>
    <hyperlink ref="M2" location="Index!A1" display="Return to index" xr:uid="{82D8599E-CDAD-48AD-BA89-A64DFBB17224}"/>
  </hyperlinks>
  <pageMargins left="0.70866141732283472" right="0.70866141732283472" top="0.74803149606299213" bottom="0.74803149606299213" header="0.31496062992125984" footer="0.31496062992125984"/>
  <pageSetup paperSize="9" scale="62"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B6395D-38C3-4B07-B372-B3B7E72E24F7}">
  <sheetPr>
    <pageSetUpPr fitToPage="1"/>
  </sheetPr>
  <dimension ref="A2:G22"/>
  <sheetViews>
    <sheetView showGridLines="0" zoomScale="58" zoomScaleNormal="85" workbookViewId="0">
      <selection activeCell="G2" sqref="G2"/>
    </sheetView>
  </sheetViews>
  <sheetFormatPr defaultColWidth="9.140625" defaultRowHeight="15" x14ac:dyDescent="0.25"/>
  <cols>
    <col min="1" max="1" width="3.140625" style="11" customWidth="1"/>
    <col min="2" max="2" width="9.140625" style="11"/>
    <col min="3" max="3" width="79.42578125" style="11" customWidth="1"/>
    <col min="4" max="4" width="15.5703125" style="11" customWidth="1"/>
    <col min="5" max="5" width="18.7109375" style="11" customWidth="1"/>
    <col min="6" max="6" width="6" style="11" customWidth="1"/>
    <col min="7" max="7" width="16.85546875" style="11" customWidth="1"/>
    <col min="8" max="16384" width="9.140625" style="11"/>
  </cols>
  <sheetData>
    <row r="2" spans="1:7" ht="20.25" x14ac:dyDescent="0.25">
      <c r="A2" s="12"/>
      <c r="B2" s="51" t="s">
        <v>573</v>
      </c>
      <c r="C2" s="10"/>
      <c r="D2" s="10"/>
      <c r="E2" s="10"/>
      <c r="G2" s="271" t="s">
        <v>46</v>
      </c>
    </row>
    <row r="3" spans="1:7" x14ac:dyDescent="0.25">
      <c r="B3" s="65"/>
      <c r="D3" s="65"/>
      <c r="E3" s="65"/>
    </row>
    <row r="4" spans="1:7" ht="15.75" x14ac:dyDescent="0.25">
      <c r="B4" s="171"/>
      <c r="C4" s="166" t="s">
        <v>574</v>
      </c>
      <c r="D4" s="168" t="s">
        <v>236</v>
      </c>
      <c r="E4" s="168" t="s">
        <v>237</v>
      </c>
    </row>
    <row r="5" spans="1:7" x14ac:dyDescent="0.25">
      <c r="B5" s="171"/>
      <c r="C5" s="834"/>
      <c r="D5" s="835" t="s">
        <v>575</v>
      </c>
      <c r="E5" s="836" t="s">
        <v>416</v>
      </c>
    </row>
    <row r="6" spans="1:7" ht="15" customHeight="1" x14ac:dyDescent="0.25">
      <c r="B6" s="171"/>
      <c r="C6" s="834"/>
      <c r="D6" s="835"/>
      <c r="E6" s="836"/>
    </row>
    <row r="7" spans="1:7" ht="41.25" customHeight="1" x14ac:dyDescent="0.25">
      <c r="B7" s="169">
        <v>1</v>
      </c>
      <c r="C7" s="64" t="s">
        <v>576</v>
      </c>
      <c r="D7" s="169"/>
      <c r="E7" s="64"/>
      <c r="F7" s="183"/>
    </row>
    <row r="8" spans="1:7" ht="37.5" customHeight="1" x14ac:dyDescent="0.25">
      <c r="B8" s="169">
        <v>2</v>
      </c>
      <c r="C8" s="64" t="s">
        <v>577</v>
      </c>
      <c r="D8" s="174"/>
      <c r="E8" s="64"/>
      <c r="F8" s="183"/>
    </row>
    <row r="9" spans="1:7" ht="37.5" customHeight="1" x14ac:dyDescent="0.25">
      <c r="B9" s="169">
        <v>3</v>
      </c>
      <c r="C9" s="64" t="s">
        <v>578</v>
      </c>
      <c r="D9" s="174"/>
      <c r="E9" s="64"/>
      <c r="F9" s="183"/>
    </row>
    <row r="10" spans="1:7" ht="35.25" customHeight="1" x14ac:dyDescent="0.25">
      <c r="B10" s="169">
        <v>4</v>
      </c>
      <c r="C10" s="64" t="s">
        <v>579</v>
      </c>
      <c r="D10" s="369">
        <v>13422910143.620001</v>
      </c>
      <c r="E10" s="369">
        <v>1914842889.04</v>
      </c>
      <c r="F10" s="183"/>
    </row>
    <row r="11" spans="1:7" ht="30" customHeight="1" x14ac:dyDescent="0.25">
      <c r="B11" s="184" t="s">
        <v>580</v>
      </c>
      <c r="C11" s="185" t="s">
        <v>581</v>
      </c>
      <c r="D11" s="169"/>
      <c r="E11" s="64"/>
      <c r="F11" s="183"/>
    </row>
    <row r="12" spans="1:7" ht="32.25" customHeight="1" x14ac:dyDescent="0.25">
      <c r="B12" s="169">
        <v>5</v>
      </c>
      <c r="C12" s="186" t="s">
        <v>582</v>
      </c>
      <c r="D12" s="369">
        <v>13422910143.620001</v>
      </c>
      <c r="E12" s="369">
        <v>1914842889.04</v>
      </c>
      <c r="F12" s="183"/>
    </row>
    <row r="13" spans="1:7" x14ac:dyDescent="0.25">
      <c r="C13" s="12"/>
    </row>
    <row r="14" spans="1:7" x14ac:dyDescent="0.25">
      <c r="B14" s="171"/>
    </row>
    <row r="15" spans="1:7" x14ac:dyDescent="0.25">
      <c r="B15" s="171"/>
    </row>
    <row r="22" ht="15" customHeight="1" x14ac:dyDescent="0.25"/>
  </sheetData>
  <mergeCells count="3">
    <mergeCell ref="C5:C6"/>
    <mergeCell ref="D5:D6"/>
    <mergeCell ref="E5:E6"/>
  </mergeCells>
  <hyperlinks>
    <hyperlink ref="G2" location="Index!A1" display="Return to index" xr:uid="{07EF4A39-86F2-4751-8AB0-9BBF5353B9AF}"/>
  </hyperlinks>
  <pageMargins left="0.70866141732283472" right="0.70866141732283472" top="0.74803149606299213" bottom="0.74803149606299213" header="0.31496062992125984" footer="0.31496062992125984"/>
  <pageSetup paperSize="9" scale="9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71D6D0-8F2D-4D25-8305-518F30F77753}">
  <dimension ref="B2:G119"/>
  <sheetViews>
    <sheetView zoomScaleNormal="100" workbookViewId="0">
      <selection activeCell="G2" sqref="G2"/>
    </sheetView>
  </sheetViews>
  <sheetFormatPr defaultColWidth="9.140625" defaultRowHeight="15" x14ac:dyDescent="0.25"/>
  <cols>
    <col min="1" max="1" width="4.140625" style="97" customWidth="1"/>
    <col min="2" max="2" width="7.42578125" style="97" bestFit="1" customWidth="1"/>
    <col min="3" max="3" width="29.28515625" style="97" customWidth="1"/>
    <col min="4" max="4" width="20.42578125" style="97" customWidth="1"/>
    <col min="5" max="5" width="26.140625" style="97" customWidth="1"/>
    <col min="6" max="6" width="9.140625" style="97"/>
    <col min="7" max="7" width="15.7109375" style="97" customWidth="1"/>
    <col min="8" max="16384" width="9.140625" style="97"/>
  </cols>
  <sheetData>
    <row r="2" spans="2:7" ht="20.25" customHeight="1" x14ac:dyDescent="0.25">
      <c r="B2" s="727" t="s">
        <v>45</v>
      </c>
      <c r="C2" s="727"/>
      <c r="D2" s="727"/>
      <c r="E2" s="727"/>
      <c r="G2" s="271" t="s">
        <v>46</v>
      </c>
    </row>
    <row r="3" spans="2:7" ht="20.25" customHeight="1" x14ac:dyDescent="0.25">
      <c r="B3" s="727"/>
      <c r="C3" s="727"/>
      <c r="D3" s="727"/>
      <c r="E3" s="727"/>
    </row>
    <row r="5" spans="2:7" ht="25.5" x14ac:dyDescent="0.25">
      <c r="B5" s="728"/>
      <c r="C5" s="728"/>
      <c r="D5" s="338" t="s">
        <v>47</v>
      </c>
      <c r="E5" s="338" t="s">
        <v>48</v>
      </c>
    </row>
    <row r="6" spans="2:7" x14ac:dyDescent="0.25">
      <c r="B6" s="729" t="s">
        <v>49</v>
      </c>
      <c r="C6" s="730"/>
      <c r="D6" s="730"/>
      <c r="E6" s="731"/>
    </row>
    <row r="7" spans="2:7" ht="25.5" x14ac:dyDescent="0.25">
      <c r="B7" s="298">
        <v>1</v>
      </c>
      <c r="C7" s="339" t="s">
        <v>50</v>
      </c>
      <c r="D7" s="300">
        <v>690</v>
      </c>
      <c r="E7" s="340" t="s">
        <v>51</v>
      </c>
    </row>
    <row r="8" spans="2:7" x14ac:dyDescent="0.25">
      <c r="B8" s="170"/>
      <c r="C8" s="339" t="s">
        <v>52</v>
      </c>
      <c r="D8" s="300">
        <v>690</v>
      </c>
      <c r="E8" s="340" t="s">
        <v>53</v>
      </c>
    </row>
    <row r="9" spans="2:7" x14ac:dyDescent="0.25">
      <c r="B9" s="170"/>
      <c r="C9" s="339" t="s">
        <v>54</v>
      </c>
      <c r="D9" s="300"/>
      <c r="E9" s="340" t="s">
        <v>53</v>
      </c>
    </row>
    <row r="10" spans="2:7" x14ac:dyDescent="0.25">
      <c r="B10" s="170"/>
      <c r="C10" s="339" t="s">
        <v>55</v>
      </c>
      <c r="D10" s="300"/>
      <c r="E10" s="340" t="s">
        <v>53</v>
      </c>
    </row>
    <row r="11" spans="2:7" x14ac:dyDescent="0.25">
      <c r="B11" s="170">
        <v>2</v>
      </c>
      <c r="C11" s="339" t="s">
        <v>56</v>
      </c>
      <c r="D11" s="300">
        <v>32752.97711371</v>
      </c>
      <c r="E11" s="340" t="s">
        <v>57</v>
      </c>
    </row>
    <row r="12" spans="2:7" ht="38.25" x14ac:dyDescent="0.25">
      <c r="B12" s="170">
        <v>3</v>
      </c>
      <c r="C12" s="339" t="s">
        <v>58</v>
      </c>
      <c r="D12" s="300">
        <v>171.102</v>
      </c>
      <c r="E12" s="340" t="s">
        <v>59</v>
      </c>
    </row>
    <row r="13" spans="2:7" x14ac:dyDescent="0.25">
      <c r="B13" s="170" t="s">
        <v>60</v>
      </c>
      <c r="C13" s="339" t="s">
        <v>61</v>
      </c>
      <c r="D13" s="300"/>
      <c r="E13" s="340" t="s">
        <v>62</v>
      </c>
    </row>
    <row r="14" spans="2:7" ht="63.75" x14ac:dyDescent="0.25">
      <c r="B14" s="170">
        <v>4</v>
      </c>
      <c r="C14" s="339" t="s">
        <v>63</v>
      </c>
      <c r="D14" s="300"/>
      <c r="E14" s="340" t="s">
        <v>64</v>
      </c>
    </row>
    <row r="15" spans="2:7" ht="25.5" x14ac:dyDescent="0.25">
      <c r="B15" s="170">
        <v>5</v>
      </c>
      <c r="C15" s="169" t="s">
        <v>65</v>
      </c>
      <c r="D15" s="300"/>
      <c r="E15" s="340" t="s">
        <v>66</v>
      </c>
    </row>
    <row r="16" spans="2:7" ht="38.25" x14ac:dyDescent="0.25">
      <c r="B16" s="170" t="s">
        <v>67</v>
      </c>
      <c r="C16" s="339" t="s">
        <v>68</v>
      </c>
      <c r="D16" s="300">
        <v>1619.3968862899999</v>
      </c>
      <c r="E16" s="340" t="s">
        <v>69</v>
      </c>
    </row>
    <row r="17" spans="2:5" ht="38.25" x14ac:dyDescent="0.25">
      <c r="B17" s="217">
        <v>6</v>
      </c>
      <c r="C17" s="341" t="s">
        <v>70</v>
      </c>
      <c r="D17" s="303">
        <v>35233.476000000002</v>
      </c>
      <c r="E17" s="340"/>
    </row>
    <row r="18" spans="2:5" x14ac:dyDescent="0.25">
      <c r="B18" s="732" t="s">
        <v>71</v>
      </c>
      <c r="C18" s="733"/>
      <c r="D18" s="733"/>
      <c r="E18" s="734"/>
    </row>
    <row r="19" spans="2:5" ht="25.5" x14ac:dyDescent="0.25">
      <c r="B19" s="170">
        <v>7</v>
      </c>
      <c r="C19" s="339" t="s">
        <v>72</v>
      </c>
      <c r="D19" s="300">
        <v>-224.50473299999999</v>
      </c>
      <c r="E19" s="340" t="s">
        <v>73</v>
      </c>
    </row>
    <row r="20" spans="2:5" ht="25.5" x14ac:dyDescent="0.25">
      <c r="B20" s="170">
        <v>8</v>
      </c>
      <c r="C20" s="339" t="s">
        <v>74</v>
      </c>
      <c r="D20" s="300"/>
      <c r="E20" s="340" t="s">
        <v>75</v>
      </c>
    </row>
    <row r="21" spans="2:5" x14ac:dyDescent="0.25">
      <c r="B21" s="170">
        <v>9</v>
      </c>
      <c r="C21" s="339" t="s">
        <v>76</v>
      </c>
      <c r="D21" s="300"/>
      <c r="E21" s="340"/>
    </row>
    <row r="22" spans="2:5" ht="76.5" x14ac:dyDescent="0.25">
      <c r="B22" s="170">
        <v>10</v>
      </c>
      <c r="C22" s="339" t="s">
        <v>77</v>
      </c>
      <c r="D22" s="300"/>
      <c r="E22" s="340" t="s">
        <v>78</v>
      </c>
    </row>
    <row r="23" spans="2:5" ht="51" x14ac:dyDescent="0.25">
      <c r="B23" s="170">
        <v>11</v>
      </c>
      <c r="C23" s="339" t="s">
        <v>79</v>
      </c>
      <c r="D23" s="300"/>
      <c r="E23" s="340" t="s">
        <v>80</v>
      </c>
    </row>
    <row r="24" spans="2:5" ht="38.25" x14ac:dyDescent="0.25">
      <c r="B24" s="170">
        <v>12</v>
      </c>
      <c r="C24" s="339" t="s">
        <v>81</v>
      </c>
      <c r="D24" s="300"/>
      <c r="E24" s="340" t="s">
        <v>82</v>
      </c>
    </row>
    <row r="25" spans="2:5" ht="38.25" x14ac:dyDescent="0.25">
      <c r="B25" s="170">
        <v>13</v>
      </c>
      <c r="C25" s="339" t="s">
        <v>83</v>
      </c>
      <c r="D25" s="300"/>
      <c r="E25" s="340" t="s">
        <v>84</v>
      </c>
    </row>
    <row r="26" spans="2:5" ht="38.25" x14ac:dyDescent="0.25">
      <c r="B26" s="170">
        <v>14</v>
      </c>
      <c r="C26" s="339" t="s">
        <v>85</v>
      </c>
      <c r="D26" s="300"/>
      <c r="E26" s="340" t="s">
        <v>86</v>
      </c>
    </row>
    <row r="27" spans="2:5" ht="25.5" x14ac:dyDescent="0.25">
      <c r="B27" s="170">
        <v>15</v>
      </c>
      <c r="C27" s="339" t="s">
        <v>87</v>
      </c>
      <c r="D27" s="300"/>
      <c r="E27" s="340" t="s">
        <v>88</v>
      </c>
    </row>
    <row r="28" spans="2:5" ht="38.25" x14ac:dyDescent="0.25">
      <c r="B28" s="170">
        <v>16</v>
      </c>
      <c r="C28" s="339" t="s">
        <v>89</v>
      </c>
      <c r="D28" s="300">
        <v>-78.545046999999997</v>
      </c>
      <c r="E28" s="340" t="s">
        <v>90</v>
      </c>
    </row>
    <row r="29" spans="2:5" ht="102" x14ac:dyDescent="0.25">
      <c r="B29" s="170">
        <v>17</v>
      </c>
      <c r="C29" s="339" t="s">
        <v>91</v>
      </c>
      <c r="D29" s="300"/>
      <c r="E29" s="340" t="s">
        <v>92</v>
      </c>
    </row>
    <row r="30" spans="2:5" ht="114.75" x14ac:dyDescent="0.25">
      <c r="B30" s="170">
        <v>18</v>
      </c>
      <c r="C30" s="339" t="s">
        <v>93</v>
      </c>
      <c r="D30" s="300"/>
      <c r="E30" s="340" t="s">
        <v>94</v>
      </c>
    </row>
    <row r="31" spans="2:5" ht="114.75" x14ac:dyDescent="0.25">
      <c r="B31" s="170">
        <v>19</v>
      </c>
      <c r="C31" s="339" t="s">
        <v>95</v>
      </c>
      <c r="D31" s="300"/>
      <c r="E31" s="340" t="s">
        <v>96</v>
      </c>
    </row>
    <row r="32" spans="2:5" x14ac:dyDescent="0.25">
      <c r="B32" s="170">
        <v>20</v>
      </c>
      <c r="C32" s="339" t="s">
        <v>76</v>
      </c>
      <c r="D32" s="300"/>
      <c r="E32" s="340"/>
    </row>
    <row r="33" spans="2:5" ht="51" x14ac:dyDescent="0.25">
      <c r="B33" s="170" t="s">
        <v>97</v>
      </c>
      <c r="C33" s="339" t="s">
        <v>98</v>
      </c>
      <c r="D33" s="300"/>
      <c r="E33" s="340" t="s">
        <v>99</v>
      </c>
    </row>
    <row r="34" spans="2:5" ht="38.25" x14ac:dyDescent="0.25">
      <c r="B34" s="170" t="s">
        <v>100</v>
      </c>
      <c r="C34" s="339" t="s">
        <v>101</v>
      </c>
      <c r="D34" s="300"/>
      <c r="E34" s="340" t="s">
        <v>102</v>
      </c>
    </row>
    <row r="35" spans="2:5" ht="25.5" x14ac:dyDescent="0.25">
      <c r="B35" s="170" t="s">
        <v>103</v>
      </c>
      <c r="C35" s="339" t="s">
        <v>104</v>
      </c>
      <c r="D35" s="300"/>
      <c r="E35" s="340" t="s">
        <v>105</v>
      </c>
    </row>
    <row r="36" spans="2:5" ht="25.5" x14ac:dyDescent="0.25">
      <c r="B36" s="170" t="s">
        <v>106</v>
      </c>
      <c r="C36" s="339" t="s">
        <v>107</v>
      </c>
      <c r="D36" s="300"/>
      <c r="E36" s="340" t="s">
        <v>108</v>
      </c>
    </row>
    <row r="37" spans="2:5" ht="76.5" x14ac:dyDescent="0.25">
      <c r="B37" s="170">
        <v>21</v>
      </c>
      <c r="C37" s="339" t="s">
        <v>109</v>
      </c>
      <c r="D37" s="300"/>
      <c r="E37" s="340" t="s">
        <v>110</v>
      </c>
    </row>
    <row r="38" spans="2:5" ht="25.5" x14ac:dyDescent="0.25">
      <c r="B38" s="170">
        <v>22</v>
      </c>
      <c r="C38" s="339" t="s">
        <v>111</v>
      </c>
      <c r="D38" s="300"/>
      <c r="E38" s="340" t="s">
        <v>112</v>
      </c>
    </row>
    <row r="39" spans="2:5" ht="89.25" x14ac:dyDescent="0.25">
      <c r="B39" s="170">
        <v>23</v>
      </c>
      <c r="C39" s="342" t="s">
        <v>113</v>
      </c>
      <c r="D39" s="300"/>
      <c r="E39" s="340" t="s">
        <v>114</v>
      </c>
    </row>
    <row r="40" spans="2:5" x14ac:dyDescent="0.25">
      <c r="B40" s="170">
        <v>24</v>
      </c>
      <c r="C40" s="339" t="s">
        <v>76</v>
      </c>
      <c r="D40" s="300"/>
      <c r="E40" s="340"/>
    </row>
    <row r="41" spans="2:5" ht="25.5" x14ac:dyDescent="0.25">
      <c r="B41" s="170">
        <v>25</v>
      </c>
      <c r="C41" s="339" t="s">
        <v>115</v>
      </c>
      <c r="D41" s="300"/>
      <c r="E41" s="340" t="s">
        <v>110</v>
      </c>
    </row>
    <row r="42" spans="2:5" ht="25.5" x14ac:dyDescent="0.25">
      <c r="B42" s="170" t="s">
        <v>116</v>
      </c>
      <c r="C42" s="339" t="s">
        <v>117</v>
      </c>
      <c r="D42" s="300"/>
      <c r="E42" s="340" t="s">
        <v>118</v>
      </c>
    </row>
    <row r="43" spans="2:5" ht="102" x14ac:dyDescent="0.25">
      <c r="B43" s="170" t="s">
        <v>119</v>
      </c>
      <c r="C43" s="339" t="s">
        <v>120</v>
      </c>
      <c r="D43" s="300"/>
      <c r="E43" s="340" t="s">
        <v>121</v>
      </c>
    </row>
    <row r="44" spans="2:5" x14ac:dyDescent="0.25">
      <c r="B44" s="170">
        <v>26</v>
      </c>
      <c r="C44" s="339" t="s">
        <v>76</v>
      </c>
      <c r="D44" s="300"/>
      <c r="E44" s="340"/>
    </row>
    <row r="45" spans="2:5" ht="38.25" x14ac:dyDescent="0.25">
      <c r="B45" s="170">
        <v>27</v>
      </c>
      <c r="C45" s="339" t="s">
        <v>122</v>
      </c>
      <c r="D45" s="300"/>
      <c r="E45" s="340" t="s">
        <v>123</v>
      </c>
    </row>
    <row r="46" spans="2:5" x14ac:dyDescent="0.25">
      <c r="B46" s="170" t="s">
        <v>124</v>
      </c>
      <c r="C46" s="339" t="s">
        <v>125</v>
      </c>
      <c r="D46" s="300">
        <v>-191.85237599999999</v>
      </c>
      <c r="E46" s="340" t="s">
        <v>126</v>
      </c>
    </row>
    <row r="47" spans="2:5" ht="25.5" x14ac:dyDescent="0.25">
      <c r="B47" s="170">
        <v>28</v>
      </c>
      <c r="C47" s="341" t="s">
        <v>127</v>
      </c>
      <c r="D47" s="303">
        <v>-494.90215599999999</v>
      </c>
      <c r="E47" s="340"/>
    </row>
    <row r="48" spans="2:5" ht="25.5" x14ac:dyDescent="0.25">
      <c r="B48" s="170">
        <v>29</v>
      </c>
      <c r="C48" s="341" t="s">
        <v>128</v>
      </c>
      <c r="D48" s="303">
        <v>34737.598844</v>
      </c>
      <c r="E48" s="340"/>
    </row>
    <row r="49" spans="2:5" x14ac:dyDescent="0.25">
      <c r="B49" s="732" t="s">
        <v>129</v>
      </c>
      <c r="C49" s="733"/>
      <c r="D49" s="733"/>
      <c r="E49" s="734"/>
    </row>
    <row r="50" spans="2:5" ht="25.5" x14ac:dyDescent="0.25">
      <c r="B50" s="170">
        <v>30</v>
      </c>
      <c r="C50" s="339" t="s">
        <v>50</v>
      </c>
      <c r="D50" s="300">
        <v>3297.12</v>
      </c>
      <c r="E50" s="340" t="s">
        <v>130</v>
      </c>
    </row>
    <row r="51" spans="2:5" ht="38.25" x14ac:dyDescent="0.25">
      <c r="B51" s="170">
        <v>31</v>
      </c>
      <c r="C51" s="339" t="s">
        <v>131</v>
      </c>
      <c r="D51" s="300">
        <v>3297.12</v>
      </c>
      <c r="E51" s="340"/>
    </row>
    <row r="52" spans="2:5" ht="38.25" x14ac:dyDescent="0.25">
      <c r="B52" s="170">
        <v>32</v>
      </c>
      <c r="C52" s="339" t="s">
        <v>132</v>
      </c>
      <c r="D52" s="300"/>
      <c r="E52" s="340"/>
    </row>
    <row r="53" spans="2:5" ht="63.75" x14ac:dyDescent="0.25">
      <c r="B53" s="170">
        <v>33</v>
      </c>
      <c r="C53" s="339" t="s">
        <v>133</v>
      </c>
      <c r="D53" s="300"/>
      <c r="E53" s="340" t="s">
        <v>134</v>
      </c>
    </row>
    <row r="54" spans="2:5" ht="38.25" x14ac:dyDescent="0.25">
      <c r="B54" s="170" t="s">
        <v>135</v>
      </c>
      <c r="C54" s="339" t="s">
        <v>136</v>
      </c>
      <c r="D54" s="300"/>
      <c r="E54" s="340"/>
    </row>
    <row r="55" spans="2:5" ht="38.25" x14ac:dyDescent="0.25">
      <c r="B55" s="170" t="s">
        <v>137</v>
      </c>
      <c r="C55" s="339" t="s">
        <v>138</v>
      </c>
      <c r="D55" s="300"/>
      <c r="E55" s="340"/>
    </row>
    <row r="56" spans="2:5" ht="63.75" x14ac:dyDescent="0.25">
      <c r="B56" s="170">
        <v>34</v>
      </c>
      <c r="C56" s="339" t="s">
        <v>139</v>
      </c>
      <c r="D56" s="300"/>
      <c r="E56" s="340" t="s">
        <v>140</v>
      </c>
    </row>
    <row r="57" spans="2:5" ht="25.5" x14ac:dyDescent="0.25">
      <c r="B57" s="170">
        <v>35</v>
      </c>
      <c r="C57" s="339" t="s">
        <v>141</v>
      </c>
      <c r="D57" s="300"/>
      <c r="E57" s="340" t="s">
        <v>134</v>
      </c>
    </row>
    <row r="58" spans="2:5" ht="25.5" x14ac:dyDescent="0.25">
      <c r="B58" s="217">
        <v>36</v>
      </c>
      <c r="C58" s="341" t="s">
        <v>142</v>
      </c>
      <c r="D58" s="303">
        <v>3297.12</v>
      </c>
      <c r="E58" s="340"/>
    </row>
    <row r="59" spans="2:5" x14ac:dyDescent="0.25">
      <c r="B59" s="732" t="s">
        <v>143</v>
      </c>
      <c r="C59" s="733"/>
      <c r="D59" s="733"/>
      <c r="E59" s="734"/>
    </row>
    <row r="60" spans="2:5" ht="38.25" x14ac:dyDescent="0.25">
      <c r="B60" s="170">
        <v>37</v>
      </c>
      <c r="C60" s="343" t="s">
        <v>144</v>
      </c>
      <c r="D60" s="300"/>
      <c r="E60" s="340" t="s">
        <v>145</v>
      </c>
    </row>
    <row r="61" spans="2:5" ht="102" x14ac:dyDescent="0.25">
      <c r="B61" s="170">
        <v>38</v>
      </c>
      <c r="C61" s="343" t="s">
        <v>146</v>
      </c>
      <c r="D61" s="300"/>
      <c r="E61" s="340" t="s">
        <v>147</v>
      </c>
    </row>
    <row r="62" spans="2:5" ht="102" x14ac:dyDescent="0.25">
      <c r="B62" s="170">
        <v>39</v>
      </c>
      <c r="C62" s="343" t="s">
        <v>148</v>
      </c>
      <c r="D62" s="300"/>
      <c r="E62" s="340" t="s">
        <v>149</v>
      </c>
    </row>
    <row r="63" spans="2:5" ht="89.25" x14ac:dyDescent="0.25">
      <c r="B63" s="170">
        <v>40</v>
      </c>
      <c r="C63" s="343" t="s">
        <v>150</v>
      </c>
      <c r="D63" s="300"/>
      <c r="E63" s="340" t="s">
        <v>151</v>
      </c>
    </row>
    <row r="64" spans="2:5" x14ac:dyDescent="0.25">
      <c r="B64" s="170">
        <v>41</v>
      </c>
      <c r="C64" s="343" t="s">
        <v>152</v>
      </c>
      <c r="D64" s="300"/>
      <c r="E64" s="340"/>
    </row>
    <row r="65" spans="2:5" ht="38.25" x14ac:dyDescent="0.25">
      <c r="B65" s="170">
        <v>42</v>
      </c>
      <c r="C65" s="343" t="s">
        <v>153</v>
      </c>
      <c r="D65" s="300"/>
      <c r="E65" s="340" t="s">
        <v>154</v>
      </c>
    </row>
    <row r="66" spans="2:5" ht="25.5" x14ac:dyDescent="0.25">
      <c r="B66" s="170" t="s">
        <v>155</v>
      </c>
      <c r="C66" s="343" t="s">
        <v>156</v>
      </c>
      <c r="D66" s="300"/>
      <c r="E66" s="340"/>
    </row>
    <row r="67" spans="2:5" ht="25.5" x14ac:dyDescent="0.25">
      <c r="B67" s="217">
        <v>43</v>
      </c>
      <c r="C67" s="341" t="s">
        <v>157</v>
      </c>
      <c r="D67" s="303"/>
      <c r="E67" s="340"/>
    </row>
    <row r="68" spans="2:5" x14ac:dyDescent="0.25">
      <c r="B68" s="217">
        <v>44</v>
      </c>
      <c r="C68" s="341" t="s">
        <v>158</v>
      </c>
      <c r="D68" s="303">
        <v>3297.12</v>
      </c>
      <c r="E68" s="340"/>
    </row>
    <row r="69" spans="2:5" x14ac:dyDescent="0.25">
      <c r="B69" s="217">
        <v>45</v>
      </c>
      <c r="C69" s="341" t="s">
        <v>159</v>
      </c>
      <c r="D69" s="303">
        <v>38034.718844000003</v>
      </c>
      <c r="E69" s="340"/>
    </row>
    <row r="70" spans="2:5" x14ac:dyDescent="0.25">
      <c r="B70" s="732" t="s">
        <v>160</v>
      </c>
      <c r="C70" s="733"/>
      <c r="D70" s="733"/>
      <c r="E70" s="734"/>
    </row>
    <row r="71" spans="2:5" ht="25.5" x14ac:dyDescent="0.25">
      <c r="B71" s="170">
        <v>46</v>
      </c>
      <c r="C71" s="343" t="s">
        <v>161</v>
      </c>
      <c r="D71" s="300">
        <v>5131.8999999999996</v>
      </c>
      <c r="E71" s="177" t="s">
        <v>162</v>
      </c>
    </row>
    <row r="72" spans="2:5" ht="76.5" x14ac:dyDescent="0.25">
      <c r="B72" s="170">
        <v>47</v>
      </c>
      <c r="C72" s="343" t="s">
        <v>163</v>
      </c>
      <c r="D72" s="300"/>
      <c r="E72" s="177" t="s">
        <v>164</v>
      </c>
    </row>
    <row r="73" spans="2:5" ht="38.25" x14ac:dyDescent="0.25">
      <c r="B73" s="170" t="s">
        <v>165</v>
      </c>
      <c r="C73" s="343" t="s">
        <v>166</v>
      </c>
      <c r="D73" s="300"/>
      <c r="E73" s="177" t="s">
        <v>167</v>
      </c>
    </row>
    <row r="74" spans="2:5" ht="38.25" x14ac:dyDescent="0.25">
      <c r="B74" s="170" t="s">
        <v>168</v>
      </c>
      <c r="C74" s="343" t="s">
        <v>169</v>
      </c>
      <c r="D74" s="300"/>
      <c r="E74" s="177"/>
    </row>
    <row r="75" spans="2:5" ht="76.5" x14ac:dyDescent="0.25">
      <c r="B75" s="170">
        <v>48</v>
      </c>
      <c r="C75" s="343" t="s">
        <v>170</v>
      </c>
      <c r="D75" s="300"/>
      <c r="E75" s="177" t="s">
        <v>171</v>
      </c>
    </row>
    <row r="76" spans="2:5" ht="25.5" x14ac:dyDescent="0.25">
      <c r="B76" s="170">
        <v>49</v>
      </c>
      <c r="C76" s="343" t="s">
        <v>172</v>
      </c>
      <c r="D76" s="300"/>
      <c r="E76" s="177" t="s">
        <v>164</v>
      </c>
    </row>
    <row r="77" spans="2:5" x14ac:dyDescent="0.25">
      <c r="B77" s="170">
        <v>50</v>
      </c>
      <c r="C77" s="343" t="s">
        <v>173</v>
      </c>
      <c r="D77" s="300"/>
      <c r="E77" s="177" t="s">
        <v>174</v>
      </c>
    </row>
    <row r="78" spans="2:5" ht="25.5" x14ac:dyDescent="0.25">
      <c r="B78" s="217">
        <v>51</v>
      </c>
      <c r="C78" s="341" t="s">
        <v>175</v>
      </c>
      <c r="D78" s="303">
        <v>5131.8999999999996</v>
      </c>
      <c r="E78" s="177"/>
    </row>
    <row r="79" spans="2:5" x14ac:dyDescent="0.25">
      <c r="B79" s="732" t="s">
        <v>176</v>
      </c>
      <c r="C79" s="733"/>
      <c r="D79" s="733"/>
      <c r="E79" s="734"/>
    </row>
    <row r="80" spans="2:5" ht="51" x14ac:dyDescent="0.25">
      <c r="B80" s="170">
        <v>52</v>
      </c>
      <c r="C80" s="343" t="s">
        <v>177</v>
      </c>
      <c r="D80" s="300"/>
      <c r="E80" s="340" t="s">
        <v>178</v>
      </c>
    </row>
    <row r="81" spans="2:5" ht="114.75" x14ac:dyDescent="0.25">
      <c r="B81" s="170">
        <v>53</v>
      </c>
      <c r="C81" s="343" t="s">
        <v>179</v>
      </c>
      <c r="D81" s="300"/>
      <c r="E81" s="340" t="s">
        <v>180</v>
      </c>
    </row>
    <row r="82" spans="2:5" ht="102" x14ac:dyDescent="0.25">
      <c r="B82" s="170">
        <v>54</v>
      </c>
      <c r="C82" s="343" t="s">
        <v>181</v>
      </c>
      <c r="D82" s="300"/>
      <c r="E82" s="340" t="s">
        <v>182</v>
      </c>
    </row>
    <row r="83" spans="2:5" x14ac:dyDescent="0.25">
      <c r="B83" s="170" t="s">
        <v>183</v>
      </c>
      <c r="C83" s="343" t="s">
        <v>152</v>
      </c>
      <c r="D83" s="300"/>
      <c r="E83" s="340"/>
    </row>
    <row r="84" spans="2:5" ht="102" x14ac:dyDescent="0.25">
      <c r="B84" s="170">
        <v>55</v>
      </c>
      <c r="C84" s="343" t="s">
        <v>184</v>
      </c>
      <c r="D84" s="300"/>
      <c r="E84" s="340" t="s">
        <v>185</v>
      </c>
    </row>
    <row r="85" spans="2:5" x14ac:dyDescent="0.25">
      <c r="B85" s="170">
        <v>56</v>
      </c>
      <c r="C85" s="343" t="s">
        <v>152</v>
      </c>
      <c r="D85" s="300"/>
      <c r="E85" s="340"/>
    </row>
    <row r="86" spans="2:5" ht="51" x14ac:dyDescent="0.25">
      <c r="B86" s="170" t="s">
        <v>186</v>
      </c>
      <c r="C86" s="64" t="s">
        <v>187</v>
      </c>
      <c r="D86" s="300"/>
      <c r="E86" s="340"/>
    </row>
    <row r="87" spans="2:5" ht="25.5" x14ac:dyDescent="0.25">
      <c r="B87" s="170" t="s">
        <v>188</v>
      </c>
      <c r="C87" s="64" t="s">
        <v>189</v>
      </c>
      <c r="D87" s="300"/>
      <c r="E87" s="340"/>
    </row>
    <row r="88" spans="2:5" ht="25.5" x14ac:dyDescent="0.25">
      <c r="B88" s="217">
        <v>57</v>
      </c>
      <c r="C88" s="186" t="s">
        <v>190</v>
      </c>
      <c r="D88" s="303"/>
      <c r="E88" s="340"/>
    </row>
    <row r="89" spans="2:5" x14ac:dyDescent="0.25">
      <c r="B89" s="217">
        <v>58</v>
      </c>
      <c r="C89" s="186" t="s">
        <v>191</v>
      </c>
      <c r="D89" s="303">
        <v>5131.8999999999996</v>
      </c>
      <c r="E89" s="340"/>
    </row>
    <row r="90" spans="2:5" x14ac:dyDescent="0.25">
      <c r="B90" s="217">
        <v>59</v>
      </c>
      <c r="C90" s="186" t="s">
        <v>192</v>
      </c>
      <c r="D90" s="303">
        <v>43166.618843999997</v>
      </c>
      <c r="E90" s="340"/>
    </row>
    <row r="91" spans="2:5" x14ac:dyDescent="0.25">
      <c r="B91" s="217">
        <v>60</v>
      </c>
      <c r="C91" s="186" t="s">
        <v>193</v>
      </c>
      <c r="D91" s="303">
        <v>194321.29931614999</v>
      </c>
      <c r="E91" s="340"/>
    </row>
    <row r="92" spans="2:5" x14ac:dyDescent="0.25">
      <c r="B92" s="732" t="s">
        <v>194</v>
      </c>
      <c r="C92" s="733"/>
      <c r="D92" s="733"/>
      <c r="E92" s="734"/>
    </row>
    <row r="93" spans="2:5" x14ac:dyDescent="0.25">
      <c r="B93" s="170">
        <v>61</v>
      </c>
      <c r="C93" s="343" t="s">
        <v>195</v>
      </c>
      <c r="D93" s="344">
        <v>0.17876372258855602</v>
      </c>
      <c r="E93" s="340" t="s">
        <v>196</v>
      </c>
    </row>
    <row r="94" spans="2:5" x14ac:dyDescent="0.25">
      <c r="B94" s="170">
        <v>62</v>
      </c>
      <c r="C94" s="343" t="s">
        <v>197</v>
      </c>
      <c r="D94" s="344">
        <v>0.19573108546438658</v>
      </c>
      <c r="E94" s="340" t="s">
        <v>198</v>
      </c>
    </row>
    <row r="95" spans="2:5" x14ac:dyDescent="0.25">
      <c r="B95" s="170">
        <v>63</v>
      </c>
      <c r="C95" s="343" t="s">
        <v>199</v>
      </c>
      <c r="D95" s="344">
        <v>0.22214043954991419</v>
      </c>
      <c r="E95" s="340" t="s">
        <v>200</v>
      </c>
    </row>
    <row r="96" spans="2:5" ht="25.5" x14ac:dyDescent="0.25">
      <c r="B96" s="170">
        <v>64</v>
      </c>
      <c r="C96" s="343" t="s">
        <v>201</v>
      </c>
      <c r="D96" s="344">
        <v>0.10042011931967199</v>
      </c>
      <c r="E96" s="340" t="s">
        <v>202</v>
      </c>
    </row>
    <row r="97" spans="2:5" ht="25.5" x14ac:dyDescent="0.25">
      <c r="B97" s="170">
        <v>65</v>
      </c>
      <c r="C97" s="343" t="s">
        <v>203</v>
      </c>
      <c r="D97" s="344">
        <v>2.5000000000000001E-2</v>
      </c>
      <c r="E97" s="340"/>
    </row>
    <row r="98" spans="2:5" ht="25.5" x14ac:dyDescent="0.25">
      <c r="B98" s="170">
        <v>66</v>
      </c>
      <c r="C98" s="343" t="s">
        <v>204</v>
      </c>
      <c r="D98" s="344">
        <v>1.2011931967198809E-4</v>
      </c>
      <c r="E98" s="340"/>
    </row>
    <row r="99" spans="2:5" ht="25.5" x14ac:dyDescent="0.25">
      <c r="B99" s="170">
        <v>67</v>
      </c>
      <c r="C99" s="343" t="s">
        <v>205</v>
      </c>
      <c r="D99" s="345"/>
      <c r="E99" s="340"/>
    </row>
    <row r="100" spans="2:5" ht="63.75" x14ac:dyDescent="0.25">
      <c r="B100" s="170" t="s">
        <v>206</v>
      </c>
      <c r="C100" s="346" t="s">
        <v>207</v>
      </c>
      <c r="D100" s="344">
        <v>1.4999999999999999E-2</v>
      </c>
      <c r="E100" s="340" t="s">
        <v>208</v>
      </c>
    </row>
    <row r="101" spans="2:5" ht="51" x14ac:dyDescent="0.25">
      <c r="B101" s="170" t="s">
        <v>209</v>
      </c>
      <c r="C101" s="346" t="s">
        <v>210</v>
      </c>
      <c r="D101" s="344">
        <v>1.5300000000000001E-2</v>
      </c>
      <c r="E101" s="340"/>
    </row>
    <row r="102" spans="2:5" ht="51" x14ac:dyDescent="0.25">
      <c r="B102" s="170">
        <v>68</v>
      </c>
      <c r="C102" s="346" t="s">
        <v>211</v>
      </c>
      <c r="D102" s="344">
        <v>0.11377221178367028</v>
      </c>
      <c r="E102" s="340" t="s">
        <v>212</v>
      </c>
    </row>
    <row r="103" spans="2:5" x14ac:dyDescent="0.25">
      <c r="B103" s="732" t="s">
        <v>213</v>
      </c>
      <c r="C103" s="733"/>
      <c r="D103" s="733"/>
      <c r="E103" s="734"/>
    </row>
    <row r="104" spans="2:5" ht="102" x14ac:dyDescent="0.25">
      <c r="B104" s="170">
        <v>72</v>
      </c>
      <c r="C104" s="343" t="s">
        <v>214</v>
      </c>
      <c r="D104" s="300">
        <v>1736.3690262149676</v>
      </c>
      <c r="E104" s="340" t="s">
        <v>215</v>
      </c>
    </row>
    <row r="105" spans="2:5" ht="102" x14ac:dyDescent="0.25">
      <c r="B105" s="170">
        <v>73</v>
      </c>
      <c r="C105" s="343" t="s">
        <v>216</v>
      </c>
      <c r="D105" s="300">
        <v>219.16528664999998</v>
      </c>
      <c r="E105" s="347" t="s">
        <v>217</v>
      </c>
    </row>
    <row r="106" spans="2:5" x14ac:dyDescent="0.25">
      <c r="B106" s="170">
        <v>74</v>
      </c>
      <c r="C106" s="343" t="s">
        <v>152</v>
      </c>
      <c r="D106" s="300"/>
      <c r="E106" s="347"/>
    </row>
    <row r="107" spans="2:5" ht="63.75" x14ac:dyDescent="0.25">
      <c r="B107" s="170">
        <v>75</v>
      </c>
      <c r="C107" s="343" t="s">
        <v>218</v>
      </c>
      <c r="D107" s="300">
        <v>756.09249999999997</v>
      </c>
      <c r="E107" s="347" t="s">
        <v>219</v>
      </c>
    </row>
    <row r="108" spans="2:5" x14ac:dyDescent="0.25">
      <c r="B108" s="732" t="s">
        <v>220</v>
      </c>
      <c r="C108" s="733"/>
      <c r="D108" s="733"/>
      <c r="E108" s="734"/>
    </row>
    <row r="109" spans="2:5" ht="51" x14ac:dyDescent="0.25">
      <c r="B109" s="170">
        <v>76</v>
      </c>
      <c r="C109" s="343" t="s">
        <v>221</v>
      </c>
      <c r="D109" s="300"/>
      <c r="E109" s="340">
        <v>62</v>
      </c>
    </row>
    <row r="110" spans="2:5" ht="38.25" x14ac:dyDescent="0.25">
      <c r="B110" s="170">
        <v>77</v>
      </c>
      <c r="C110" s="343" t="s">
        <v>222</v>
      </c>
      <c r="D110" s="300">
        <v>148.23364679749997</v>
      </c>
      <c r="E110" s="340">
        <v>62</v>
      </c>
    </row>
    <row r="111" spans="2:5" ht="51" x14ac:dyDescent="0.25">
      <c r="B111" s="170">
        <v>78</v>
      </c>
      <c r="C111" s="64" t="s">
        <v>223</v>
      </c>
      <c r="D111" s="348"/>
      <c r="E111" s="349">
        <v>62</v>
      </c>
    </row>
    <row r="112" spans="2:5" ht="38.25" x14ac:dyDescent="0.25">
      <c r="B112" s="170">
        <v>79</v>
      </c>
      <c r="C112" s="343" t="s">
        <v>224</v>
      </c>
      <c r="D112" s="300">
        <v>854.3799039969</v>
      </c>
      <c r="E112" s="340">
        <v>62</v>
      </c>
    </row>
    <row r="113" spans="2:5" x14ac:dyDescent="0.25">
      <c r="B113" s="732" t="s">
        <v>225</v>
      </c>
      <c r="C113" s="733"/>
      <c r="D113" s="733"/>
      <c r="E113" s="734"/>
    </row>
    <row r="114" spans="2:5" ht="25.5" x14ac:dyDescent="0.25">
      <c r="B114" s="170">
        <v>80</v>
      </c>
      <c r="C114" s="343" t="s">
        <v>226</v>
      </c>
      <c r="D114" s="300"/>
      <c r="E114" s="340" t="s">
        <v>227</v>
      </c>
    </row>
    <row r="115" spans="2:5" ht="38.25" x14ac:dyDescent="0.25">
      <c r="B115" s="170">
        <v>81</v>
      </c>
      <c r="C115" s="343" t="s">
        <v>228</v>
      </c>
      <c r="D115" s="300"/>
      <c r="E115" s="340" t="s">
        <v>227</v>
      </c>
    </row>
    <row r="116" spans="2:5" ht="25.5" x14ac:dyDescent="0.25">
      <c r="B116" s="170">
        <v>82</v>
      </c>
      <c r="C116" s="343" t="s">
        <v>229</v>
      </c>
      <c r="D116" s="300"/>
      <c r="E116" s="340" t="s">
        <v>230</v>
      </c>
    </row>
    <row r="117" spans="2:5" ht="38.25" x14ac:dyDescent="0.25">
      <c r="B117" s="170">
        <v>83</v>
      </c>
      <c r="C117" s="343" t="s">
        <v>231</v>
      </c>
      <c r="D117" s="300"/>
      <c r="E117" s="340" t="s">
        <v>230</v>
      </c>
    </row>
    <row r="118" spans="2:5" ht="25.5" x14ac:dyDescent="0.25">
      <c r="B118" s="170">
        <v>84</v>
      </c>
      <c r="C118" s="343" t="s">
        <v>232</v>
      </c>
      <c r="D118" s="300"/>
      <c r="E118" s="340" t="s">
        <v>233</v>
      </c>
    </row>
    <row r="119" spans="2:5" ht="38.25" x14ac:dyDescent="0.25">
      <c r="B119" s="170">
        <v>85</v>
      </c>
      <c r="C119" s="343" t="s">
        <v>234</v>
      </c>
      <c r="D119" s="300"/>
      <c r="E119" s="340" t="s">
        <v>233</v>
      </c>
    </row>
  </sheetData>
  <mergeCells count="12">
    <mergeCell ref="B59:E59"/>
    <mergeCell ref="B113:E113"/>
    <mergeCell ref="B70:E70"/>
    <mergeCell ref="B79:E79"/>
    <mergeCell ref="B92:E92"/>
    <mergeCell ref="B103:E103"/>
    <mergeCell ref="B108:E108"/>
    <mergeCell ref="B2:E3"/>
    <mergeCell ref="B5:C5"/>
    <mergeCell ref="B6:E6"/>
    <mergeCell ref="B18:E18"/>
    <mergeCell ref="B49:E49"/>
  </mergeCells>
  <hyperlinks>
    <hyperlink ref="G2" location="Index!A1" display="Return to index" xr:uid="{026AD7FC-ED39-4487-9676-15A1BC95FD24}"/>
  </hyperlink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06914B-BD36-4EFF-88F7-1B999EB1F944}">
  <sheetPr>
    <pageSetUpPr fitToPage="1"/>
  </sheetPr>
  <dimension ref="B2:Q18"/>
  <sheetViews>
    <sheetView showGridLines="0" zoomScale="52" zoomScaleNormal="70" zoomScalePageLayoutView="70" workbookViewId="0">
      <selection activeCell="Q2" sqref="Q2"/>
    </sheetView>
  </sheetViews>
  <sheetFormatPr defaultColWidth="9.140625" defaultRowHeight="15" x14ac:dyDescent="0.25"/>
  <cols>
    <col min="1" max="1" width="3.5703125" style="11" customWidth="1"/>
    <col min="2" max="2" width="9.140625" style="188"/>
    <col min="3" max="3" width="56.7109375" style="11" customWidth="1"/>
    <col min="4" max="4" width="25.42578125" style="11" customWidth="1"/>
    <col min="5" max="5" width="26.42578125" style="11" customWidth="1"/>
    <col min="6" max="6" width="26.7109375" style="11" customWidth="1"/>
    <col min="7" max="7" width="26.28515625" style="11" customWidth="1"/>
    <col min="8" max="8" width="27" style="11" customWidth="1"/>
    <col min="9" max="9" width="26.28515625" style="11" customWidth="1"/>
    <col min="10" max="10" width="28.140625" style="11" customWidth="1"/>
    <col min="11" max="11" width="27.7109375" style="11" customWidth="1"/>
    <col min="12" max="12" width="26.7109375" style="11" customWidth="1"/>
    <col min="13" max="13" width="28" style="11" customWidth="1"/>
    <col min="14" max="14" width="27.5703125" style="11" customWidth="1"/>
    <col min="15" max="15" width="28.5703125" style="12" customWidth="1"/>
    <col min="16" max="16" width="5.85546875" style="11" customWidth="1"/>
    <col min="17" max="17" width="16.28515625" style="11" bestFit="1" customWidth="1"/>
    <col min="18" max="16384" width="9.140625" style="11"/>
  </cols>
  <sheetData>
    <row r="2" spans="2:17" ht="20.25" x14ac:dyDescent="0.3">
      <c r="B2" s="187"/>
      <c r="C2" s="9" t="s">
        <v>583</v>
      </c>
      <c r="D2" s="10"/>
      <c r="E2" s="10"/>
      <c r="F2" s="10"/>
      <c r="G2" s="10"/>
      <c r="H2" s="10"/>
      <c r="I2" s="10"/>
      <c r="J2" s="10"/>
      <c r="K2" s="10"/>
      <c r="L2" s="10"/>
      <c r="M2" s="10"/>
      <c r="N2" s="10"/>
      <c r="O2" s="10"/>
      <c r="Q2" s="271" t="s">
        <v>46</v>
      </c>
    </row>
    <row r="3" spans="2:17" ht="15.75" x14ac:dyDescent="0.25">
      <c r="C3" s="166" t="s">
        <v>574</v>
      </c>
    </row>
    <row r="4" spans="2:17" x14ac:dyDescent="0.25">
      <c r="B4" s="189"/>
    </row>
    <row r="5" spans="2:17" ht="20.100000000000001" customHeight="1" x14ac:dyDescent="0.25">
      <c r="B5" s="190"/>
      <c r="C5" s="837" t="s">
        <v>584</v>
      </c>
      <c r="D5" s="836" t="s">
        <v>436</v>
      </c>
      <c r="E5" s="836"/>
      <c r="F5" s="836"/>
      <c r="G5" s="836"/>
      <c r="H5" s="836"/>
      <c r="I5" s="836"/>
      <c r="J5" s="836"/>
      <c r="K5" s="836"/>
      <c r="L5" s="836"/>
      <c r="M5" s="836"/>
      <c r="N5" s="836"/>
      <c r="O5" s="192"/>
    </row>
    <row r="6" spans="2:17" ht="20.100000000000001" customHeight="1" x14ac:dyDescent="0.25">
      <c r="B6" s="190"/>
      <c r="C6" s="837"/>
      <c r="D6" s="168" t="s">
        <v>236</v>
      </c>
      <c r="E6" s="168" t="s">
        <v>237</v>
      </c>
      <c r="F6" s="168" t="s">
        <v>238</v>
      </c>
      <c r="G6" s="168" t="s">
        <v>239</v>
      </c>
      <c r="H6" s="168" t="s">
        <v>240</v>
      </c>
      <c r="I6" s="168" t="s">
        <v>333</v>
      </c>
      <c r="J6" s="168" t="s">
        <v>334</v>
      </c>
      <c r="K6" s="168" t="s">
        <v>335</v>
      </c>
      <c r="L6" s="168" t="s">
        <v>356</v>
      </c>
      <c r="M6" s="168" t="s">
        <v>357</v>
      </c>
      <c r="N6" s="168" t="s">
        <v>358</v>
      </c>
      <c r="O6" s="168" t="s">
        <v>585</v>
      </c>
    </row>
    <row r="7" spans="2:17" ht="31.5" customHeight="1" x14ac:dyDescent="0.25">
      <c r="B7" s="193"/>
      <c r="C7" s="837"/>
      <c r="D7" s="194">
        <v>0</v>
      </c>
      <c r="E7" s="194">
        <v>0.02</v>
      </c>
      <c r="F7" s="194">
        <v>0.04</v>
      </c>
      <c r="G7" s="194">
        <v>0.1</v>
      </c>
      <c r="H7" s="194">
        <v>0.2</v>
      </c>
      <c r="I7" s="194">
        <v>0.5</v>
      </c>
      <c r="J7" s="194">
        <v>0.7</v>
      </c>
      <c r="K7" s="194">
        <v>0.75</v>
      </c>
      <c r="L7" s="194">
        <v>1</v>
      </c>
      <c r="M7" s="194">
        <v>1.5</v>
      </c>
      <c r="N7" s="168" t="s">
        <v>438</v>
      </c>
      <c r="O7" s="42" t="s">
        <v>586</v>
      </c>
    </row>
    <row r="8" spans="2:17" x14ac:dyDescent="0.25">
      <c r="B8" s="168">
        <v>1</v>
      </c>
      <c r="C8" s="195" t="s">
        <v>483</v>
      </c>
      <c r="D8" s="431">
        <v>193026696</v>
      </c>
      <c r="E8" s="169" t="s">
        <v>936</v>
      </c>
      <c r="F8" s="169" t="s">
        <v>936</v>
      </c>
      <c r="G8" s="169" t="s">
        <v>936</v>
      </c>
      <c r="H8" s="169" t="s">
        <v>936</v>
      </c>
      <c r="I8" s="169" t="s">
        <v>936</v>
      </c>
      <c r="J8" s="169" t="s">
        <v>936</v>
      </c>
      <c r="K8" s="169" t="s">
        <v>936</v>
      </c>
      <c r="L8" s="169" t="s">
        <v>936</v>
      </c>
      <c r="M8" s="169" t="s">
        <v>936</v>
      </c>
      <c r="N8" s="64" t="s">
        <v>936</v>
      </c>
      <c r="O8" s="431">
        <v>193026696</v>
      </c>
    </row>
    <row r="9" spans="2:17" x14ac:dyDescent="0.25">
      <c r="B9" s="168">
        <v>2</v>
      </c>
      <c r="C9" s="195" t="s">
        <v>587</v>
      </c>
      <c r="D9" s="431">
        <v>935115325</v>
      </c>
      <c r="E9" s="169" t="s">
        <v>936</v>
      </c>
      <c r="F9" s="169" t="s">
        <v>936</v>
      </c>
      <c r="G9" s="169" t="s">
        <v>936</v>
      </c>
      <c r="H9" s="169" t="s">
        <v>936</v>
      </c>
      <c r="I9" s="169" t="s">
        <v>936</v>
      </c>
      <c r="J9" s="169" t="s">
        <v>936</v>
      </c>
      <c r="K9" s="169" t="s">
        <v>936</v>
      </c>
      <c r="L9" s="169" t="s">
        <v>936</v>
      </c>
      <c r="M9" s="169" t="s">
        <v>936</v>
      </c>
      <c r="N9" s="64" t="s">
        <v>936</v>
      </c>
      <c r="O9" s="431">
        <v>935115325</v>
      </c>
    </row>
    <row r="10" spans="2:17" ht="44.25" customHeight="1" x14ac:dyDescent="0.25">
      <c r="B10" s="168">
        <v>3</v>
      </c>
      <c r="C10" s="195" t="s">
        <v>420</v>
      </c>
      <c r="D10" s="169" t="s">
        <v>936</v>
      </c>
      <c r="E10" s="169" t="s">
        <v>936</v>
      </c>
      <c r="F10" s="169" t="s">
        <v>936</v>
      </c>
      <c r="G10" s="169" t="s">
        <v>936</v>
      </c>
      <c r="H10" s="169" t="s">
        <v>936</v>
      </c>
      <c r="I10" s="169" t="s">
        <v>936</v>
      </c>
      <c r="J10" s="169" t="s">
        <v>936</v>
      </c>
      <c r="K10" s="169" t="s">
        <v>936</v>
      </c>
      <c r="L10" s="169" t="s">
        <v>936</v>
      </c>
      <c r="M10" s="169" t="s">
        <v>936</v>
      </c>
      <c r="N10" s="64" t="s">
        <v>936</v>
      </c>
      <c r="O10" s="169" t="s">
        <v>936</v>
      </c>
    </row>
    <row r="11" spans="2:17" ht="38.25" customHeight="1" x14ac:dyDescent="0.25">
      <c r="B11" s="168">
        <v>4</v>
      </c>
      <c r="C11" s="195" t="s">
        <v>421</v>
      </c>
      <c r="D11" s="431">
        <v>205425273</v>
      </c>
      <c r="E11" s="169" t="s">
        <v>936</v>
      </c>
      <c r="F11" s="169" t="s">
        <v>936</v>
      </c>
      <c r="G11" s="169" t="s">
        <v>936</v>
      </c>
      <c r="H11" s="169" t="s">
        <v>936</v>
      </c>
      <c r="I11" s="169" t="s">
        <v>936</v>
      </c>
      <c r="J11" s="169" t="s">
        <v>936</v>
      </c>
      <c r="K11" s="169" t="s">
        <v>936</v>
      </c>
      <c r="L11" s="169" t="s">
        <v>936</v>
      </c>
      <c r="M11" s="169" t="s">
        <v>936</v>
      </c>
      <c r="N11" s="64" t="s">
        <v>936</v>
      </c>
      <c r="O11" s="431">
        <v>205425273</v>
      </c>
    </row>
    <row r="12" spans="2:17" x14ac:dyDescent="0.25">
      <c r="B12" s="168">
        <v>5</v>
      </c>
      <c r="C12" s="195" t="s">
        <v>422</v>
      </c>
      <c r="D12" s="169" t="s">
        <v>936</v>
      </c>
      <c r="E12" s="169" t="s">
        <v>936</v>
      </c>
      <c r="F12" s="169" t="s">
        <v>936</v>
      </c>
      <c r="G12" s="169" t="s">
        <v>936</v>
      </c>
      <c r="H12" s="169" t="s">
        <v>936</v>
      </c>
      <c r="I12" s="169" t="s">
        <v>936</v>
      </c>
      <c r="J12" s="169" t="s">
        <v>936</v>
      </c>
      <c r="K12" s="169" t="s">
        <v>936</v>
      </c>
      <c r="L12" s="169" t="s">
        <v>936</v>
      </c>
      <c r="M12" s="169" t="s">
        <v>936</v>
      </c>
      <c r="N12" s="64" t="s">
        <v>936</v>
      </c>
      <c r="O12" s="169" t="s">
        <v>936</v>
      </c>
    </row>
    <row r="13" spans="2:17" x14ac:dyDescent="0.25">
      <c r="B13" s="168">
        <v>6</v>
      </c>
      <c r="C13" s="195" t="s">
        <v>423</v>
      </c>
      <c r="D13" s="169" t="s">
        <v>936</v>
      </c>
      <c r="E13" s="431">
        <v>1322897648</v>
      </c>
      <c r="F13" s="169" t="s">
        <v>936</v>
      </c>
      <c r="G13" s="169" t="s">
        <v>936</v>
      </c>
      <c r="H13" s="431">
        <v>3953181802</v>
      </c>
      <c r="I13" s="431">
        <v>1602934554</v>
      </c>
      <c r="J13" s="169" t="s">
        <v>936</v>
      </c>
      <c r="K13" s="169" t="s">
        <v>936</v>
      </c>
      <c r="L13" s="431">
        <v>543297535</v>
      </c>
      <c r="M13" s="431">
        <v>2689446</v>
      </c>
      <c r="N13" s="64" t="s">
        <v>936</v>
      </c>
      <c r="O13" s="431">
        <v>7425000986</v>
      </c>
    </row>
    <row r="14" spans="2:17" x14ac:dyDescent="0.25">
      <c r="B14" s="168">
        <v>7</v>
      </c>
      <c r="C14" s="195" t="s">
        <v>424</v>
      </c>
      <c r="D14" s="169" t="s">
        <v>936</v>
      </c>
      <c r="E14" s="169" t="s">
        <v>936</v>
      </c>
      <c r="F14" s="169" t="s">
        <v>936</v>
      </c>
      <c r="G14" s="169" t="s">
        <v>936</v>
      </c>
      <c r="H14" s="169" t="s">
        <v>936</v>
      </c>
      <c r="I14" s="169" t="s">
        <v>936</v>
      </c>
      <c r="J14" s="169" t="s">
        <v>936</v>
      </c>
      <c r="K14" s="169" t="s">
        <v>936</v>
      </c>
      <c r="L14" s="431">
        <v>5296746</v>
      </c>
      <c r="M14" s="169" t="s">
        <v>936</v>
      </c>
      <c r="N14" s="64" t="s">
        <v>936</v>
      </c>
      <c r="O14" s="431">
        <v>5296746</v>
      </c>
    </row>
    <row r="15" spans="2:17" x14ac:dyDescent="0.25">
      <c r="B15" s="168">
        <v>8</v>
      </c>
      <c r="C15" s="195" t="s">
        <v>425</v>
      </c>
      <c r="D15" s="169" t="s">
        <v>936</v>
      </c>
      <c r="E15" s="169" t="s">
        <v>936</v>
      </c>
      <c r="F15" s="169" t="s">
        <v>936</v>
      </c>
      <c r="G15" s="169" t="s">
        <v>936</v>
      </c>
      <c r="H15" s="169" t="s">
        <v>936</v>
      </c>
      <c r="I15" s="169" t="s">
        <v>936</v>
      </c>
      <c r="J15" s="169" t="s">
        <v>936</v>
      </c>
      <c r="K15" s="431">
        <v>3848831</v>
      </c>
      <c r="L15" s="169" t="s">
        <v>936</v>
      </c>
      <c r="M15" s="169" t="s">
        <v>936</v>
      </c>
      <c r="N15" s="64" t="s">
        <v>936</v>
      </c>
      <c r="O15" s="431">
        <v>3848831</v>
      </c>
    </row>
    <row r="16" spans="2:17" x14ac:dyDescent="0.25">
      <c r="B16" s="168">
        <v>9</v>
      </c>
      <c r="C16" s="195" t="s">
        <v>430</v>
      </c>
      <c r="D16" s="169" t="s">
        <v>936</v>
      </c>
      <c r="E16" s="169" t="s">
        <v>936</v>
      </c>
      <c r="F16" s="169" t="s">
        <v>936</v>
      </c>
      <c r="G16" s="169" t="s">
        <v>936</v>
      </c>
      <c r="H16" s="169" t="s">
        <v>936</v>
      </c>
      <c r="I16" s="169" t="s">
        <v>936</v>
      </c>
      <c r="J16" s="169" t="s">
        <v>936</v>
      </c>
      <c r="K16" s="169" t="s">
        <v>936</v>
      </c>
      <c r="L16" s="169" t="s">
        <v>936</v>
      </c>
      <c r="M16" s="169" t="s">
        <v>936</v>
      </c>
      <c r="N16" s="64" t="s">
        <v>936</v>
      </c>
      <c r="O16" s="169" t="s">
        <v>936</v>
      </c>
    </row>
    <row r="17" spans="2:15" x14ac:dyDescent="0.25">
      <c r="B17" s="168">
        <v>10</v>
      </c>
      <c r="C17" s="195" t="s">
        <v>433</v>
      </c>
      <c r="D17" s="169" t="s">
        <v>936</v>
      </c>
      <c r="E17" s="169" t="s">
        <v>936</v>
      </c>
      <c r="F17" s="169" t="s">
        <v>936</v>
      </c>
      <c r="G17" s="169" t="s">
        <v>936</v>
      </c>
      <c r="H17" s="169" t="s">
        <v>936</v>
      </c>
      <c r="I17" s="431">
        <v>311076</v>
      </c>
      <c r="J17" s="169" t="s">
        <v>936</v>
      </c>
      <c r="K17" s="169" t="s">
        <v>936</v>
      </c>
      <c r="L17" s="431">
        <v>822682</v>
      </c>
      <c r="M17" s="431">
        <v>4135943</v>
      </c>
      <c r="N17" s="64" t="s">
        <v>936</v>
      </c>
      <c r="O17" s="431">
        <v>5269702</v>
      </c>
    </row>
    <row r="18" spans="2:15" x14ac:dyDescent="0.25">
      <c r="B18" s="168">
        <v>11</v>
      </c>
      <c r="C18" s="67" t="s">
        <v>588</v>
      </c>
      <c r="D18" s="431">
        <v>1333567295</v>
      </c>
      <c r="E18" s="431">
        <v>1322897648</v>
      </c>
      <c r="F18" s="169" t="s">
        <v>936</v>
      </c>
      <c r="G18" s="169" t="s">
        <v>936</v>
      </c>
      <c r="H18" s="431">
        <v>3953181802</v>
      </c>
      <c r="I18" s="431">
        <v>1603245631</v>
      </c>
      <c r="J18" s="169" t="s">
        <v>936</v>
      </c>
      <c r="K18" s="431">
        <v>3848831</v>
      </c>
      <c r="L18" s="431">
        <v>549416963</v>
      </c>
      <c r="M18" s="431">
        <v>6825389</v>
      </c>
      <c r="N18" s="64" t="s">
        <v>936</v>
      </c>
      <c r="O18" s="431">
        <v>8772983560</v>
      </c>
    </row>
  </sheetData>
  <mergeCells count="2">
    <mergeCell ref="C5:C7"/>
    <mergeCell ref="D5:N5"/>
  </mergeCells>
  <hyperlinks>
    <hyperlink ref="Q2" location="Index!A1" display="Return to index" xr:uid="{BDD6CB64-6002-4AD2-82FE-E364B11DA1A5}"/>
  </hyperlinks>
  <pageMargins left="0.70866141732283472" right="0.70866141732283472" top="0.74803149606299213" bottom="0.74803149606299213" header="0.31496062992125984" footer="0.31496062992125984"/>
  <pageSetup paperSize="9" scale="30"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533411-CF4C-4A51-943E-9553BF24DBFF}">
  <sheetPr>
    <pageSetUpPr fitToPage="1"/>
  </sheetPr>
  <dimension ref="B2:M39"/>
  <sheetViews>
    <sheetView showGridLines="0" zoomScale="85" zoomScaleNormal="85" zoomScalePageLayoutView="50" workbookViewId="0"/>
  </sheetViews>
  <sheetFormatPr defaultColWidth="9.140625" defaultRowHeight="15" x14ac:dyDescent="0.25"/>
  <cols>
    <col min="1" max="1" width="4" style="11" customWidth="1"/>
    <col min="2" max="2" width="9.140625" style="11"/>
    <col min="3" max="3" width="20.5703125" style="11" customWidth="1"/>
    <col min="4" max="4" width="29.28515625" style="11" customWidth="1"/>
    <col min="5" max="5" width="25.42578125" style="11" customWidth="1"/>
    <col min="6" max="6" width="25.28515625" style="11" customWidth="1"/>
    <col min="7" max="7" width="25.42578125" style="11" customWidth="1"/>
    <col min="8" max="8" width="25" style="11" customWidth="1"/>
    <col min="9" max="9" width="24.85546875" style="11" customWidth="1"/>
    <col min="10" max="10" width="25.28515625" style="11" customWidth="1"/>
    <col min="11" max="11" width="25" style="11" customWidth="1"/>
    <col min="12" max="12" width="5.7109375" style="11" customWidth="1"/>
    <col min="13" max="13" width="18" style="11" bestFit="1" customWidth="1"/>
    <col min="14" max="16384" width="9.140625" style="11"/>
  </cols>
  <sheetData>
    <row r="2" spans="2:13" ht="20.25" x14ac:dyDescent="0.25">
      <c r="B2" s="10"/>
      <c r="C2" s="51" t="s">
        <v>589</v>
      </c>
      <c r="D2" s="10"/>
      <c r="E2" s="10"/>
      <c r="F2" s="10"/>
      <c r="G2" s="10"/>
      <c r="H2" s="10"/>
      <c r="I2" s="10"/>
      <c r="J2" s="10"/>
      <c r="K2" s="10"/>
      <c r="M2" s="271" t="s">
        <v>46</v>
      </c>
    </row>
    <row r="3" spans="2:13" ht="43.5" customHeight="1" x14ac:dyDescent="0.25">
      <c r="C3" s="166" t="s">
        <v>574</v>
      </c>
    </row>
    <row r="4" spans="2:13" x14ac:dyDescent="0.25">
      <c r="C4" s="197"/>
      <c r="D4" s="167"/>
      <c r="E4" s="198"/>
      <c r="F4" s="167"/>
      <c r="G4" s="167"/>
      <c r="H4" s="167"/>
      <c r="I4" s="167"/>
      <c r="J4" s="167"/>
      <c r="K4" s="167"/>
      <c r="L4" s="180"/>
    </row>
    <row r="5" spans="2:13" x14ac:dyDescent="0.25">
      <c r="C5" s="96"/>
    </row>
    <row r="7" spans="2:13" s="201" customFormat="1" x14ac:dyDescent="0.25">
      <c r="B7" s="12"/>
      <c r="C7" s="616" t="s">
        <v>590</v>
      </c>
      <c r="D7" s="119" t="s">
        <v>594</v>
      </c>
      <c r="E7" s="12"/>
      <c r="F7" s="12"/>
      <c r="G7" s="12"/>
      <c r="H7" s="12"/>
      <c r="I7" s="12"/>
      <c r="J7" s="12"/>
      <c r="K7" s="12"/>
    </row>
    <row r="8" spans="2:13" s="201" customFormat="1" x14ac:dyDescent="0.25">
      <c r="B8" s="12"/>
      <c r="C8" s="12"/>
      <c r="D8" s="12"/>
      <c r="E8" s="12"/>
      <c r="F8" s="12"/>
      <c r="G8" s="12"/>
      <c r="H8" s="12"/>
      <c r="I8" s="12"/>
      <c r="J8" s="12"/>
      <c r="K8" s="12"/>
    </row>
    <row r="9" spans="2:13" s="201" customFormat="1" x14ac:dyDescent="0.25">
      <c r="B9" s="12"/>
      <c r="C9" s="15"/>
      <c r="D9" s="42"/>
      <c r="E9" s="42" t="s">
        <v>236</v>
      </c>
      <c r="F9" s="42" t="s">
        <v>237</v>
      </c>
      <c r="G9" s="42" t="s">
        <v>238</v>
      </c>
      <c r="H9" s="42" t="s">
        <v>239</v>
      </c>
      <c r="I9" s="42" t="s">
        <v>240</v>
      </c>
      <c r="J9" s="42" t="s">
        <v>333</v>
      </c>
      <c r="K9" s="42" t="s">
        <v>334</v>
      </c>
    </row>
    <row r="10" spans="2:13" s="201" customFormat="1" x14ac:dyDescent="0.25">
      <c r="B10" s="12"/>
      <c r="C10" s="846"/>
      <c r="D10" s="847" t="s">
        <v>444</v>
      </c>
      <c r="E10" s="838" t="s">
        <v>549</v>
      </c>
      <c r="F10" s="838" t="s">
        <v>449</v>
      </c>
      <c r="G10" s="838" t="s">
        <v>450</v>
      </c>
      <c r="H10" s="838" t="s">
        <v>451</v>
      </c>
      <c r="I10" s="838" t="s">
        <v>476</v>
      </c>
      <c r="J10" s="838" t="s">
        <v>416</v>
      </c>
      <c r="K10" s="838" t="s">
        <v>454</v>
      </c>
    </row>
    <row r="11" spans="2:13" s="201" customFormat="1" x14ac:dyDescent="0.25">
      <c r="B11" s="245"/>
      <c r="C11" s="846"/>
      <c r="D11" s="847"/>
      <c r="E11" s="839"/>
      <c r="F11" s="839"/>
      <c r="G11" s="839"/>
      <c r="H11" s="839"/>
      <c r="I11" s="839"/>
      <c r="J11" s="839"/>
      <c r="K11" s="839"/>
    </row>
    <row r="12" spans="2:13" s="201" customFormat="1" x14ac:dyDescent="0.25">
      <c r="B12" s="121" t="s">
        <v>591</v>
      </c>
      <c r="C12" s="616" t="s">
        <v>424</v>
      </c>
      <c r="D12" s="42"/>
      <c r="E12" s="616"/>
      <c r="F12" s="616"/>
      <c r="G12" s="616"/>
      <c r="H12" s="616"/>
      <c r="I12" s="616"/>
      <c r="J12" s="616"/>
      <c r="K12" s="616"/>
    </row>
    <row r="13" spans="2:13" s="201" customFormat="1" x14ac:dyDescent="0.25">
      <c r="B13" s="121">
        <v>1</v>
      </c>
      <c r="C13" s="616"/>
      <c r="D13" s="42" t="s">
        <v>457</v>
      </c>
      <c r="E13" s="617">
        <v>7624765852</v>
      </c>
      <c r="F13" s="618">
        <v>8.0000000000000004E-4</v>
      </c>
      <c r="G13" s="619">
        <v>125</v>
      </c>
      <c r="H13" s="618">
        <v>0.5696</v>
      </c>
      <c r="I13" s="619">
        <v>1</v>
      </c>
      <c r="J13" s="617">
        <v>1421696232</v>
      </c>
      <c r="K13" s="620">
        <v>0.1865</v>
      </c>
    </row>
    <row r="14" spans="2:13" s="201" customFormat="1" x14ac:dyDescent="0.25">
      <c r="B14" s="200">
        <v>2</v>
      </c>
      <c r="C14" s="616"/>
      <c r="D14" s="42" t="s">
        <v>460</v>
      </c>
      <c r="E14" s="617">
        <v>2627229551</v>
      </c>
      <c r="F14" s="618">
        <v>1.8E-3</v>
      </c>
      <c r="G14" s="619">
        <v>56</v>
      </c>
      <c r="H14" s="618">
        <v>0.56920000000000004</v>
      </c>
      <c r="I14" s="619">
        <v>0</v>
      </c>
      <c r="J14" s="617">
        <v>799592131</v>
      </c>
      <c r="K14" s="620">
        <v>0.30430000000000001</v>
      </c>
    </row>
    <row r="15" spans="2:13" s="201" customFormat="1" x14ac:dyDescent="0.25">
      <c r="B15" s="200">
        <v>3</v>
      </c>
      <c r="C15" s="616"/>
      <c r="D15" s="42" t="s">
        <v>461</v>
      </c>
      <c r="E15" s="617">
        <v>1908599108</v>
      </c>
      <c r="F15" s="618">
        <v>3.3999999999999998E-3</v>
      </c>
      <c r="G15" s="619">
        <v>73</v>
      </c>
      <c r="H15" s="618">
        <v>0.58520000000000005</v>
      </c>
      <c r="I15" s="619">
        <v>1</v>
      </c>
      <c r="J15" s="617">
        <v>1197876696</v>
      </c>
      <c r="K15" s="620">
        <v>0.62760000000000005</v>
      </c>
    </row>
    <row r="16" spans="2:13" s="201" customFormat="1" x14ac:dyDescent="0.25">
      <c r="B16" s="200">
        <v>4</v>
      </c>
      <c r="C16" s="616"/>
      <c r="D16" s="42" t="s">
        <v>462</v>
      </c>
      <c r="E16" s="617">
        <v>660897323</v>
      </c>
      <c r="F16" s="618">
        <v>5.7999999999999996E-3</v>
      </c>
      <c r="G16" s="619">
        <v>51</v>
      </c>
      <c r="H16" s="618">
        <v>0.57450000000000001</v>
      </c>
      <c r="I16" s="619">
        <v>0</v>
      </c>
      <c r="J16" s="617">
        <v>468423415</v>
      </c>
      <c r="K16" s="620">
        <v>0.70879999999999999</v>
      </c>
    </row>
    <row r="17" spans="2:11" s="201" customFormat="1" x14ac:dyDescent="0.25">
      <c r="B17" s="200">
        <v>5</v>
      </c>
      <c r="C17" s="616"/>
      <c r="D17" s="42" t="s">
        <v>463</v>
      </c>
      <c r="E17" s="617">
        <v>461522255</v>
      </c>
      <c r="F17" s="618">
        <v>1.32E-2</v>
      </c>
      <c r="G17" s="619">
        <v>93</v>
      </c>
      <c r="H17" s="618">
        <v>0.57940000000000003</v>
      </c>
      <c r="I17" s="619">
        <v>2</v>
      </c>
      <c r="J17" s="617">
        <v>522669315</v>
      </c>
      <c r="K17" s="620">
        <v>1.1325000000000001</v>
      </c>
    </row>
    <row r="18" spans="2:11" s="201" customFormat="1" x14ac:dyDescent="0.25">
      <c r="B18" s="200">
        <v>6</v>
      </c>
      <c r="C18" s="616"/>
      <c r="D18" s="42" t="s">
        <v>466</v>
      </c>
      <c r="E18" s="617">
        <v>64158002</v>
      </c>
      <c r="F18" s="618">
        <v>3.1800000000000002E-2</v>
      </c>
      <c r="G18" s="619">
        <v>25</v>
      </c>
      <c r="H18" s="618">
        <v>0.51949999999999996</v>
      </c>
      <c r="I18" s="619">
        <v>2</v>
      </c>
      <c r="J18" s="617">
        <v>67236339</v>
      </c>
      <c r="K18" s="620">
        <v>1.048</v>
      </c>
    </row>
    <row r="19" spans="2:11" s="201" customFormat="1" x14ac:dyDescent="0.25">
      <c r="B19" s="200">
        <v>7</v>
      </c>
      <c r="C19" s="616"/>
      <c r="D19" s="42" t="s">
        <v>469</v>
      </c>
      <c r="E19" s="617">
        <v>3275795</v>
      </c>
      <c r="F19" s="618">
        <v>0.21709999999999999</v>
      </c>
      <c r="G19" s="619">
        <v>6</v>
      </c>
      <c r="H19" s="618">
        <v>0.52580000000000005</v>
      </c>
      <c r="I19" s="619">
        <v>1</v>
      </c>
      <c r="J19" s="617">
        <v>8966090</v>
      </c>
      <c r="K19" s="620">
        <v>2.7370999999999999</v>
      </c>
    </row>
    <row r="20" spans="2:11" s="201" customFormat="1" x14ac:dyDescent="0.25">
      <c r="B20" s="200">
        <v>8</v>
      </c>
      <c r="C20" s="616"/>
      <c r="D20" s="42" t="s">
        <v>473</v>
      </c>
      <c r="E20" s="617">
        <v>48576846</v>
      </c>
      <c r="F20" s="618">
        <v>1</v>
      </c>
      <c r="G20" s="619">
        <v>10</v>
      </c>
      <c r="H20" s="618">
        <v>0.46329999999999999</v>
      </c>
      <c r="I20" s="619">
        <v>5</v>
      </c>
      <c r="J20" s="617">
        <v>233043233</v>
      </c>
      <c r="K20" s="620">
        <v>4.7973999999999997</v>
      </c>
    </row>
    <row r="21" spans="2:11" s="201" customFormat="1" x14ac:dyDescent="0.25">
      <c r="B21" s="200" t="s">
        <v>592</v>
      </c>
      <c r="C21" s="616"/>
      <c r="D21" s="42" t="s">
        <v>593</v>
      </c>
      <c r="E21" s="617">
        <v>13399024731</v>
      </c>
      <c r="F21" s="618">
        <v>5.8999999999999999E-3</v>
      </c>
      <c r="G21" s="619">
        <v>439</v>
      </c>
      <c r="H21" s="618">
        <v>0.57169999999999999</v>
      </c>
      <c r="I21" s="619">
        <v>1</v>
      </c>
      <c r="J21" s="617">
        <v>4719503452</v>
      </c>
      <c r="K21" s="620">
        <v>0.35220000000000001</v>
      </c>
    </row>
    <row r="24" spans="2:11" x14ac:dyDescent="0.25">
      <c r="C24" s="56" t="s">
        <v>590</v>
      </c>
      <c r="D24" s="137" t="s">
        <v>595</v>
      </c>
    </row>
    <row r="26" spans="2:11" x14ac:dyDescent="0.25">
      <c r="C26" s="182"/>
      <c r="D26" s="66"/>
      <c r="E26" s="42" t="s">
        <v>236</v>
      </c>
      <c r="F26" s="42" t="s">
        <v>237</v>
      </c>
      <c r="G26" s="42" t="s">
        <v>238</v>
      </c>
      <c r="H26" s="42" t="s">
        <v>239</v>
      </c>
      <c r="I26" s="42" t="s">
        <v>240</v>
      </c>
      <c r="J26" s="42" t="s">
        <v>333</v>
      </c>
      <c r="K26" s="42" t="s">
        <v>334</v>
      </c>
    </row>
    <row r="27" spans="2:11" ht="15" customHeight="1" x14ac:dyDescent="0.25">
      <c r="C27" s="842"/>
      <c r="D27" s="843" t="s">
        <v>444</v>
      </c>
      <c r="E27" s="838" t="s">
        <v>549</v>
      </c>
      <c r="F27" s="844" t="s">
        <v>449</v>
      </c>
      <c r="G27" s="844" t="s">
        <v>450</v>
      </c>
      <c r="H27" s="844" t="s">
        <v>451</v>
      </c>
      <c r="I27" s="844" t="s">
        <v>476</v>
      </c>
      <c r="J27" s="844" t="s">
        <v>416</v>
      </c>
      <c r="K27" s="844" t="s">
        <v>454</v>
      </c>
    </row>
    <row r="28" spans="2:11" x14ac:dyDescent="0.25">
      <c r="B28" s="199"/>
      <c r="C28" s="842"/>
      <c r="D28" s="843"/>
      <c r="E28" s="839"/>
      <c r="F28" s="845"/>
      <c r="G28" s="845"/>
      <c r="H28" s="845"/>
      <c r="I28" s="845"/>
      <c r="J28" s="845"/>
      <c r="K28" s="845"/>
    </row>
    <row r="29" spans="2:11" x14ac:dyDescent="0.25">
      <c r="B29" s="121" t="s">
        <v>591</v>
      </c>
      <c r="C29" s="56" t="s">
        <v>425</v>
      </c>
      <c r="D29" s="66"/>
      <c r="E29" s="56"/>
      <c r="F29" s="56"/>
      <c r="G29" s="56"/>
      <c r="H29" s="56"/>
      <c r="I29" s="56"/>
      <c r="J29" s="56"/>
      <c r="K29" s="56"/>
    </row>
    <row r="30" spans="2:11" x14ac:dyDescent="0.25">
      <c r="B30" s="121">
        <v>1</v>
      </c>
      <c r="C30" s="56"/>
      <c r="D30" s="66" t="s">
        <v>457</v>
      </c>
      <c r="E30" s="369">
        <v>11359493</v>
      </c>
      <c r="F30" s="432">
        <v>8.0000000000000004E-4</v>
      </c>
      <c r="G30" s="173">
        <v>15</v>
      </c>
      <c r="H30" s="432">
        <v>0.54379999999999995</v>
      </c>
      <c r="I30" s="173" t="s">
        <v>936</v>
      </c>
      <c r="J30" s="369">
        <v>1117933</v>
      </c>
      <c r="K30" s="433">
        <v>9.8400000000000001E-2</v>
      </c>
    </row>
    <row r="31" spans="2:11" x14ac:dyDescent="0.25">
      <c r="B31" s="200">
        <v>2</v>
      </c>
      <c r="C31" s="56"/>
      <c r="D31" s="66" t="s">
        <v>460</v>
      </c>
      <c r="E31" s="369">
        <v>18580488</v>
      </c>
      <c r="F31" s="432">
        <v>1.8E-3</v>
      </c>
      <c r="G31" s="173">
        <v>25</v>
      </c>
      <c r="H31" s="432">
        <v>0.52700000000000002</v>
      </c>
      <c r="I31" s="173" t="s">
        <v>936</v>
      </c>
      <c r="J31" s="369">
        <v>3007198</v>
      </c>
      <c r="K31" s="433">
        <v>0.1618</v>
      </c>
    </row>
    <row r="32" spans="2:11" x14ac:dyDescent="0.25">
      <c r="B32" s="200">
        <v>3</v>
      </c>
      <c r="C32" s="56"/>
      <c r="D32" s="66" t="s">
        <v>461</v>
      </c>
      <c r="E32" s="369">
        <v>18635088</v>
      </c>
      <c r="F32" s="432">
        <v>3.5999999999999999E-3</v>
      </c>
      <c r="G32" s="173">
        <v>32</v>
      </c>
      <c r="H32" s="432">
        <v>0.52800000000000002</v>
      </c>
      <c r="I32" s="173" t="s">
        <v>936</v>
      </c>
      <c r="J32" s="369">
        <v>4862256</v>
      </c>
      <c r="K32" s="433">
        <v>0.26090000000000002</v>
      </c>
    </row>
    <row r="33" spans="2:11" x14ac:dyDescent="0.25">
      <c r="B33" s="200">
        <v>4</v>
      </c>
      <c r="C33" s="56"/>
      <c r="D33" s="66" t="s">
        <v>462</v>
      </c>
      <c r="E33" s="369">
        <v>11014947</v>
      </c>
      <c r="F33" s="432">
        <v>6.3E-3</v>
      </c>
      <c r="G33" s="173">
        <v>27</v>
      </c>
      <c r="H33" s="432">
        <v>0.54410000000000003</v>
      </c>
      <c r="I33" s="173" t="s">
        <v>936</v>
      </c>
      <c r="J33" s="369">
        <v>3935216</v>
      </c>
      <c r="K33" s="433">
        <v>0.35730000000000001</v>
      </c>
    </row>
    <row r="34" spans="2:11" x14ac:dyDescent="0.25">
      <c r="B34" s="200">
        <v>5</v>
      </c>
      <c r="C34" s="56"/>
      <c r="D34" s="66" t="s">
        <v>463</v>
      </c>
      <c r="E34" s="369">
        <v>47820837</v>
      </c>
      <c r="F34" s="432">
        <v>1.2800000000000001E-2</v>
      </c>
      <c r="G34" s="173">
        <v>56</v>
      </c>
      <c r="H34" s="432">
        <v>0.55940000000000001</v>
      </c>
      <c r="I34" s="173" t="s">
        <v>936</v>
      </c>
      <c r="J34" s="369">
        <v>23567498</v>
      </c>
      <c r="K34" s="433">
        <v>0.49280000000000002</v>
      </c>
    </row>
    <row r="35" spans="2:11" x14ac:dyDescent="0.25">
      <c r="B35" s="200">
        <v>6</v>
      </c>
      <c r="C35" s="56"/>
      <c r="D35" s="66" t="s">
        <v>466</v>
      </c>
      <c r="E35" s="369">
        <v>11059337</v>
      </c>
      <c r="F35" s="432">
        <v>3.7100000000000001E-2</v>
      </c>
      <c r="G35" s="173">
        <v>15</v>
      </c>
      <c r="H35" s="432">
        <v>0.59889999999999999</v>
      </c>
      <c r="I35" s="173" t="s">
        <v>936</v>
      </c>
      <c r="J35" s="369">
        <v>8168363</v>
      </c>
      <c r="K35" s="433">
        <v>0.73860000000000003</v>
      </c>
    </row>
    <row r="36" spans="2:11" x14ac:dyDescent="0.25">
      <c r="B36" s="200">
        <v>7</v>
      </c>
      <c r="C36" s="56"/>
      <c r="D36" s="66" t="s">
        <v>469</v>
      </c>
      <c r="E36" s="369">
        <v>24147238</v>
      </c>
      <c r="F36" s="432">
        <v>0.1724</v>
      </c>
      <c r="G36" s="173">
        <v>14</v>
      </c>
      <c r="H36" s="432">
        <v>0.56969999999999998</v>
      </c>
      <c r="I36" s="173" t="s">
        <v>936</v>
      </c>
      <c r="J36" s="369">
        <v>24511005</v>
      </c>
      <c r="K36" s="433">
        <v>1.0150999999999999</v>
      </c>
    </row>
    <row r="37" spans="2:11" x14ac:dyDescent="0.25">
      <c r="B37" s="200">
        <v>8</v>
      </c>
      <c r="C37" s="56"/>
      <c r="D37" s="66" t="s">
        <v>473</v>
      </c>
      <c r="E37" s="369">
        <v>16397877</v>
      </c>
      <c r="F37" s="432">
        <v>1</v>
      </c>
      <c r="G37" s="173">
        <v>9</v>
      </c>
      <c r="H37" s="432">
        <v>0.53959999999999997</v>
      </c>
      <c r="I37" s="173" t="s">
        <v>936</v>
      </c>
      <c r="J37" s="173" t="s">
        <v>936</v>
      </c>
      <c r="K37" s="433">
        <v>0</v>
      </c>
    </row>
    <row r="38" spans="2:11" x14ac:dyDescent="0.25">
      <c r="B38" s="200" t="s">
        <v>592</v>
      </c>
      <c r="C38" s="56"/>
      <c r="D38" s="42" t="s">
        <v>593</v>
      </c>
      <c r="E38" s="369">
        <v>159015305</v>
      </c>
      <c r="F38" s="432">
        <v>0.13689999999999999</v>
      </c>
      <c r="G38" s="173">
        <v>193</v>
      </c>
      <c r="H38" s="432">
        <v>0.55200000000000005</v>
      </c>
      <c r="I38" s="173" t="s">
        <v>936</v>
      </c>
      <c r="J38" s="369">
        <v>69169470</v>
      </c>
      <c r="K38" s="433">
        <v>0.435</v>
      </c>
    </row>
    <row r="39" spans="2:11" ht="30" customHeight="1" x14ac:dyDescent="0.25">
      <c r="B39" s="202" t="s">
        <v>596</v>
      </c>
      <c r="C39" s="840" t="s">
        <v>597</v>
      </c>
      <c r="D39" s="841"/>
      <c r="E39" s="369">
        <v>13558040036</v>
      </c>
      <c r="F39" s="432">
        <v>7.4000000000000003E-3</v>
      </c>
      <c r="G39" s="173">
        <v>632</v>
      </c>
      <c r="H39" s="432">
        <v>0.57140000000000002</v>
      </c>
      <c r="I39" s="173">
        <v>1</v>
      </c>
      <c r="J39" s="369">
        <v>4788672921</v>
      </c>
      <c r="K39" s="433">
        <v>0.35320000000000001</v>
      </c>
    </row>
  </sheetData>
  <mergeCells count="19">
    <mergeCell ref="G10:G11"/>
    <mergeCell ref="H10:H11"/>
    <mergeCell ref="I10:I11"/>
    <mergeCell ref="J10:J11"/>
    <mergeCell ref="C39:D39"/>
    <mergeCell ref="K10:K11"/>
    <mergeCell ref="C27:C28"/>
    <mergeCell ref="D27:D28"/>
    <mergeCell ref="E27:E28"/>
    <mergeCell ref="F27:F28"/>
    <mergeCell ref="G27:G28"/>
    <mergeCell ref="H27:H28"/>
    <mergeCell ref="I27:I28"/>
    <mergeCell ref="J27:J28"/>
    <mergeCell ref="K27:K28"/>
    <mergeCell ref="C10:C11"/>
    <mergeCell ref="D10:D11"/>
    <mergeCell ref="E10:E11"/>
    <mergeCell ref="F10:F11"/>
  </mergeCells>
  <hyperlinks>
    <hyperlink ref="M2" location="Index!A1" display="Return to index" xr:uid="{6980EC9F-DDCF-455F-8B95-148C5744D92A}"/>
  </hyperlinks>
  <pageMargins left="0.70866141732283472" right="0.70866141732283472" top="0.74803149606299213" bottom="0.74803149606299213" header="0.31496062992125984" footer="0.31496062992125984"/>
  <pageSetup paperSize="9" scale="36"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3FD421-1671-4D48-A8C1-FDA0D0BDAD2E}">
  <sheetPr>
    <pageSetUpPr fitToPage="1"/>
  </sheetPr>
  <dimension ref="B2:M18"/>
  <sheetViews>
    <sheetView showGridLines="0" zoomScale="53" zoomScaleNormal="82" zoomScalePageLayoutView="80" workbookViewId="0">
      <selection activeCell="M2" sqref="M2"/>
    </sheetView>
  </sheetViews>
  <sheetFormatPr defaultColWidth="9.140625" defaultRowHeight="15" x14ac:dyDescent="0.25"/>
  <cols>
    <col min="1" max="1" width="3.42578125" style="11" customWidth="1"/>
    <col min="2" max="2" width="6.28515625" style="11" customWidth="1"/>
    <col min="3" max="3" width="23.85546875" style="11" customWidth="1"/>
    <col min="4" max="4" width="17.28515625" style="11" customWidth="1"/>
    <col min="5" max="5" width="16.5703125" style="11" customWidth="1"/>
    <col min="6" max="6" width="18.42578125" style="11" customWidth="1"/>
    <col min="7" max="7" width="17.7109375" style="11" customWidth="1"/>
    <col min="8" max="8" width="19.5703125" style="11" customWidth="1"/>
    <col min="9" max="9" width="21.85546875" style="11" customWidth="1"/>
    <col min="10" max="10" width="20.85546875" style="11" customWidth="1"/>
    <col min="11" max="11" width="24.85546875" style="11" customWidth="1"/>
    <col min="12" max="12" width="6" style="11" customWidth="1"/>
    <col min="13" max="13" width="15.28515625" style="11" bestFit="1" customWidth="1"/>
    <col min="14" max="16384" width="9.140625" style="11"/>
  </cols>
  <sheetData>
    <row r="2" spans="2:13" ht="20.25" x14ac:dyDescent="0.3">
      <c r="B2" s="10"/>
      <c r="C2" s="9" t="s">
        <v>598</v>
      </c>
      <c r="D2" s="10"/>
      <c r="E2" s="10"/>
      <c r="F2" s="10"/>
      <c r="G2" s="10"/>
      <c r="H2" s="10"/>
      <c r="I2" s="10"/>
      <c r="J2" s="10"/>
      <c r="K2" s="10"/>
      <c r="M2" s="271" t="s">
        <v>46</v>
      </c>
    </row>
    <row r="3" spans="2:13" ht="15.75" x14ac:dyDescent="0.25">
      <c r="C3" s="166" t="s">
        <v>599</v>
      </c>
    </row>
    <row r="5" spans="2:13" x14ac:dyDescent="0.25">
      <c r="C5" s="171"/>
      <c r="D5" s="168" t="s">
        <v>236</v>
      </c>
      <c r="E5" s="168" t="s">
        <v>237</v>
      </c>
      <c r="F5" s="168" t="s">
        <v>238</v>
      </c>
      <c r="G5" s="168" t="s">
        <v>239</v>
      </c>
      <c r="H5" s="168" t="s">
        <v>240</v>
      </c>
      <c r="I5" s="168" t="s">
        <v>333</v>
      </c>
      <c r="J5" s="168" t="s">
        <v>334</v>
      </c>
      <c r="K5" s="168" t="s">
        <v>335</v>
      </c>
    </row>
    <row r="6" spans="2:13" ht="15" customHeight="1" x14ac:dyDescent="0.25">
      <c r="C6" s="171"/>
      <c r="D6" s="836" t="s">
        <v>600</v>
      </c>
      <c r="E6" s="836"/>
      <c r="F6" s="836"/>
      <c r="G6" s="836"/>
      <c r="H6" s="848" t="s">
        <v>601</v>
      </c>
      <c r="I6" s="849"/>
      <c r="J6" s="849"/>
      <c r="K6" s="850"/>
    </row>
    <row r="7" spans="2:13" ht="21" customHeight="1" x14ac:dyDescent="0.25">
      <c r="B7" s="12"/>
      <c r="C7" s="851" t="s">
        <v>602</v>
      </c>
      <c r="D7" s="836" t="s">
        <v>603</v>
      </c>
      <c r="E7" s="836"/>
      <c r="F7" s="836" t="s">
        <v>604</v>
      </c>
      <c r="G7" s="836"/>
      <c r="H7" s="848" t="s">
        <v>603</v>
      </c>
      <c r="I7" s="850"/>
      <c r="J7" s="848" t="s">
        <v>604</v>
      </c>
      <c r="K7" s="850"/>
    </row>
    <row r="8" spans="2:13" x14ac:dyDescent="0.25">
      <c r="B8" s="12"/>
      <c r="C8" s="851"/>
      <c r="D8" s="168" t="s">
        <v>605</v>
      </c>
      <c r="E8" s="168" t="s">
        <v>606</v>
      </c>
      <c r="F8" s="168" t="s">
        <v>605</v>
      </c>
      <c r="G8" s="168" t="s">
        <v>606</v>
      </c>
      <c r="H8" s="170" t="s">
        <v>605</v>
      </c>
      <c r="I8" s="170" t="s">
        <v>606</v>
      </c>
      <c r="J8" s="170" t="s">
        <v>605</v>
      </c>
      <c r="K8" s="170" t="s">
        <v>606</v>
      </c>
    </row>
    <row r="9" spans="2:13" ht="39" customHeight="1" x14ac:dyDescent="0.25">
      <c r="B9" s="121">
        <v>1</v>
      </c>
      <c r="C9" s="64" t="s">
        <v>607</v>
      </c>
      <c r="D9" s="369">
        <v>1403505207</v>
      </c>
      <c r="E9" s="369">
        <v>189420000</v>
      </c>
      <c r="F9" s="369">
        <v>16953905</v>
      </c>
      <c r="G9" s="369">
        <v>358785935</v>
      </c>
      <c r="H9" s="299"/>
      <c r="I9" s="299"/>
      <c r="J9" s="299"/>
      <c r="K9" s="299"/>
    </row>
    <row r="10" spans="2:13" ht="45.75" customHeight="1" x14ac:dyDescent="0.25">
      <c r="B10" s="121">
        <v>2</v>
      </c>
      <c r="C10" s="64" t="s">
        <v>608</v>
      </c>
      <c r="D10" s="369">
        <v>343217037</v>
      </c>
      <c r="E10" s="369">
        <v>3414770289</v>
      </c>
      <c r="F10" s="369">
        <v>1345590545</v>
      </c>
      <c r="G10" s="369">
        <v>6408250661</v>
      </c>
      <c r="H10" s="299"/>
      <c r="I10" s="299"/>
      <c r="J10" s="299"/>
      <c r="K10" s="299"/>
    </row>
    <row r="11" spans="2:13" x14ac:dyDescent="0.25">
      <c r="B11" s="121">
        <v>3</v>
      </c>
      <c r="C11" s="64" t="s">
        <v>609</v>
      </c>
      <c r="D11" s="173">
        <v>0</v>
      </c>
      <c r="E11" s="369">
        <v>1234628504</v>
      </c>
      <c r="F11" s="173">
        <v>0</v>
      </c>
      <c r="G11" s="369">
        <v>1102942484</v>
      </c>
      <c r="H11" s="299"/>
      <c r="I11" s="299"/>
      <c r="J11" s="299"/>
      <c r="K11" s="299"/>
    </row>
    <row r="12" spans="2:13" x14ac:dyDescent="0.25">
      <c r="B12" s="121">
        <v>4</v>
      </c>
      <c r="C12" s="64" t="s">
        <v>610</v>
      </c>
      <c r="D12" s="173">
        <v>0</v>
      </c>
      <c r="E12" s="369">
        <v>1157438420</v>
      </c>
      <c r="F12" s="173">
        <v>0</v>
      </c>
      <c r="G12" s="369">
        <v>731217747</v>
      </c>
      <c r="H12" s="299"/>
      <c r="I12" s="299"/>
      <c r="J12" s="299"/>
      <c r="K12" s="299"/>
    </row>
    <row r="13" spans="2:13" x14ac:dyDescent="0.25">
      <c r="B13" s="121">
        <v>5</v>
      </c>
      <c r="C13" s="64" t="s">
        <v>611</v>
      </c>
      <c r="D13" s="173">
        <v>0</v>
      </c>
      <c r="E13" s="173">
        <v>0</v>
      </c>
      <c r="F13" s="173">
        <v>0</v>
      </c>
      <c r="G13" s="173">
        <v>0</v>
      </c>
      <c r="H13" s="299"/>
      <c r="I13" s="299"/>
      <c r="J13" s="299"/>
      <c r="K13" s="299"/>
    </row>
    <row r="14" spans="2:13" x14ac:dyDescent="0.25">
      <c r="B14" s="121">
        <v>6</v>
      </c>
      <c r="C14" s="64" t="s">
        <v>612</v>
      </c>
      <c r="D14" s="173">
        <v>0</v>
      </c>
      <c r="E14" s="173">
        <v>0</v>
      </c>
      <c r="F14" s="173">
        <v>0</v>
      </c>
      <c r="G14" s="173">
        <v>0</v>
      </c>
      <c r="H14" s="299"/>
      <c r="I14" s="299"/>
      <c r="J14" s="299"/>
      <c r="K14" s="299"/>
    </row>
    <row r="15" spans="2:13" x14ac:dyDescent="0.25">
      <c r="B15" s="121">
        <v>7</v>
      </c>
      <c r="C15" s="64" t="s">
        <v>613</v>
      </c>
      <c r="D15" s="173">
        <v>0</v>
      </c>
      <c r="E15" s="173">
        <v>0</v>
      </c>
      <c r="F15" s="173">
        <v>0</v>
      </c>
      <c r="G15" s="173">
        <v>0</v>
      </c>
      <c r="H15" s="299"/>
      <c r="I15" s="299"/>
      <c r="J15" s="299"/>
      <c r="K15" s="299"/>
    </row>
    <row r="16" spans="2:13" x14ac:dyDescent="0.25">
      <c r="B16" s="121">
        <v>8</v>
      </c>
      <c r="C16" s="64" t="s">
        <v>614</v>
      </c>
      <c r="D16" s="173">
        <v>0</v>
      </c>
      <c r="E16" s="369">
        <v>2144746749</v>
      </c>
      <c r="F16" s="173">
        <v>0</v>
      </c>
      <c r="G16" s="369">
        <v>65526033</v>
      </c>
      <c r="H16" s="299"/>
      <c r="I16" s="561">
        <v>80267329513</v>
      </c>
      <c r="J16" s="299"/>
      <c r="K16" s="299"/>
    </row>
    <row r="17" spans="2:11" x14ac:dyDescent="0.25">
      <c r="B17" s="162">
        <v>9</v>
      </c>
      <c r="C17" s="178" t="s">
        <v>331</v>
      </c>
      <c r="D17" s="369">
        <v>1746722244</v>
      </c>
      <c r="E17" s="369">
        <v>8141003963</v>
      </c>
      <c r="F17" s="369">
        <v>1362544450</v>
      </c>
      <c r="G17" s="369">
        <v>8666722859</v>
      </c>
      <c r="H17" s="299"/>
      <c r="I17" s="561">
        <v>80267329513</v>
      </c>
      <c r="J17" s="299"/>
      <c r="K17" s="299"/>
    </row>
    <row r="18" spans="2:11" x14ac:dyDescent="0.25">
      <c r="C18" s="65"/>
      <c r="D18" s="65"/>
      <c r="E18" s="65"/>
      <c r="F18" s="65"/>
      <c r="G18" s="65"/>
      <c r="H18" s="65"/>
      <c r="I18" s="65"/>
      <c r="J18" s="65"/>
      <c r="K18" s="65"/>
    </row>
  </sheetData>
  <mergeCells count="7">
    <mergeCell ref="D6:G6"/>
    <mergeCell ref="H6:K6"/>
    <mergeCell ref="C7:C8"/>
    <mergeCell ref="D7:E7"/>
    <mergeCell ref="F7:G7"/>
    <mergeCell ref="H7:I7"/>
    <mergeCell ref="J7:K7"/>
  </mergeCells>
  <hyperlinks>
    <hyperlink ref="M2" location="Index!A1" display="Return to index" xr:uid="{9F35C680-1DFA-4E0F-939F-F075042B45D5}"/>
  </hyperlinks>
  <pageMargins left="0.70866141732283472" right="0.70866141732283472" top="0.74803149606299213" bottom="0.74803149606299213" header="0.31496062992125984" footer="0.31496062992125984"/>
  <pageSetup paperSize="9" scale="67"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AB8FD3-5116-40DD-9D36-0DB81758B96F}">
  <sheetPr>
    <pageSetUpPr fitToPage="1"/>
  </sheetPr>
  <dimension ref="B2:G28"/>
  <sheetViews>
    <sheetView showGridLines="0" zoomScaleNormal="100" zoomScalePageLayoutView="80" workbookViewId="0">
      <selection activeCell="G2" sqref="G2"/>
    </sheetView>
  </sheetViews>
  <sheetFormatPr defaultColWidth="9.140625" defaultRowHeight="15" x14ac:dyDescent="0.25"/>
  <cols>
    <col min="1" max="1" width="2.7109375" style="11" customWidth="1"/>
    <col min="2" max="2" width="9.140625" style="11"/>
    <col min="3" max="3" width="37.42578125" style="11" customWidth="1"/>
    <col min="4" max="4" width="21.42578125" style="11" customWidth="1"/>
    <col min="5" max="5" width="22" style="11" customWidth="1"/>
    <col min="6" max="6" width="9.140625" style="11"/>
    <col min="7" max="7" width="15.28515625" style="11" bestFit="1" customWidth="1"/>
    <col min="8" max="16384" width="9.140625" style="11"/>
  </cols>
  <sheetData>
    <row r="2" spans="2:7" ht="20.25" x14ac:dyDescent="0.3">
      <c r="B2" s="9" t="s">
        <v>616</v>
      </c>
      <c r="C2" s="10"/>
      <c r="D2" s="10"/>
      <c r="E2" s="10"/>
      <c r="G2" s="271" t="s">
        <v>46</v>
      </c>
    </row>
    <row r="3" spans="2:7" ht="15.75" x14ac:dyDescent="0.25">
      <c r="C3" s="166" t="s">
        <v>617</v>
      </c>
    </row>
    <row r="4" spans="2:7" x14ac:dyDescent="0.25">
      <c r="C4" s="148"/>
      <c r="D4" s="138"/>
      <c r="E4" s="138"/>
    </row>
    <row r="5" spans="2:7" ht="20.100000000000001" customHeight="1" x14ac:dyDescent="0.25">
      <c r="C5" s="171"/>
      <c r="D5" s="170" t="s">
        <v>236</v>
      </c>
      <c r="E5" s="206" t="s">
        <v>237</v>
      </c>
    </row>
    <row r="6" spans="2:7" ht="20.100000000000001" customHeight="1" x14ac:dyDescent="0.25">
      <c r="C6" s="171"/>
      <c r="D6" s="205" t="s">
        <v>618</v>
      </c>
      <c r="E6" s="168" t="s">
        <v>619</v>
      </c>
    </row>
    <row r="7" spans="2:7" ht="20.100000000000001" customHeight="1" x14ac:dyDescent="0.25">
      <c r="B7" s="207" t="s">
        <v>620</v>
      </c>
      <c r="C7" s="208"/>
      <c r="D7" s="209"/>
      <c r="E7" s="210"/>
      <c r="F7" s="183"/>
    </row>
    <row r="8" spans="2:7" ht="27.75" customHeight="1" x14ac:dyDescent="0.25">
      <c r="B8" s="162">
        <v>1</v>
      </c>
      <c r="C8" s="211" t="s">
        <v>621</v>
      </c>
      <c r="D8" s="369">
        <v>302492050</v>
      </c>
      <c r="E8" s="369">
        <v>696407550</v>
      </c>
    </row>
    <row r="9" spans="2:7" x14ac:dyDescent="0.25">
      <c r="B9" s="162">
        <v>2</v>
      </c>
      <c r="C9" s="211" t="s">
        <v>622</v>
      </c>
      <c r="D9" s="369">
        <v>178540800</v>
      </c>
      <c r="E9" s="369">
        <v>111588000</v>
      </c>
    </row>
    <row r="10" spans="2:7" x14ac:dyDescent="0.25">
      <c r="B10" s="162">
        <v>3</v>
      </c>
      <c r="C10" s="211" t="s">
        <v>623</v>
      </c>
      <c r="D10" s="369"/>
      <c r="E10" s="369"/>
    </row>
    <row r="11" spans="2:7" x14ac:dyDescent="0.25">
      <c r="B11" s="162">
        <v>4</v>
      </c>
      <c r="C11" s="211" t="s">
        <v>624</v>
      </c>
      <c r="D11" s="369"/>
      <c r="E11" s="369"/>
    </row>
    <row r="12" spans="2:7" x14ac:dyDescent="0.25">
      <c r="B12" s="162">
        <v>5</v>
      </c>
      <c r="C12" s="211" t="s">
        <v>625</v>
      </c>
      <c r="D12" s="369"/>
      <c r="E12" s="369"/>
    </row>
    <row r="13" spans="2:7" ht="27.75" customHeight="1" x14ac:dyDescent="0.25">
      <c r="B13" s="162">
        <v>6</v>
      </c>
      <c r="C13" s="207" t="s">
        <v>626</v>
      </c>
      <c r="D13" s="369">
        <v>481032850</v>
      </c>
      <c r="E13" s="369">
        <v>807995550</v>
      </c>
    </row>
    <row r="14" spans="2:7" ht="20.100000000000001" customHeight="1" x14ac:dyDescent="0.25">
      <c r="B14" s="212" t="s">
        <v>627</v>
      </c>
      <c r="C14" s="208"/>
      <c r="D14" s="213"/>
      <c r="E14" s="213"/>
      <c r="F14" s="183"/>
    </row>
    <row r="15" spans="2:7" ht="28.5" customHeight="1" x14ac:dyDescent="0.25">
      <c r="B15" s="121">
        <v>7</v>
      </c>
      <c r="C15" s="211" t="s">
        <v>628</v>
      </c>
      <c r="D15" s="369">
        <v>19709378</v>
      </c>
      <c r="E15" s="369">
        <v>2884369</v>
      </c>
    </row>
    <row r="16" spans="2:7" ht="20.100000000000001" customHeight="1" x14ac:dyDescent="0.25">
      <c r="B16" s="121">
        <v>8</v>
      </c>
      <c r="C16" s="211" t="s">
        <v>629</v>
      </c>
      <c r="D16" s="369">
        <v>-2277739</v>
      </c>
      <c r="E16" s="369">
        <v>-17273535</v>
      </c>
    </row>
    <row r="28" ht="34.5" customHeight="1" x14ac:dyDescent="0.25"/>
  </sheetData>
  <hyperlinks>
    <hyperlink ref="G2" location="Index!A1" display="Return to index" xr:uid="{26C49B49-8794-4FB7-9B96-40425F696344}"/>
  </hyperlinks>
  <pageMargins left="0.70866141732283472" right="0.70866141732283472" top="0.74803149606299213" bottom="0.74803149606299213" header="0.31496062992125984" footer="0.31496062992125984"/>
  <pageSetup paperSize="9"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062338-BDB9-43DA-9D33-FF5ED2E45AAC}">
  <sheetPr>
    <pageSetUpPr fitToPage="1"/>
  </sheetPr>
  <dimension ref="B2:G26"/>
  <sheetViews>
    <sheetView showGridLines="0" zoomScaleNormal="100" zoomScalePageLayoutView="90" workbookViewId="0">
      <selection activeCell="G2" sqref="G2"/>
    </sheetView>
  </sheetViews>
  <sheetFormatPr defaultColWidth="9.140625" defaultRowHeight="15" x14ac:dyDescent="0.25"/>
  <cols>
    <col min="1" max="1" width="2.42578125" style="12" customWidth="1"/>
    <col min="2" max="2" width="9.140625" style="12"/>
    <col min="3" max="3" width="86.7109375" style="12" customWidth="1"/>
    <col min="4" max="4" width="24.85546875" style="12" customWidth="1"/>
    <col min="5" max="5" width="24.42578125" style="12" customWidth="1"/>
    <col min="6" max="6" width="5.28515625" style="12" customWidth="1"/>
    <col min="7" max="7" width="15.28515625" style="12" bestFit="1" customWidth="1"/>
    <col min="8" max="16384" width="9.140625" style="12"/>
  </cols>
  <sheetData>
    <row r="2" spans="2:7" ht="20.25" x14ac:dyDescent="0.3">
      <c r="B2" s="9" t="s">
        <v>630</v>
      </c>
      <c r="C2" s="10"/>
      <c r="D2" s="10"/>
      <c r="E2" s="10"/>
      <c r="G2" s="271" t="s">
        <v>46</v>
      </c>
    </row>
    <row r="3" spans="2:7" ht="15.75" x14ac:dyDescent="0.25">
      <c r="C3" s="214" t="s">
        <v>574</v>
      </c>
    </row>
    <row r="4" spans="2:7" ht="20.100000000000001" customHeight="1" x14ac:dyDescent="0.25">
      <c r="B4" s="215"/>
      <c r="C4" s="216"/>
      <c r="D4" s="215"/>
      <c r="E4" s="215"/>
    </row>
    <row r="5" spans="2:7" ht="20.100000000000001" customHeight="1" x14ac:dyDescent="0.25">
      <c r="B5" s="215"/>
      <c r="C5" s="216"/>
      <c r="D5" s="170" t="s">
        <v>236</v>
      </c>
      <c r="E5" s="170" t="s">
        <v>237</v>
      </c>
    </row>
    <row r="6" spans="2:7" ht="30" customHeight="1" x14ac:dyDescent="0.25">
      <c r="B6" s="215"/>
      <c r="C6" s="216"/>
      <c r="D6" s="170" t="s">
        <v>631</v>
      </c>
      <c r="E6" s="170" t="s">
        <v>416</v>
      </c>
    </row>
    <row r="7" spans="2:7" ht="20.100000000000001" customHeight="1" x14ac:dyDescent="0.25">
      <c r="B7" s="217">
        <v>1</v>
      </c>
      <c r="C7" s="186" t="s">
        <v>632</v>
      </c>
      <c r="D7" s="218"/>
      <c r="E7" s="369">
        <v>26398563</v>
      </c>
    </row>
    <row r="8" spans="2:7" ht="29.25" customHeight="1" x14ac:dyDescent="0.25">
      <c r="B8" s="170">
        <v>2</v>
      </c>
      <c r="C8" s="64" t="s">
        <v>633</v>
      </c>
      <c r="D8" s="369">
        <v>1319928147</v>
      </c>
      <c r="E8" s="369">
        <v>26398563</v>
      </c>
    </row>
    <row r="9" spans="2:7" ht="20.100000000000001" customHeight="1" x14ac:dyDescent="0.25">
      <c r="B9" s="170">
        <v>3</v>
      </c>
      <c r="C9" s="64" t="s">
        <v>634</v>
      </c>
      <c r="D9" s="369">
        <v>172858484</v>
      </c>
      <c r="E9" s="369">
        <v>3457170</v>
      </c>
    </row>
    <row r="10" spans="2:7" ht="20.100000000000001" customHeight="1" x14ac:dyDescent="0.25">
      <c r="B10" s="170">
        <v>4</v>
      </c>
      <c r="C10" s="64" t="s">
        <v>635</v>
      </c>
      <c r="D10" s="369">
        <v>1147069663</v>
      </c>
      <c r="E10" s="369">
        <v>22941393</v>
      </c>
    </row>
    <row r="11" spans="2:7" ht="20.100000000000001" customHeight="1" x14ac:dyDescent="0.25">
      <c r="B11" s="170">
        <v>5</v>
      </c>
      <c r="C11" s="64" t="s">
        <v>636</v>
      </c>
      <c r="D11" s="219"/>
      <c r="E11" s="219"/>
    </row>
    <row r="12" spans="2:7" ht="20.100000000000001" customHeight="1" x14ac:dyDescent="0.25">
      <c r="B12" s="170">
        <v>6</v>
      </c>
      <c r="C12" s="64" t="s">
        <v>637</v>
      </c>
      <c r="D12" s="219"/>
      <c r="E12" s="219"/>
    </row>
    <row r="13" spans="2:7" ht="20.100000000000001" customHeight="1" x14ac:dyDescent="0.25">
      <c r="B13" s="170">
        <v>7</v>
      </c>
      <c r="C13" s="64" t="s">
        <v>638</v>
      </c>
      <c r="D13" s="369">
        <v>999492728</v>
      </c>
      <c r="E13" s="218"/>
    </row>
    <row r="14" spans="2:7" ht="20.100000000000001" customHeight="1" x14ac:dyDescent="0.25">
      <c r="B14" s="170">
        <v>8</v>
      </c>
      <c r="C14" s="64" t="s">
        <v>639</v>
      </c>
      <c r="D14" s="219"/>
      <c r="E14" s="219"/>
    </row>
    <row r="15" spans="2:7" ht="20.100000000000001" customHeight="1" x14ac:dyDescent="0.25">
      <c r="B15" s="170">
        <v>9</v>
      </c>
      <c r="C15" s="64" t="s">
        <v>640</v>
      </c>
      <c r="D15" s="219"/>
      <c r="E15" s="219"/>
    </row>
    <row r="16" spans="2:7" ht="20.100000000000001" customHeight="1" x14ac:dyDescent="0.25">
      <c r="B16" s="170">
        <v>10</v>
      </c>
      <c r="C16" s="64" t="s">
        <v>641</v>
      </c>
      <c r="D16" s="219"/>
      <c r="E16" s="219"/>
    </row>
    <row r="17" spans="2:5" ht="20.100000000000001" customHeight="1" x14ac:dyDescent="0.25">
      <c r="B17" s="217">
        <v>11</v>
      </c>
      <c r="C17" s="67" t="s">
        <v>642</v>
      </c>
      <c r="D17" s="218"/>
      <c r="E17" s="219"/>
    </row>
    <row r="18" spans="2:5" ht="32.25" customHeight="1" x14ac:dyDescent="0.25">
      <c r="B18" s="170">
        <v>12</v>
      </c>
      <c r="C18" s="64" t="s">
        <v>643</v>
      </c>
      <c r="D18" s="219"/>
      <c r="E18" s="219"/>
    </row>
    <row r="19" spans="2:5" ht="20.100000000000001" customHeight="1" x14ac:dyDescent="0.25">
      <c r="B19" s="170">
        <v>13</v>
      </c>
      <c r="C19" s="64" t="s">
        <v>634</v>
      </c>
      <c r="D19" s="219"/>
      <c r="E19" s="219"/>
    </row>
    <row r="20" spans="2:5" ht="20.100000000000001" customHeight="1" x14ac:dyDescent="0.25">
      <c r="B20" s="170">
        <v>14</v>
      </c>
      <c r="C20" s="64" t="s">
        <v>635</v>
      </c>
      <c r="D20" s="219"/>
      <c r="E20" s="219"/>
    </row>
    <row r="21" spans="2:5" ht="20.100000000000001" customHeight="1" x14ac:dyDescent="0.25">
      <c r="B21" s="170">
        <v>15</v>
      </c>
      <c r="C21" s="64" t="s">
        <v>636</v>
      </c>
      <c r="D21" s="219"/>
      <c r="E21" s="219"/>
    </row>
    <row r="22" spans="2:5" ht="20.100000000000001" customHeight="1" x14ac:dyDescent="0.25">
      <c r="B22" s="170">
        <v>16</v>
      </c>
      <c r="C22" s="64" t="s">
        <v>637</v>
      </c>
      <c r="D22" s="219"/>
      <c r="E22" s="219"/>
    </row>
    <row r="23" spans="2:5" ht="20.100000000000001" customHeight="1" x14ac:dyDescent="0.25">
      <c r="B23" s="170">
        <v>17</v>
      </c>
      <c r="C23" s="64" t="s">
        <v>638</v>
      </c>
      <c r="D23" s="219"/>
      <c r="E23" s="220"/>
    </row>
    <row r="24" spans="2:5" ht="20.100000000000001" customHeight="1" x14ac:dyDescent="0.25">
      <c r="B24" s="170">
        <v>18</v>
      </c>
      <c r="C24" s="64" t="s">
        <v>639</v>
      </c>
      <c r="D24" s="219"/>
      <c r="E24" s="219"/>
    </row>
    <row r="25" spans="2:5" ht="20.100000000000001" customHeight="1" x14ac:dyDescent="0.25">
      <c r="B25" s="170">
        <v>19</v>
      </c>
      <c r="C25" s="64" t="s">
        <v>640</v>
      </c>
      <c r="D25" s="219"/>
      <c r="E25" s="219"/>
    </row>
    <row r="26" spans="2:5" ht="20.100000000000001" customHeight="1" x14ac:dyDescent="0.25">
      <c r="B26" s="170">
        <v>20</v>
      </c>
      <c r="C26" s="64" t="s">
        <v>641</v>
      </c>
      <c r="D26" s="219"/>
      <c r="E26" s="219"/>
    </row>
  </sheetData>
  <hyperlinks>
    <hyperlink ref="G2" location="Index!A1" display="Return to index" xr:uid="{6E640EF5-BD85-4BCE-84BD-7E2B9022C7A2}"/>
  </hyperlinks>
  <pageMargins left="0.70866141732283472" right="0.70866141732283472" top="0.74803149606299213" bottom="0.74803149606299213" header="0.31496062992125984" footer="0.31496062992125984"/>
  <pageSetup paperSize="9" scale="84"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1B1E08-6DB0-4752-8811-39B100CDB51D}">
  <sheetPr>
    <pageSetUpPr fitToPage="1"/>
  </sheetPr>
  <dimension ref="B1:F19"/>
  <sheetViews>
    <sheetView showGridLines="0" zoomScale="53" zoomScaleNormal="80" workbookViewId="0">
      <selection activeCell="F2" sqref="F2"/>
    </sheetView>
  </sheetViews>
  <sheetFormatPr defaultColWidth="11.42578125" defaultRowHeight="15" x14ac:dyDescent="0.25"/>
  <cols>
    <col min="1" max="1" width="3.140625" style="11" customWidth="1"/>
    <col min="2" max="2" width="6.7109375" style="11" customWidth="1"/>
    <col min="3" max="3" width="41.7109375" style="11" customWidth="1"/>
    <col min="4" max="4" width="67.85546875" style="11" customWidth="1"/>
    <col min="5" max="5" width="4.42578125" style="11" customWidth="1"/>
    <col min="6" max="6" width="16.28515625" style="11" bestFit="1" customWidth="1"/>
    <col min="7" max="16384" width="11.42578125" style="11"/>
  </cols>
  <sheetData>
    <row r="1" spans="2:6" ht="14.25" customHeight="1" x14ac:dyDescent="0.25"/>
    <row r="2" spans="2:6" s="165" customFormat="1" ht="20.25" x14ac:dyDescent="0.25">
      <c r="B2" s="51" t="s">
        <v>644</v>
      </c>
      <c r="C2" s="203"/>
      <c r="D2" s="221"/>
      <c r="E2" s="222"/>
      <c r="F2" s="271" t="s">
        <v>46</v>
      </c>
    </row>
    <row r="3" spans="2:6" x14ac:dyDescent="0.25">
      <c r="B3" s="65"/>
      <c r="C3" s="65"/>
      <c r="D3" s="191" t="s">
        <v>236</v>
      </c>
    </row>
    <row r="4" spans="2:6" ht="62.25" customHeight="1" x14ac:dyDescent="0.25">
      <c r="B4" s="223"/>
      <c r="C4" s="63"/>
      <c r="D4" s="224" t="s">
        <v>645</v>
      </c>
    </row>
    <row r="5" spans="2:6" ht="30" customHeight="1" x14ac:dyDescent="0.25">
      <c r="B5" s="223"/>
      <c r="C5" s="225" t="s">
        <v>646</v>
      </c>
      <c r="D5" s="226"/>
    </row>
    <row r="6" spans="2:6" ht="118.5" customHeight="1" x14ac:dyDescent="0.25">
      <c r="B6" s="227">
        <v>1</v>
      </c>
      <c r="C6" s="228" t="s">
        <v>647</v>
      </c>
      <c r="D6" s="296">
        <v>7225249809.2799988</v>
      </c>
    </row>
    <row r="7" spans="2:6" ht="32.25" customHeight="1" x14ac:dyDescent="0.25">
      <c r="B7" s="227">
        <v>2</v>
      </c>
      <c r="C7" s="228" t="s">
        <v>648</v>
      </c>
      <c r="D7" s="296">
        <v>1971273350.75</v>
      </c>
    </row>
    <row r="8" spans="2:6" x14ac:dyDescent="0.25">
      <c r="B8" s="227">
        <v>3</v>
      </c>
      <c r="C8" s="228" t="s">
        <v>649</v>
      </c>
      <c r="D8" s="296">
        <v>479777804.26599997</v>
      </c>
    </row>
    <row r="9" spans="2:6" x14ac:dyDescent="0.25">
      <c r="B9" s="227">
        <v>4</v>
      </c>
      <c r="C9" s="228" t="s">
        <v>650</v>
      </c>
      <c r="D9" s="296">
        <v>51.65</v>
      </c>
    </row>
    <row r="10" spans="2:6" ht="28.5" customHeight="1" x14ac:dyDescent="0.25">
      <c r="B10" s="227"/>
      <c r="C10" s="186" t="s">
        <v>651</v>
      </c>
      <c r="D10" s="226"/>
    </row>
    <row r="11" spans="2:6" ht="35.25" customHeight="1" x14ac:dyDescent="0.25">
      <c r="B11" s="227">
        <v>5</v>
      </c>
      <c r="C11" s="229" t="s">
        <v>652</v>
      </c>
      <c r="D11" s="296">
        <v>0</v>
      </c>
    </row>
    <row r="12" spans="2:6" ht="75.75" customHeight="1" x14ac:dyDescent="0.25">
      <c r="B12" s="227">
        <v>6</v>
      </c>
      <c r="C12" s="229" t="s">
        <v>653</v>
      </c>
      <c r="D12" s="296">
        <v>39515909.625</v>
      </c>
    </row>
    <row r="13" spans="2:6" ht="35.25" customHeight="1" x14ac:dyDescent="0.25">
      <c r="B13" s="227">
        <v>7</v>
      </c>
      <c r="C13" s="229" t="s">
        <v>654</v>
      </c>
      <c r="D13" s="296">
        <v>1159552.25</v>
      </c>
    </row>
    <row r="14" spans="2:6" ht="21" customHeight="1" x14ac:dyDescent="0.25">
      <c r="B14" s="227">
        <v>8</v>
      </c>
      <c r="C14" s="225" t="s">
        <v>655</v>
      </c>
      <c r="D14" s="296">
        <v>0</v>
      </c>
    </row>
    <row r="15" spans="2:6" ht="18.75" customHeight="1" x14ac:dyDescent="0.25">
      <c r="B15" s="227">
        <v>9</v>
      </c>
      <c r="C15" s="230" t="s">
        <v>331</v>
      </c>
      <c r="D15" s="297">
        <v>9716976477.8209991</v>
      </c>
    </row>
    <row r="16" spans="2:6" ht="15" customHeight="1" x14ac:dyDescent="0.25"/>
    <row r="19" spans="3:5" x14ac:dyDescent="0.25">
      <c r="C19" s="852"/>
      <c r="D19" s="852"/>
      <c r="E19" s="852"/>
    </row>
  </sheetData>
  <mergeCells count="1">
    <mergeCell ref="C19:E19"/>
  </mergeCells>
  <hyperlinks>
    <hyperlink ref="F2" location="Index!A1" display="Return to index" xr:uid="{A8C2E6A1-0A82-420A-A693-E99BF428D807}"/>
  </hyperlinks>
  <pageMargins left="0.70866141732283472" right="0.70866141732283472" top="0.74803149606299213" bottom="0.74803149606299213" header="0.31496062992125984" footer="0.31496062992125984"/>
  <pageSetup paperSize="9" scale="67"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98DCE3-5689-4E80-A87D-6069B56A7ED4}">
  <dimension ref="B3:R20"/>
  <sheetViews>
    <sheetView showGridLines="0" topLeftCell="A4" zoomScale="85" zoomScaleNormal="85" zoomScaleSheetLayoutView="85" workbookViewId="0">
      <selection activeCell="B11" sqref="B11"/>
    </sheetView>
  </sheetViews>
  <sheetFormatPr defaultColWidth="9.140625" defaultRowHeight="15" x14ac:dyDescent="0.25"/>
  <cols>
    <col min="1" max="1" width="2" style="11" customWidth="1"/>
    <col min="2" max="2" width="5.85546875" style="11" customWidth="1"/>
    <col min="3" max="3" width="16" style="11" customWidth="1"/>
    <col min="4" max="4" width="18.5703125" style="11" customWidth="1"/>
    <col min="5" max="5" width="24.7109375" style="11" bestFit="1" customWidth="1"/>
    <col min="6" max="6" width="22.5703125" style="11" customWidth="1"/>
    <col min="7" max="7" width="21" style="11" customWidth="1"/>
    <col min="8" max="8" width="14.42578125" style="11" customWidth="1"/>
    <col min="9" max="9" width="24.7109375" style="11" bestFit="1" customWidth="1"/>
    <col min="10" max="10" width="14.5703125" style="11" bestFit="1" customWidth="1"/>
    <col min="11" max="11" width="25.85546875" style="11" bestFit="1" customWidth="1"/>
    <col min="12" max="12" width="27.85546875" style="11" customWidth="1"/>
    <col min="13" max="13" width="23.7109375" style="11" bestFit="1" customWidth="1"/>
    <col min="14" max="14" width="29.42578125" style="11" bestFit="1" customWidth="1"/>
    <col min="15" max="15" width="11.42578125" style="11" customWidth="1"/>
    <col min="16" max="16" width="14.5703125" style="11" customWidth="1"/>
    <col min="17" max="17" width="5" style="11" customWidth="1"/>
    <col min="18" max="18" width="16.28515625" style="11" bestFit="1" customWidth="1"/>
    <col min="19" max="16384" width="9.140625" style="11"/>
  </cols>
  <sheetData>
    <row r="3" spans="2:18" ht="20.25" x14ac:dyDescent="0.3">
      <c r="B3" s="52"/>
      <c r="C3" s="51" t="s">
        <v>656</v>
      </c>
      <c r="D3" s="52"/>
      <c r="E3" s="52"/>
      <c r="F3" s="52"/>
      <c r="G3" s="52"/>
      <c r="H3" s="52"/>
      <c r="I3" s="52"/>
      <c r="J3" s="52"/>
      <c r="K3" s="52"/>
      <c r="L3" s="52"/>
      <c r="M3" s="52"/>
      <c r="N3" s="52"/>
      <c r="O3" s="52"/>
      <c r="P3" s="52"/>
      <c r="R3" s="271" t="s">
        <v>46</v>
      </c>
    </row>
    <row r="4" spans="2:18" ht="18.75" x14ac:dyDescent="0.25">
      <c r="C4" s="231"/>
    </row>
    <row r="5" spans="2:18" ht="15" customHeight="1" x14ac:dyDescent="0.25"/>
    <row r="6" spans="2:18" x14ac:dyDescent="0.25">
      <c r="B6" s="232"/>
      <c r="C6" s="232"/>
      <c r="D6" s="233" t="s">
        <v>236</v>
      </c>
      <c r="E6" s="233" t="s">
        <v>237</v>
      </c>
      <c r="F6" s="233" t="s">
        <v>238</v>
      </c>
      <c r="G6" s="233" t="s">
        <v>239</v>
      </c>
      <c r="H6" s="233" t="s">
        <v>240</v>
      </c>
      <c r="I6" s="233" t="s">
        <v>333</v>
      </c>
      <c r="J6" s="233" t="s">
        <v>334</v>
      </c>
      <c r="K6" s="233" t="s">
        <v>335</v>
      </c>
      <c r="L6" s="233" t="s">
        <v>356</v>
      </c>
      <c r="M6" s="233" t="s">
        <v>357</v>
      </c>
      <c r="N6" s="233" t="s">
        <v>358</v>
      </c>
      <c r="O6" s="233" t="s">
        <v>359</v>
      </c>
      <c r="P6" s="233" t="s">
        <v>382</v>
      </c>
    </row>
    <row r="7" spans="2:18" ht="15.75" customHeight="1" x14ac:dyDescent="0.25">
      <c r="B7" s="357"/>
      <c r="C7" s="357"/>
      <c r="D7" s="856" t="s">
        <v>657</v>
      </c>
      <c r="E7" s="857"/>
      <c r="F7" s="856" t="s">
        <v>658</v>
      </c>
      <c r="G7" s="857"/>
      <c r="H7" s="853" t="s">
        <v>659</v>
      </c>
      <c r="I7" s="853" t="s">
        <v>588</v>
      </c>
      <c r="J7" s="856" t="s">
        <v>660</v>
      </c>
      <c r="K7" s="860"/>
      <c r="L7" s="860"/>
      <c r="M7" s="857"/>
      <c r="N7" s="853" t="s">
        <v>661</v>
      </c>
      <c r="O7" s="853" t="s">
        <v>662</v>
      </c>
      <c r="P7" s="853" t="s">
        <v>663</v>
      </c>
    </row>
    <row r="8" spans="2:18" ht="30" customHeight="1" x14ac:dyDescent="0.25">
      <c r="B8" s="357"/>
      <c r="C8" s="357"/>
      <c r="D8" s="858"/>
      <c r="E8" s="859"/>
      <c r="F8" s="858"/>
      <c r="G8" s="859"/>
      <c r="H8" s="854"/>
      <c r="I8" s="854"/>
      <c r="J8" s="858"/>
      <c r="K8" s="861"/>
      <c r="L8" s="861"/>
      <c r="M8" s="862"/>
      <c r="N8" s="854"/>
      <c r="O8" s="854"/>
      <c r="P8" s="854"/>
    </row>
    <row r="9" spans="2:18" ht="36" x14ac:dyDescent="0.25">
      <c r="B9" s="357"/>
      <c r="C9" s="357"/>
      <c r="D9" s="233" t="s">
        <v>664</v>
      </c>
      <c r="E9" s="233" t="s">
        <v>665</v>
      </c>
      <c r="F9" s="233" t="s">
        <v>666</v>
      </c>
      <c r="G9" s="233" t="s">
        <v>667</v>
      </c>
      <c r="H9" s="855"/>
      <c r="I9" s="855"/>
      <c r="J9" s="234" t="s">
        <v>668</v>
      </c>
      <c r="K9" s="234" t="s">
        <v>658</v>
      </c>
      <c r="L9" s="234" t="s">
        <v>669</v>
      </c>
      <c r="M9" s="350" t="s">
        <v>670</v>
      </c>
      <c r="N9" s="855"/>
      <c r="O9" s="855"/>
      <c r="P9" s="855"/>
    </row>
    <row r="10" spans="2:18" ht="24" x14ac:dyDescent="0.25">
      <c r="B10" s="236" t="s">
        <v>343</v>
      </c>
      <c r="C10" s="356" t="s">
        <v>671</v>
      </c>
      <c r="D10" s="372"/>
      <c r="E10" s="372"/>
      <c r="F10" s="372"/>
      <c r="G10" s="372"/>
      <c r="H10" s="372"/>
      <c r="I10" s="372"/>
      <c r="J10" s="372"/>
      <c r="K10" s="372"/>
      <c r="L10" s="372"/>
      <c r="M10" s="372"/>
      <c r="N10" s="372"/>
      <c r="O10" s="358"/>
      <c r="P10" s="358"/>
    </row>
    <row r="11" spans="2:18" ht="60" customHeight="1" x14ac:dyDescent="0.25">
      <c r="B11" s="236" t="s">
        <v>672</v>
      </c>
      <c r="C11" s="353" t="s">
        <v>673</v>
      </c>
      <c r="D11" s="373">
        <v>57150470250.190002</v>
      </c>
      <c r="E11" s="373">
        <v>477013936909.16998</v>
      </c>
      <c r="F11" s="381"/>
      <c r="G11" s="381"/>
      <c r="H11" s="381"/>
      <c r="I11" s="374">
        <f>SUM(D11:H11)</f>
        <v>534164407159.35999</v>
      </c>
      <c r="J11" s="373">
        <v>11098305294.299999</v>
      </c>
      <c r="K11" s="381"/>
      <c r="L11" s="381"/>
      <c r="M11" s="373">
        <v>11098305294.299999</v>
      </c>
      <c r="N11" s="374">
        <f>M11*12.5</f>
        <v>138728816178.75</v>
      </c>
      <c r="O11" s="361">
        <f>M11/M$20</f>
        <v>0.91734482455814004</v>
      </c>
      <c r="P11" s="355">
        <v>0</v>
      </c>
    </row>
    <row r="12" spans="2:18" x14ac:dyDescent="0.25">
      <c r="B12" s="236" t="s">
        <v>674</v>
      </c>
      <c r="C12" s="353" t="s">
        <v>675</v>
      </c>
      <c r="D12" s="373">
        <v>0</v>
      </c>
      <c r="E12" s="373">
        <v>21440630.859999999</v>
      </c>
      <c r="F12" s="381"/>
      <c r="G12" s="373"/>
      <c r="H12" s="381"/>
      <c r="I12" s="374">
        <f>SUM(D12:H12)</f>
        <v>21440630.859999999</v>
      </c>
      <c r="J12" s="373">
        <v>702961.17</v>
      </c>
      <c r="K12" s="381"/>
      <c r="L12" s="381"/>
      <c r="M12" s="373">
        <v>702961.17</v>
      </c>
      <c r="N12" s="374">
        <f t="shared" ref="N12:N16" si="0">M12*12.5</f>
        <v>8787014.625</v>
      </c>
      <c r="O12" s="361">
        <f t="shared" ref="O12:O17" si="1">M12/M$20</f>
        <v>5.8104167624225357E-5</v>
      </c>
      <c r="P12" s="355">
        <v>5.0000000000000001E-3</v>
      </c>
    </row>
    <row r="13" spans="2:18" x14ac:dyDescent="0.25">
      <c r="B13" s="236" t="s">
        <v>676</v>
      </c>
      <c r="C13" s="354" t="s">
        <v>677</v>
      </c>
      <c r="D13" s="375">
        <v>3187920.2</v>
      </c>
      <c r="E13" s="375">
        <v>34259387.469999999</v>
      </c>
      <c r="F13" s="381"/>
      <c r="G13" s="381"/>
      <c r="H13" s="381"/>
      <c r="I13" s="374">
        <f>SUM(D13:H13)</f>
        <v>37447307.670000002</v>
      </c>
      <c r="J13" s="375">
        <v>1351630.75</v>
      </c>
      <c r="K13" s="381"/>
      <c r="L13" s="375"/>
      <c r="M13" s="375">
        <v>1351630.75</v>
      </c>
      <c r="N13" s="374">
        <f t="shared" si="0"/>
        <v>16895384.375</v>
      </c>
      <c r="O13" s="361">
        <f t="shared" si="1"/>
        <v>1.1172079343167337E-4</v>
      </c>
      <c r="P13" s="355">
        <v>5.0000000000000001E-3</v>
      </c>
    </row>
    <row r="14" spans="2:18" x14ac:dyDescent="0.25">
      <c r="B14" s="236" t="s">
        <v>678</v>
      </c>
      <c r="C14" s="354" t="s">
        <v>679</v>
      </c>
      <c r="D14" s="373">
        <v>0</v>
      </c>
      <c r="E14" s="373">
        <v>120986834.77</v>
      </c>
      <c r="F14" s="381"/>
      <c r="G14" s="381"/>
      <c r="H14" s="381"/>
      <c r="I14" s="374">
        <f t="shared" ref="I12:I14" si="2">SUM(D14:H14)</f>
        <v>120986834.77</v>
      </c>
      <c r="J14" s="381">
        <v>9873024.4399999995</v>
      </c>
      <c r="K14" s="381"/>
      <c r="L14" s="381"/>
      <c r="M14" s="373">
        <v>9873024.4399999995</v>
      </c>
      <c r="N14" s="374">
        <f t="shared" si="0"/>
        <v>123412805.5</v>
      </c>
      <c r="O14" s="361">
        <f t="shared" si="1"/>
        <v>8.1606764569916944E-4</v>
      </c>
      <c r="P14" s="355">
        <v>0.01</v>
      </c>
    </row>
    <row r="15" spans="2:18" x14ac:dyDescent="0.25">
      <c r="B15" s="236" t="s">
        <v>680</v>
      </c>
      <c r="C15" s="354" t="s">
        <v>681</v>
      </c>
      <c r="D15" s="373">
        <v>475.52</v>
      </c>
      <c r="E15" s="373">
        <v>340459698.88</v>
      </c>
      <c r="F15" s="381"/>
      <c r="G15" s="381"/>
      <c r="H15" s="381"/>
      <c r="I15" s="374">
        <f t="shared" ref="I15:I16" si="3">SUM(D15:H15)</f>
        <v>340460174.39999998</v>
      </c>
      <c r="J15" s="373">
        <v>5785331.0499999998</v>
      </c>
      <c r="K15" s="373"/>
      <c r="L15" s="373"/>
      <c r="M15" s="373">
        <v>5785331.0499999998</v>
      </c>
      <c r="N15" s="374">
        <f t="shared" si="0"/>
        <v>72316638.125</v>
      </c>
      <c r="O15" s="361">
        <f t="shared" si="1"/>
        <v>4.7819404461676832E-4</v>
      </c>
      <c r="P15" s="382">
        <v>5.0000000000000001E-3</v>
      </c>
    </row>
    <row r="16" spans="2:18" ht="22.5" customHeight="1" x14ac:dyDescent="0.25">
      <c r="B16" s="236" t="s">
        <v>682</v>
      </c>
      <c r="C16" s="354" t="s">
        <v>683</v>
      </c>
      <c r="D16" s="373">
        <v>178938226.56999999</v>
      </c>
      <c r="E16" s="373">
        <v>3067620985.7600002</v>
      </c>
      <c r="F16" s="373"/>
      <c r="G16" s="373"/>
      <c r="H16" s="373"/>
      <c r="I16" s="374">
        <f t="shared" si="3"/>
        <v>3246559212.3300004</v>
      </c>
      <c r="J16" s="373">
        <v>95347026.209999993</v>
      </c>
      <c r="K16" s="373"/>
      <c r="L16" s="373"/>
      <c r="M16" s="373">
        <v>95347026.209999993</v>
      </c>
      <c r="N16" s="374">
        <f t="shared" si="0"/>
        <v>1191837827.625</v>
      </c>
      <c r="O16" s="361">
        <f t="shared" si="1"/>
        <v>7.8810321676476783E-3</v>
      </c>
      <c r="P16" s="382">
        <v>1.4999999999999999E-2</v>
      </c>
    </row>
    <row r="17" spans="2:16" x14ac:dyDescent="0.25">
      <c r="B17" s="236" t="s">
        <v>684</v>
      </c>
      <c r="C17" s="354" t="s">
        <v>685</v>
      </c>
      <c r="D17" s="373">
        <v>0</v>
      </c>
      <c r="E17" s="373">
        <v>14851054.210000001</v>
      </c>
      <c r="F17" s="373"/>
      <c r="G17" s="373"/>
      <c r="H17" s="373"/>
      <c r="I17" s="374">
        <f>SUM(D17:H17)</f>
        <v>14851054.210000001</v>
      </c>
      <c r="J17" s="373">
        <v>345653.43</v>
      </c>
      <c r="K17" s="373"/>
      <c r="L17" s="373"/>
      <c r="M17" s="373">
        <v>345653.43</v>
      </c>
      <c r="N17" s="374">
        <f>M17*12.5</f>
        <v>4320667.875</v>
      </c>
      <c r="O17" s="361">
        <f t="shared" si="1"/>
        <v>2.8570432754640549E-5</v>
      </c>
      <c r="P17" s="355">
        <v>0.01</v>
      </c>
    </row>
    <row r="18" spans="2:16" x14ac:dyDescent="0.25">
      <c r="B18" s="236" t="s">
        <v>686</v>
      </c>
      <c r="C18" s="354" t="s">
        <v>687</v>
      </c>
      <c r="D18" s="360">
        <f>D20-SUM(D11:D17)</f>
        <v>2919961597.9100037</v>
      </c>
      <c r="E18" s="360">
        <f>E20-SUM(E11:E17)</f>
        <v>16673268610.950012</v>
      </c>
      <c r="F18" s="360"/>
      <c r="G18" s="360"/>
      <c r="H18" s="360"/>
      <c r="I18" s="360">
        <f>I20-SUM(I11:I17)</f>
        <v>19593230208.859924</v>
      </c>
      <c r="J18" s="360">
        <f>J20-SUM(J11:J17)</f>
        <v>886580797.52000237</v>
      </c>
      <c r="K18" s="360"/>
      <c r="L18" s="360"/>
      <c r="M18" s="360">
        <f>M20-SUM(M11:M17)</f>
        <v>886580797.52000237</v>
      </c>
      <c r="N18" s="360">
        <f>N20-SUM(N11:N17)</f>
        <v>11082259969</v>
      </c>
      <c r="O18" s="361">
        <f>M18/M$20</f>
        <v>7.3281486190085884E-2</v>
      </c>
      <c r="P18" s="359" t="s">
        <v>688</v>
      </c>
    </row>
    <row r="19" spans="2:16" x14ac:dyDescent="0.25">
      <c r="B19" s="376"/>
      <c r="C19" s="377"/>
      <c r="D19" s="378"/>
      <c r="E19" s="378"/>
      <c r="F19" s="378"/>
      <c r="G19" s="378"/>
      <c r="H19" s="378"/>
      <c r="I19" s="378"/>
      <c r="J19" s="378"/>
      <c r="K19" s="378"/>
      <c r="L19" s="378"/>
      <c r="M19" s="378"/>
      <c r="N19" s="378"/>
      <c r="O19" s="377"/>
      <c r="P19" s="379"/>
    </row>
    <row r="20" spans="2:16" x14ac:dyDescent="0.25">
      <c r="B20" s="236" t="s">
        <v>345</v>
      </c>
      <c r="C20" s="354" t="s">
        <v>331</v>
      </c>
      <c r="D20" s="373">
        <v>60252558470.389999</v>
      </c>
      <c r="E20" s="373">
        <v>497286824112.07001</v>
      </c>
      <c r="F20" s="381"/>
      <c r="G20" s="381"/>
      <c r="H20" s="381"/>
      <c r="I20" s="374">
        <f>SUM(D20:H20)</f>
        <v>557539382582.45996</v>
      </c>
      <c r="J20" s="373">
        <v>12098291718.870001</v>
      </c>
      <c r="K20" s="381"/>
      <c r="L20" s="381"/>
      <c r="M20" s="373">
        <v>12098291718.870001</v>
      </c>
      <c r="N20" s="374">
        <f>M20*12.5</f>
        <v>151228646485.875</v>
      </c>
      <c r="O20" s="381">
        <f>SUM(O11:O18)</f>
        <v>1</v>
      </c>
      <c r="P20" s="380"/>
    </row>
  </sheetData>
  <mergeCells count="8">
    <mergeCell ref="N7:N9"/>
    <mergeCell ref="O7:O9"/>
    <mergeCell ref="P7:P9"/>
    <mergeCell ref="D7:E8"/>
    <mergeCell ref="F7:G8"/>
    <mergeCell ref="H7:H9"/>
    <mergeCell ref="I7:I9"/>
    <mergeCell ref="J7:M8"/>
  </mergeCells>
  <phoneticPr fontId="104" type="noConversion"/>
  <conditionalFormatting sqref="J10:N10 J11:P11 D10:I14 J12:M14 P12:P14 D20:O20 N12:O17 O18">
    <cfRule type="cellIs" dxfId="5" priority="16" stopIfTrue="1" operator="lessThan">
      <formula>0</formula>
    </cfRule>
  </conditionalFormatting>
  <conditionalFormatting sqref="P20">
    <cfRule type="cellIs" dxfId="4" priority="15" stopIfTrue="1" operator="lessThan">
      <formula>0</formula>
    </cfRule>
  </conditionalFormatting>
  <conditionalFormatting sqref="D15:M15 P15">
    <cfRule type="cellIs" dxfId="3" priority="3" stopIfTrue="1" operator="lessThan">
      <formula>0</formula>
    </cfRule>
  </conditionalFormatting>
  <conditionalFormatting sqref="D16:M16 P16">
    <cfRule type="cellIs" dxfId="2" priority="2" stopIfTrue="1" operator="lessThan">
      <formula>0</formula>
    </cfRule>
  </conditionalFormatting>
  <conditionalFormatting sqref="D17:M17 P17">
    <cfRule type="cellIs" dxfId="1" priority="1" stopIfTrue="1" operator="lessThan">
      <formula>0</formula>
    </cfRule>
  </conditionalFormatting>
  <hyperlinks>
    <hyperlink ref="R3" location="Index!A1" display="Return to index" xr:uid="{E41CAC13-A251-40B3-9E1D-EBD12BC89238}"/>
  </hyperlinks>
  <pageMargins left="0.7" right="0.7" top="0.75" bottom="0.75" header="0.3" footer="0.3"/>
  <pageSetup paperSize="9" scale="50" orientation="landscape" r:id="rId1"/>
  <headerFooter>
    <oddHeader>&amp;CEN
Annex IX</oddHeader>
    <oddFooter>&amp;C&amp;P</oddFooter>
  </headerFooter>
  <ignoredErrors>
    <ignoredError sqref="N11:N17 I11 I20 O11:O17 N20 I13:I17" unlockedFormula="1"/>
    <ignoredError sqref="B10:B20" numberStoredAsText="1"/>
  </ignoredErrors>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66FA92-B5C2-4017-A2D8-70DACEDF057F}">
  <dimension ref="B1:F10"/>
  <sheetViews>
    <sheetView showGridLines="0" tabSelected="1" zoomScaleNormal="100" workbookViewId="0">
      <selection activeCell="D10" sqref="D10"/>
    </sheetView>
  </sheetViews>
  <sheetFormatPr defaultColWidth="9.140625" defaultRowHeight="15" x14ac:dyDescent="0.25"/>
  <cols>
    <col min="1" max="1" width="3.7109375" style="11" customWidth="1"/>
    <col min="2" max="2" width="9.140625" style="11"/>
    <col min="3" max="3" width="55.28515625" style="11" customWidth="1"/>
    <col min="4" max="4" width="30" style="11" customWidth="1"/>
    <col min="5" max="5" width="5" style="11" customWidth="1"/>
    <col min="6" max="6" width="26.5703125" style="11" customWidth="1"/>
    <col min="7" max="7" width="44" style="11" bestFit="1" customWidth="1"/>
    <col min="8" max="8" width="16.5703125" style="11" customWidth="1"/>
    <col min="9" max="9" width="25.85546875" style="11" bestFit="1" customWidth="1"/>
    <col min="10" max="10" width="14" style="11" customWidth="1"/>
    <col min="11" max="11" width="25.85546875" style="11" bestFit="1" customWidth="1"/>
    <col min="12" max="16384" width="9.140625" style="11"/>
  </cols>
  <sheetData>
    <row r="1" spans="2:6" ht="18.75" x14ac:dyDescent="0.3">
      <c r="C1" s="204"/>
    </row>
    <row r="3" spans="2:6" ht="20.25" customHeight="1" x14ac:dyDescent="0.25">
      <c r="B3" s="863" t="s">
        <v>689</v>
      </c>
      <c r="C3" s="863"/>
      <c r="D3" s="863"/>
      <c r="F3" s="271" t="s">
        <v>46</v>
      </c>
    </row>
    <row r="4" spans="2:6" ht="20.25" customHeight="1" x14ac:dyDescent="0.25">
      <c r="B4" s="863"/>
      <c r="C4" s="863"/>
      <c r="D4" s="863"/>
    </row>
    <row r="7" spans="2:6" x14ac:dyDescent="0.25">
      <c r="B7" s="11" t="s">
        <v>690</v>
      </c>
      <c r="D7" s="238" t="s">
        <v>236</v>
      </c>
    </row>
    <row r="8" spans="2:6" x14ac:dyDescent="0.25">
      <c r="B8" s="239">
        <v>1</v>
      </c>
      <c r="C8" s="240" t="s">
        <v>193</v>
      </c>
      <c r="D8" s="351">
        <f>179687378319.83</f>
        <v>179687378319.82999</v>
      </c>
    </row>
    <row r="9" spans="2:6" x14ac:dyDescent="0.25">
      <c r="B9" s="239">
        <v>2</v>
      </c>
      <c r="C9" s="240" t="s">
        <v>691</v>
      </c>
      <c r="D9" s="352">
        <f>D10/D8*100</f>
        <v>1.2990195800000019E-2</v>
      </c>
    </row>
    <row r="10" spans="2:6" ht="30" x14ac:dyDescent="0.25">
      <c r="B10" s="239">
        <v>3</v>
      </c>
      <c r="C10" s="240" t="s">
        <v>692</v>
      </c>
      <c r="D10" s="235">
        <f>23341742.2716327</f>
        <v>23341742.271632701</v>
      </c>
    </row>
  </sheetData>
  <mergeCells count="1">
    <mergeCell ref="B3:D4"/>
  </mergeCells>
  <conditionalFormatting sqref="D8:D10">
    <cfRule type="cellIs" dxfId="0" priority="1" stopIfTrue="1" operator="lessThan">
      <formula>0</formula>
    </cfRule>
  </conditionalFormatting>
  <hyperlinks>
    <hyperlink ref="F3" location="Index!A1" display="Return to index" xr:uid="{4495AE87-092E-424D-88F4-88EF3158BFD6}"/>
  </hyperlinks>
  <pageMargins left="0.7" right="0.7" top="0.75" bottom="0.75" header="0.3" footer="0.3"/>
  <pageSetup paperSize="9" orientation="landscape" verticalDpi="1200" r:id="rId1"/>
  <headerFooter>
    <oddHeader>&amp;CEN
Annex IX</oddHeader>
    <oddFooter>&amp;C&amp;P</oddFooter>
  </headerFooter>
  <ignoredErrors>
    <ignoredError sqref="D8:D10" unlockedFormula="1"/>
  </ignoredErrors>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17B586-AD15-414A-B585-53B3A5990329}">
  <sheetPr>
    <pageSetUpPr fitToPage="1"/>
  </sheetPr>
  <dimension ref="B3:T24"/>
  <sheetViews>
    <sheetView showGridLines="0" zoomScale="57" zoomScaleNormal="70" zoomScalePageLayoutView="66" workbookViewId="0">
      <selection activeCell="T5" sqref="T5"/>
    </sheetView>
  </sheetViews>
  <sheetFormatPr defaultColWidth="8.7109375" defaultRowHeight="15" x14ac:dyDescent="0.25"/>
  <cols>
    <col min="1" max="1" width="3.85546875" style="11" customWidth="1"/>
    <col min="2" max="2" width="8.7109375" style="11"/>
    <col min="3" max="3" width="27.140625" style="11" customWidth="1"/>
    <col min="4" max="4" width="9.140625" style="11" customWidth="1"/>
    <col min="5" max="5" width="13.5703125" style="11" bestFit="1" customWidth="1"/>
    <col min="6" max="6" width="8.42578125" style="11" customWidth="1"/>
    <col min="7" max="7" width="13.5703125" style="11" bestFit="1" customWidth="1"/>
    <col min="8" max="8" width="8.85546875" style="11" customWidth="1"/>
    <col min="9" max="9" width="13.5703125" style="11" bestFit="1" customWidth="1"/>
    <col min="10" max="10" width="10.28515625" style="11" bestFit="1" customWidth="1"/>
    <col min="11" max="11" width="11.140625" style="11" customWidth="1"/>
    <col min="12" max="14" width="10.28515625" style="11" bestFit="1" customWidth="1"/>
    <col min="15" max="15" width="19.5703125" style="11" bestFit="1" customWidth="1"/>
    <col min="16" max="17" width="10.28515625" style="11" bestFit="1" customWidth="1"/>
    <col min="18" max="18" width="19.5703125" style="11" bestFit="1" customWidth="1"/>
    <col min="19" max="19" width="4.7109375" style="11" customWidth="1"/>
    <col min="20" max="20" width="15.28515625" style="11" bestFit="1" customWidth="1"/>
    <col min="21" max="16384" width="8.7109375" style="11"/>
  </cols>
  <sheetData>
    <row r="3" spans="2:20" ht="39.75" customHeight="1" x14ac:dyDescent="0.25">
      <c r="C3" s="864" t="s">
        <v>693</v>
      </c>
      <c r="D3" s="864"/>
      <c r="E3" s="864"/>
      <c r="F3" s="864"/>
      <c r="G3" s="864"/>
      <c r="H3" s="864"/>
      <c r="I3" s="864"/>
      <c r="J3" s="864"/>
      <c r="K3" s="864"/>
    </row>
    <row r="4" spans="2:20" x14ac:dyDescent="0.25">
      <c r="C4" s="183"/>
    </row>
    <row r="5" spans="2:20" ht="20.25" x14ac:dyDescent="0.3">
      <c r="B5" s="9" t="s">
        <v>694</v>
      </c>
      <c r="C5" s="9"/>
      <c r="D5" s="9"/>
      <c r="E5" s="9"/>
      <c r="F5" s="9"/>
      <c r="G5" s="9"/>
      <c r="H5" s="9"/>
      <c r="I5" s="9"/>
      <c r="J5" s="9"/>
      <c r="K5" s="9"/>
      <c r="L5" s="9"/>
      <c r="M5" s="9"/>
      <c r="N5" s="9"/>
      <c r="O5" s="9"/>
      <c r="P5" s="9"/>
      <c r="Q5" s="9"/>
      <c r="R5" s="9"/>
      <c r="T5" s="271" t="s">
        <v>46</v>
      </c>
    </row>
    <row r="8" spans="2:20" ht="15.75" customHeight="1" x14ac:dyDescent="0.25">
      <c r="B8" s="241"/>
      <c r="C8" s="242"/>
      <c r="D8" s="13" t="s">
        <v>236</v>
      </c>
      <c r="E8" s="13" t="s">
        <v>237</v>
      </c>
      <c r="F8" s="13" t="s">
        <v>238</v>
      </c>
      <c r="G8" s="13" t="s">
        <v>239</v>
      </c>
      <c r="H8" s="13" t="s">
        <v>240</v>
      </c>
      <c r="I8" s="13" t="s">
        <v>333</v>
      </c>
      <c r="J8" s="13" t="s">
        <v>334</v>
      </c>
      <c r="K8" s="13" t="s">
        <v>335</v>
      </c>
      <c r="L8" s="13" t="s">
        <v>356</v>
      </c>
      <c r="M8" s="13" t="s">
        <v>357</v>
      </c>
      <c r="N8" s="13" t="s">
        <v>358</v>
      </c>
      <c r="O8" s="13" t="s">
        <v>359</v>
      </c>
      <c r="P8" s="13" t="s">
        <v>382</v>
      </c>
      <c r="Q8" s="13" t="s">
        <v>383</v>
      </c>
      <c r="R8" s="13" t="s">
        <v>384</v>
      </c>
    </row>
    <row r="9" spans="2:20" x14ac:dyDescent="0.25">
      <c r="B9" s="241"/>
      <c r="C9" s="242"/>
      <c r="D9" s="865" t="s">
        <v>695</v>
      </c>
      <c r="E9" s="865"/>
      <c r="F9" s="865"/>
      <c r="G9" s="865"/>
      <c r="H9" s="865"/>
      <c r="I9" s="865"/>
      <c r="J9" s="865"/>
      <c r="K9" s="865" t="s">
        <v>696</v>
      </c>
      <c r="L9" s="865"/>
      <c r="M9" s="865"/>
      <c r="N9" s="865"/>
      <c r="O9" s="865" t="s">
        <v>697</v>
      </c>
      <c r="P9" s="865"/>
      <c r="Q9" s="865"/>
      <c r="R9" s="865"/>
    </row>
    <row r="10" spans="2:20" x14ac:dyDescent="0.25">
      <c r="B10" s="241"/>
      <c r="C10" s="242"/>
      <c r="D10" s="866" t="s">
        <v>698</v>
      </c>
      <c r="E10" s="867"/>
      <c r="F10" s="867"/>
      <c r="G10" s="868"/>
      <c r="H10" s="869" t="s">
        <v>699</v>
      </c>
      <c r="I10" s="865"/>
      <c r="J10" s="243" t="s">
        <v>700</v>
      </c>
      <c r="K10" s="865" t="s">
        <v>698</v>
      </c>
      <c r="L10" s="865"/>
      <c r="M10" s="808" t="s">
        <v>699</v>
      </c>
      <c r="N10" s="243" t="s">
        <v>700</v>
      </c>
      <c r="O10" s="865" t="s">
        <v>698</v>
      </c>
      <c r="P10" s="865"/>
      <c r="Q10" s="808" t="s">
        <v>699</v>
      </c>
      <c r="R10" s="243" t="s">
        <v>700</v>
      </c>
    </row>
    <row r="11" spans="2:20" x14ac:dyDescent="0.25">
      <c r="B11" s="241"/>
      <c r="C11" s="242"/>
      <c r="D11" s="871" t="s">
        <v>701</v>
      </c>
      <c r="E11" s="868"/>
      <c r="F11" s="871" t="s">
        <v>702</v>
      </c>
      <c r="G11" s="868"/>
      <c r="H11" s="870"/>
      <c r="I11" s="808" t="s">
        <v>703</v>
      </c>
      <c r="J11" s="870"/>
      <c r="K11" s="808" t="s">
        <v>701</v>
      </c>
      <c r="L11" s="808" t="s">
        <v>702</v>
      </c>
      <c r="M11" s="870"/>
      <c r="N11" s="870"/>
      <c r="O11" s="808" t="s">
        <v>701</v>
      </c>
      <c r="P11" s="808" t="s">
        <v>702</v>
      </c>
      <c r="Q11" s="870"/>
      <c r="R11" s="870"/>
    </row>
    <row r="12" spans="2:20" x14ac:dyDescent="0.25">
      <c r="B12" s="244"/>
      <c r="C12" s="245"/>
      <c r="D12" s="246"/>
      <c r="E12" s="13" t="s">
        <v>703</v>
      </c>
      <c r="F12" s="246"/>
      <c r="G12" s="13" t="s">
        <v>703</v>
      </c>
      <c r="H12" s="809"/>
      <c r="I12" s="809"/>
      <c r="J12" s="809"/>
      <c r="K12" s="809"/>
      <c r="L12" s="809"/>
      <c r="M12" s="809"/>
      <c r="N12" s="809"/>
      <c r="O12" s="809"/>
      <c r="P12" s="809"/>
      <c r="Q12" s="809"/>
      <c r="R12" s="809"/>
    </row>
    <row r="13" spans="2:20" x14ac:dyDescent="0.25">
      <c r="B13" s="14">
        <v>1</v>
      </c>
      <c r="C13" s="247" t="s">
        <v>704</v>
      </c>
      <c r="D13" s="286"/>
      <c r="E13" s="286"/>
      <c r="F13" s="286"/>
      <c r="G13" s="286"/>
      <c r="H13" s="286"/>
      <c r="I13" s="286"/>
      <c r="J13" s="286"/>
      <c r="K13" s="286"/>
      <c r="L13" s="286"/>
      <c r="M13" s="286"/>
      <c r="N13" s="286"/>
      <c r="O13" s="287">
        <v>6763195541.2197733</v>
      </c>
      <c r="P13" s="287"/>
      <c r="Q13" s="287"/>
      <c r="R13" s="287">
        <v>6763195541.2197733</v>
      </c>
    </row>
    <row r="14" spans="2:20" x14ac:dyDescent="0.25">
      <c r="B14" s="121">
        <v>2</v>
      </c>
      <c r="C14" s="248" t="s">
        <v>705</v>
      </c>
      <c r="D14" s="288"/>
      <c r="E14" s="288"/>
      <c r="F14" s="288"/>
      <c r="G14" s="288"/>
      <c r="H14" s="288"/>
      <c r="I14" s="288"/>
      <c r="J14" s="288"/>
      <c r="K14" s="288"/>
      <c r="L14" s="288"/>
      <c r="M14" s="288"/>
      <c r="N14" s="288"/>
      <c r="O14" s="287">
        <v>118656322.46572053</v>
      </c>
      <c r="P14" s="287"/>
      <c r="Q14" s="287"/>
      <c r="R14" s="287">
        <v>118656322.46572053</v>
      </c>
    </row>
    <row r="15" spans="2:20" x14ac:dyDescent="0.25">
      <c r="B15" s="121">
        <v>3</v>
      </c>
      <c r="C15" s="249" t="s">
        <v>706</v>
      </c>
      <c r="D15" s="286"/>
      <c r="E15" s="286"/>
      <c r="F15" s="286"/>
      <c r="G15" s="286"/>
      <c r="H15" s="286"/>
      <c r="I15" s="286"/>
      <c r="J15" s="286"/>
      <c r="K15" s="286"/>
      <c r="L15" s="286"/>
      <c r="M15" s="286"/>
      <c r="N15" s="286"/>
      <c r="O15" s="289">
        <v>118656322.46572053</v>
      </c>
      <c r="P15" s="289"/>
      <c r="Q15" s="289"/>
      <c r="R15" s="289">
        <v>118656322.46572053</v>
      </c>
    </row>
    <row r="16" spans="2:20" x14ac:dyDescent="0.25">
      <c r="B16" s="121">
        <v>4</v>
      </c>
      <c r="C16" s="249" t="s">
        <v>707</v>
      </c>
      <c r="D16" s="286"/>
      <c r="E16" s="286"/>
      <c r="F16" s="286"/>
      <c r="G16" s="286"/>
      <c r="H16" s="286"/>
      <c r="I16" s="286"/>
      <c r="J16" s="286"/>
      <c r="K16" s="286"/>
      <c r="L16" s="286"/>
      <c r="M16" s="286"/>
      <c r="N16" s="286"/>
      <c r="O16" s="289"/>
      <c r="P16" s="289"/>
      <c r="Q16" s="289"/>
      <c r="R16" s="289"/>
    </row>
    <row r="17" spans="2:18" x14ac:dyDescent="0.25">
      <c r="B17" s="121">
        <v>5</v>
      </c>
      <c r="C17" s="249" t="s">
        <v>708</v>
      </c>
      <c r="D17" s="286"/>
      <c r="E17" s="286"/>
      <c r="F17" s="286"/>
      <c r="G17" s="286"/>
      <c r="H17" s="286"/>
      <c r="I17" s="286"/>
      <c r="J17" s="286"/>
      <c r="K17" s="286"/>
      <c r="L17" s="286"/>
      <c r="M17" s="286"/>
      <c r="N17" s="286"/>
      <c r="O17" s="289"/>
      <c r="P17" s="289"/>
      <c r="Q17" s="289"/>
      <c r="R17" s="289"/>
    </row>
    <row r="18" spans="2:18" x14ac:dyDescent="0.25">
      <c r="B18" s="121">
        <v>6</v>
      </c>
      <c r="C18" s="249" t="s">
        <v>709</v>
      </c>
      <c r="D18" s="286"/>
      <c r="E18" s="286"/>
      <c r="F18" s="286"/>
      <c r="G18" s="286"/>
      <c r="H18" s="286"/>
      <c r="I18" s="286"/>
      <c r="J18" s="286"/>
      <c r="K18" s="286"/>
      <c r="L18" s="286"/>
      <c r="M18" s="286"/>
      <c r="N18" s="286"/>
      <c r="O18" s="289"/>
      <c r="P18" s="289"/>
      <c r="Q18" s="289"/>
      <c r="R18" s="289"/>
    </row>
    <row r="19" spans="2:18" x14ac:dyDescent="0.25">
      <c r="B19" s="121">
        <v>7</v>
      </c>
      <c r="C19" s="16" t="s">
        <v>710</v>
      </c>
      <c r="D19" s="288"/>
      <c r="E19" s="288"/>
      <c r="F19" s="288"/>
      <c r="G19" s="288"/>
      <c r="H19" s="288"/>
      <c r="I19" s="288"/>
      <c r="J19" s="288"/>
      <c r="K19" s="288"/>
      <c r="L19" s="288"/>
      <c r="M19" s="288"/>
      <c r="N19" s="288"/>
      <c r="O19" s="287">
        <v>6644539218.7540531</v>
      </c>
      <c r="P19" s="287"/>
      <c r="Q19" s="287"/>
      <c r="R19" s="287">
        <v>6644539218.7540531</v>
      </c>
    </row>
    <row r="20" spans="2:18" x14ac:dyDescent="0.25">
      <c r="B20" s="121">
        <v>8</v>
      </c>
      <c r="C20" s="249" t="s">
        <v>711</v>
      </c>
      <c r="D20" s="286"/>
      <c r="E20" s="286"/>
      <c r="F20" s="286"/>
      <c r="G20" s="286"/>
      <c r="H20" s="286"/>
      <c r="I20" s="286"/>
      <c r="J20" s="286"/>
      <c r="K20" s="286"/>
      <c r="L20" s="286"/>
      <c r="M20" s="286"/>
      <c r="N20" s="286"/>
      <c r="O20" s="289">
        <v>6644539218.7540531</v>
      </c>
      <c r="P20" s="289"/>
      <c r="Q20" s="289"/>
      <c r="R20" s="289">
        <v>6644539218.7540531</v>
      </c>
    </row>
    <row r="21" spans="2:18" x14ac:dyDescent="0.25">
      <c r="B21" s="121">
        <v>9</v>
      </c>
      <c r="C21" s="249" t="s">
        <v>712</v>
      </c>
      <c r="D21" s="286"/>
      <c r="E21" s="286"/>
      <c r="F21" s="286"/>
      <c r="G21" s="286"/>
      <c r="H21" s="286"/>
      <c r="I21" s="286"/>
      <c r="J21" s="286"/>
      <c r="K21" s="286"/>
      <c r="L21" s="286"/>
      <c r="M21" s="286"/>
      <c r="N21" s="286"/>
      <c r="O21" s="289"/>
      <c r="P21" s="289"/>
      <c r="Q21" s="289"/>
      <c r="R21" s="289"/>
    </row>
    <row r="22" spans="2:18" x14ac:dyDescent="0.25">
      <c r="B22" s="121">
        <v>10</v>
      </c>
      <c r="C22" s="249" t="s">
        <v>713</v>
      </c>
      <c r="D22" s="286"/>
      <c r="E22" s="286"/>
      <c r="F22" s="286"/>
      <c r="G22" s="286"/>
      <c r="H22" s="286"/>
      <c r="I22" s="286"/>
      <c r="J22" s="286"/>
      <c r="K22" s="286"/>
      <c r="L22" s="286"/>
      <c r="M22" s="286"/>
      <c r="N22" s="286"/>
      <c r="O22" s="289"/>
      <c r="P22" s="289"/>
      <c r="Q22" s="289"/>
      <c r="R22" s="289"/>
    </row>
    <row r="23" spans="2:18" x14ac:dyDescent="0.25">
      <c r="B23" s="121">
        <v>11</v>
      </c>
      <c r="C23" s="249" t="s">
        <v>714</v>
      </c>
      <c r="D23" s="286"/>
      <c r="E23" s="286"/>
      <c r="F23" s="286"/>
      <c r="G23" s="286"/>
      <c r="H23" s="286"/>
      <c r="I23" s="286"/>
      <c r="J23" s="286"/>
      <c r="K23" s="286"/>
      <c r="L23" s="286"/>
      <c r="M23" s="286"/>
      <c r="N23" s="286"/>
      <c r="O23" s="289"/>
      <c r="P23" s="289"/>
      <c r="Q23" s="289"/>
      <c r="R23" s="289"/>
    </row>
    <row r="24" spans="2:18" x14ac:dyDescent="0.25">
      <c r="B24" s="121">
        <v>12</v>
      </c>
      <c r="C24" s="249" t="s">
        <v>709</v>
      </c>
      <c r="D24" s="286"/>
      <c r="E24" s="286"/>
      <c r="F24" s="286"/>
      <c r="G24" s="286"/>
      <c r="H24" s="286"/>
      <c r="I24" s="286"/>
      <c r="J24" s="286"/>
      <c r="K24" s="286"/>
      <c r="L24" s="286"/>
      <c r="M24" s="286"/>
      <c r="N24" s="286"/>
      <c r="O24" s="289"/>
      <c r="P24" s="289"/>
      <c r="Q24" s="289"/>
      <c r="R24" s="289"/>
    </row>
  </sheetData>
  <mergeCells count="21">
    <mergeCell ref="Q10:Q12"/>
    <mergeCell ref="D11:E11"/>
    <mergeCell ref="F11:G11"/>
    <mergeCell ref="H11:H12"/>
    <mergeCell ref="I11:I12"/>
    <mergeCell ref="C3:K3"/>
    <mergeCell ref="K11:K12"/>
    <mergeCell ref="D9:J9"/>
    <mergeCell ref="K9:N9"/>
    <mergeCell ref="O9:R9"/>
    <mergeCell ref="D10:G10"/>
    <mergeCell ref="H10:I10"/>
    <mergeCell ref="K10:L10"/>
    <mergeCell ref="M10:M12"/>
    <mergeCell ref="R11:R12"/>
    <mergeCell ref="J11:J12"/>
    <mergeCell ref="L11:L12"/>
    <mergeCell ref="N11:N12"/>
    <mergeCell ref="O11:O12"/>
    <mergeCell ref="P11:P12"/>
    <mergeCell ref="O10:P10"/>
  </mergeCells>
  <hyperlinks>
    <hyperlink ref="T5" location="Index!A1" display="Return to index" xr:uid="{4CB37F36-1B2C-4ED6-A3C3-169B8B44094A}"/>
  </hyperlinks>
  <pageMargins left="0.70866141732283472" right="0.70866141732283472" top="0.74803149606299213" bottom="0.74803149606299213" header="0.31496062992125984" footer="0.31496062992125984"/>
  <pageSetup paperSize="8" scale="28" orientation="landscape" cellComments="asDisplayed" r:id="rId1"/>
  <legacy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E94CD3-3F50-4371-8C2E-9414FAA2211D}">
  <sheetPr>
    <pageSetUpPr fitToPage="1"/>
  </sheetPr>
  <dimension ref="B2:W20"/>
  <sheetViews>
    <sheetView showGridLines="0" topLeftCell="K1" zoomScaleNormal="100" workbookViewId="0">
      <selection activeCell="W2" sqref="W2"/>
    </sheetView>
  </sheetViews>
  <sheetFormatPr defaultColWidth="9.140625" defaultRowHeight="15" x14ac:dyDescent="0.25"/>
  <cols>
    <col min="1" max="1" width="4.5703125" style="11" customWidth="1"/>
    <col min="2" max="2" width="9.140625" style="11"/>
    <col min="3" max="4" width="13.7109375" style="11" customWidth="1"/>
    <col min="5" max="5" width="15.85546875" style="11" bestFit="1" customWidth="1"/>
    <col min="6" max="6" width="24.140625" style="11" bestFit="1" customWidth="1"/>
    <col min="7" max="7" width="25.28515625" style="11" bestFit="1" customWidth="1"/>
    <col min="8" max="9" width="29.28515625" style="11" bestFit="1" customWidth="1"/>
    <col min="10" max="10" width="15" style="11" bestFit="1" customWidth="1"/>
    <col min="11" max="11" width="17.85546875" style="11" bestFit="1" customWidth="1"/>
    <col min="12" max="12" width="17.5703125" style="11" customWidth="1"/>
    <col min="13" max="13" width="29.85546875" style="11" bestFit="1" customWidth="1"/>
    <col min="14" max="14" width="15" style="11" bestFit="1" customWidth="1"/>
    <col min="15" max="15" width="17.85546875" style="11" bestFit="1" customWidth="1"/>
    <col min="16" max="16" width="16.140625" style="11" customWidth="1"/>
    <col min="17" max="17" width="29.85546875" style="11" bestFit="1" customWidth="1"/>
    <col min="18" max="18" width="15" style="11" bestFit="1" customWidth="1"/>
    <col min="19" max="19" width="17.85546875" style="11" bestFit="1" customWidth="1"/>
    <col min="20" max="20" width="14" style="11" bestFit="1" customWidth="1"/>
    <col min="21" max="21" width="29.85546875" style="11" bestFit="1" customWidth="1"/>
    <col min="22" max="22" width="5.7109375" style="11" customWidth="1"/>
    <col min="23" max="23" width="16.7109375" style="11" bestFit="1" customWidth="1"/>
    <col min="24" max="16384" width="9.140625" style="11"/>
  </cols>
  <sheetData>
    <row r="2" spans="2:23" ht="18.75" customHeight="1" x14ac:dyDescent="0.3">
      <c r="B2" s="9" t="s">
        <v>715</v>
      </c>
      <c r="C2" s="9"/>
      <c r="D2" s="237"/>
      <c r="E2" s="237"/>
      <c r="F2" s="237"/>
      <c r="G2" s="237"/>
      <c r="H2" s="237"/>
      <c r="I2" s="237"/>
      <c r="J2" s="237"/>
      <c r="K2" s="237"/>
      <c r="L2" s="237"/>
      <c r="M2" s="10"/>
      <c r="N2" s="10"/>
      <c r="O2" s="10"/>
      <c r="P2" s="10"/>
      <c r="Q2" s="10"/>
      <c r="R2" s="10"/>
      <c r="S2" s="10"/>
      <c r="T2" s="10"/>
      <c r="U2" s="10"/>
      <c r="W2" s="271" t="s">
        <v>46</v>
      </c>
    </row>
    <row r="5" spans="2:23" x14ac:dyDescent="0.25">
      <c r="D5" s="291"/>
      <c r="E5" s="94" t="s">
        <v>236</v>
      </c>
      <c r="F5" s="94" t="s">
        <v>237</v>
      </c>
      <c r="G5" s="94" t="s">
        <v>238</v>
      </c>
      <c r="H5" s="94" t="s">
        <v>239</v>
      </c>
      <c r="I5" s="94" t="s">
        <v>240</v>
      </c>
      <c r="J5" s="94" t="s">
        <v>333</v>
      </c>
      <c r="K5" s="94" t="s">
        <v>334</v>
      </c>
      <c r="L5" s="94" t="s">
        <v>335</v>
      </c>
      <c r="M5" s="94" t="s">
        <v>356</v>
      </c>
      <c r="N5" s="94" t="s">
        <v>357</v>
      </c>
      <c r="O5" s="94" t="s">
        <v>358</v>
      </c>
      <c r="P5" s="94" t="s">
        <v>359</v>
      </c>
      <c r="Q5" s="94" t="s">
        <v>382</v>
      </c>
      <c r="R5" s="94" t="s">
        <v>383</v>
      </c>
      <c r="S5" s="94" t="s">
        <v>384</v>
      </c>
      <c r="T5" s="94" t="s">
        <v>716</v>
      </c>
      <c r="U5" s="94" t="s">
        <v>717</v>
      </c>
    </row>
    <row r="6" spans="2:23" ht="15" customHeight="1" x14ac:dyDescent="0.25">
      <c r="D6" s="291"/>
      <c r="E6" s="875" t="s">
        <v>718</v>
      </c>
      <c r="F6" s="872"/>
      <c r="G6" s="872"/>
      <c r="H6" s="872"/>
      <c r="I6" s="872"/>
      <c r="J6" s="872" t="s">
        <v>719</v>
      </c>
      <c r="K6" s="872"/>
      <c r="L6" s="872"/>
      <c r="M6" s="872"/>
      <c r="N6" s="872" t="s">
        <v>720</v>
      </c>
      <c r="O6" s="872"/>
      <c r="P6" s="872"/>
      <c r="Q6" s="872"/>
      <c r="R6" s="872" t="s">
        <v>721</v>
      </c>
      <c r="S6" s="872"/>
      <c r="T6" s="872"/>
      <c r="U6" s="872"/>
    </row>
    <row r="7" spans="2:23" s="165" customFormat="1" ht="30" x14ac:dyDescent="0.25">
      <c r="B7" s="292"/>
      <c r="C7" s="292"/>
      <c r="D7" s="293"/>
      <c r="E7" s="285" t="s">
        <v>722</v>
      </c>
      <c r="F7" s="285" t="s">
        <v>723</v>
      </c>
      <c r="G7" s="285" t="s">
        <v>724</v>
      </c>
      <c r="H7" s="285" t="s">
        <v>725</v>
      </c>
      <c r="I7" s="285" t="s">
        <v>726</v>
      </c>
      <c r="J7" s="285" t="s">
        <v>727</v>
      </c>
      <c r="K7" s="285" t="s">
        <v>728</v>
      </c>
      <c r="L7" s="285" t="s">
        <v>729</v>
      </c>
      <c r="M7" s="290" t="s">
        <v>730</v>
      </c>
      <c r="N7" s="285" t="s">
        <v>727</v>
      </c>
      <c r="O7" s="285" t="s">
        <v>728</v>
      </c>
      <c r="P7" s="285" t="s">
        <v>729</v>
      </c>
      <c r="Q7" s="290" t="s">
        <v>730</v>
      </c>
      <c r="R7" s="285" t="s">
        <v>727</v>
      </c>
      <c r="S7" s="285" t="s">
        <v>728</v>
      </c>
      <c r="T7" s="285" t="s">
        <v>729</v>
      </c>
      <c r="U7" s="290" t="s">
        <v>730</v>
      </c>
    </row>
    <row r="8" spans="2:23" x14ac:dyDescent="0.25">
      <c r="B8" s="294">
        <v>1</v>
      </c>
      <c r="C8" s="873" t="s">
        <v>704</v>
      </c>
      <c r="D8" s="873"/>
      <c r="E8" s="295">
        <v>6644539218.7540541</v>
      </c>
      <c r="F8" s="295">
        <v>118656322.46572053</v>
      </c>
      <c r="G8" s="295">
        <v>0</v>
      </c>
      <c r="H8" s="295"/>
      <c r="I8" s="295"/>
      <c r="J8" s="295"/>
      <c r="K8" s="295"/>
      <c r="L8" s="295">
        <v>6763195541.2197742</v>
      </c>
      <c r="M8" s="295"/>
      <c r="N8" s="295"/>
      <c r="O8" s="295"/>
      <c r="P8" s="295">
        <v>1367887280.4880109</v>
      </c>
      <c r="Q8" s="295"/>
      <c r="R8" s="295"/>
      <c r="S8" s="295"/>
      <c r="T8" s="295">
        <v>109430982.43904087</v>
      </c>
      <c r="U8" s="295"/>
    </row>
    <row r="9" spans="2:23" x14ac:dyDescent="0.25">
      <c r="B9" s="94">
        <v>2</v>
      </c>
      <c r="C9" s="874" t="s">
        <v>731</v>
      </c>
      <c r="D9" s="874"/>
      <c r="E9" s="295">
        <v>6644539218.7540541</v>
      </c>
      <c r="F9" s="295">
        <v>118656322.46572053</v>
      </c>
      <c r="G9" s="295">
        <v>0</v>
      </c>
      <c r="H9" s="295"/>
      <c r="I9" s="295"/>
      <c r="J9" s="295"/>
      <c r="K9" s="295"/>
      <c r="L9" s="295">
        <v>6763195541.2197742</v>
      </c>
      <c r="M9" s="295"/>
      <c r="N9" s="295"/>
      <c r="O9" s="295"/>
      <c r="P9" s="295">
        <v>1367887280.4880109</v>
      </c>
      <c r="Q9" s="295"/>
      <c r="R9" s="295"/>
      <c r="S9" s="295"/>
      <c r="T9" s="295">
        <v>109430982.43904087</v>
      </c>
      <c r="U9" s="295"/>
    </row>
    <row r="10" spans="2:23" x14ac:dyDescent="0.25">
      <c r="B10" s="94">
        <v>3</v>
      </c>
      <c r="C10" s="874" t="s">
        <v>732</v>
      </c>
      <c r="D10" s="874"/>
      <c r="E10" s="295">
        <v>6644539218.7540541</v>
      </c>
      <c r="F10" s="295">
        <v>118656322.46572053</v>
      </c>
      <c r="G10" s="295">
        <v>0</v>
      </c>
      <c r="H10" s="295"/>
      <c r="I10" s="295"/>
      <c r="J10" s="295"/>
      <c r="K10" s="295"/>
      <c r="L10" s="295">
        <v>6763195541.2197742</v>
      </c>
      <c r="M10" s="295"/>
      <c r="N10" s="295"/>
      <c r="O10" s="295"/>
      <c r="P10" s="295">
        <v>1367887280.4880109</v>
      </c>
      <c r="Q10" s="295"/>
      <c r="R10" s="295"/>
      <c r="S10" s="295"/>
      <c r="T10" s="295">
        <v>109430982.43904087</v>
      </c>
      <c r="U10" s="295"/>
    </row>
    <row r="11" spans="2:23" x14ac:dyDescent="0.25">
      <c r="B11" s="94">
        <v>4</v>
      </c>
      <c r="C11" s="874" t="s">
        <v>733</v>
      </c>
      <c r="D11" s="874"/>
      <c r="E11" s="295"/>
      <c r="F11" s="295">
        <v>118656322.46572053</v>
      </c>
      <c r="G11" s="295">
        <v>0</v>
      </c>
      <c r="H11" s="295"/>
      <c r="I11" s="295"/>
      <c r="J11" s="295"/>
      <c r="K11" s="295"/>
      <c r="L11" s="295">
        <v>118656322.46572053</v>
      </c>
      <c r="M11" s="295"/>
      <c r="N11" s="295"/>
      <c r="O11" s="295"/>
      <c r="P11" s="295">
        <v>49849899.091699727</v>
      </c>
      <c r="Q11" s="295"/>
      <c r="R11" s="295"/>
      <c r="S11" s="295"/>
      <c r="T11" s="295">
        <v>3987991.9273359785</v>
      </c>
      <c r="U11" s="295"/>
    </row>
    <row r="12" spans="2:23" x14ac:dyDescent="0.25">
      <c r="B12" s="94">
        <v>5</v>
      </c>
      <c r="C12" s="876" t="s">
        <v>734</v>
      </c>
      <c r="D12" s="876"/>
      <c r="E12" s="295"/>
      <c r="F12" s="295"/>
      <c r="G12" s="295"/>
      <c r="H12" s="295"/>
      <c r="I12" s="295"/>
      <c r="J12" s="295"/>
      <c r="K12" s="295"/>
      <c r="L12" s="295"/>
      <c r="M12" s="295"/>
      <c r="N12" s="295"/>
      <c r="O12" s="295"/>
      <c r="P12" s="295"/>
      <c r="Q12" s="295"/>
      <c r="R12" s="295"/>
      <c r="S12" s="295"/>
      <c r="T12" s="295"/>
      <c r="U12" s="295"/>
    </row>
    <row r="13" spans="2:23" x14ac:dyDescent="0.25">
      <c r="B13" s="94">
        <v>6</v>
      </c>
      <c r="C13" s="874" t="s">
        <v>735</v>
      </c>
      <c r="D13" s="874"/>
      <c r="E13" s="295">
        <v>6644539218.7540541</v>
      </c>
      <c r="F13" s="295"/>
      <c r="G13" s="295"/>
      <c r="H13" s="295"/>
      <c r="I13" s="295"/>
      <c r="J13" s="295"/>
      <c r="K13" s="295"/>
      <c r="L13" s="295">
        <v>6644539218.7540541</v>
      </c>
      <c r="M13" s="295"/>
      <c r="N13" s="295"/>
      <c r="O13" s="295"/>
      <c r="P13" s="295">
        <v>1318037381.396311</v>
      </c>
      <c r="Q13" s="295"/>
      <c r="R13" s="295"/>
      <c r="S13" s="295"/>
      <c r="T13" s="295">
        <v>105442990.51170489</v>
      </c>
      <c r="U13" s="295"/>
    </row>
    <row r="14" spans="2:23" x14ac:dyDescent="0.25">
      <c r="B14" s="94">
        <v>7</v>
      </c>
      <c r="C14" s="876" t="s">
        <v>734</v>
      </c>
      <c r="D14" s="876"/>
      <c r="E14" s="295"/>
      <c r="F14" s="295"/>
      <c r="G14" s="295"/>
      <c r="H14" s="295"/>
      <c r="I14" s="295"/>
      <c r="J14" s="295"/>
      <c r="K14" s="295"/>
      <c r="L14" s="295"/>
      <c r="M14" s="295"/>
      <c r="N14" s="295"/>
      <c r="O14" s="295"/>
      <c r="P14" s="295"/>
      <c r="Q14" s="295"/>
      <c r="R14" s="295"/>
      <c r="S14" s="295"/>
      <c r="T14" s="295"/>
      <c r="U14" s="295"/>
    </row>
    <row r="15" spans="2:23" x14ac:dyDescent="0.25">
      <c r="B15" s="94">
        <v>8</v>
      </c>
      <c r="C15" s="874" t="s">
        <v>736</v>
      </c>
      <c r="D15" s="874"/>
      <c r="E15" s="295"/>
      <c r="F15" s="295"/>
      <c r="G15" s="295"/>
      <c r="H15" s="295"/>
      <c r="I15" s="295"/>
      <c r="J15" s="295"/>
      <c r="K15" s="295"/>
      <c r="L15" s="295"/>
      <c r="M15" s="295"/>
      <c r="N15" s="295"/>
      <c r="O15" s="295"/>
      <c r="P15" s="295"/>
      <c r="Q15" s="295"/>
      <c r="R15" s="295"/>
      <c r="S15" s="295"/>
      <c r="T15" s="295"/>
      <c r="U15" s="295"/>
    </row>
    <row r="16" spans="2:23" x14ac:dyDescent="0.25">
      <c r="B16" s="94">
        <v>9</v>
      </c>
      <c r="C16" s="874" t="s">
        <v>737</v>
      </c>
      <c r="D16" s="874"/>
      <c r="E16" s="295"/>
      <c r="F16" s="295"/>
      <c r="G16" s="295"/>
      <c r="H16" s="295"/>
      <c r="I16" s="295"/>
      <c r="J16" s="295"/>
      <c r="K16" s="295"/>
      <c r="L16" s="295"/>
      <c r="M16" s="295"/>
      <c r="N16" s="295"/>
      <c r="O16" s="295"/>
      <c r="P16" s="295"/>
      <c r="Q16" s="295"/>
      <c r="R16" s="295"/>
      <c r="S16" s="295"/>
      <c r="T16" s="295"/>
      <c r="U16" s="295"/>
    </row>
    <row r="17" spans="2:21" x14ac:dyDescent="0.25">
      <c r="B17" s="94">
        <v>10</v>
      </c>
      <c r="C17" s="874" t="s">
        <v>732</v>
      </c>
      <c r="D17" s="874"/>
      <c r="E17" s="295"/>
      <c r="F17" s="295"/>
      <c r="G17" s="295"/>
      <c r="H17" s="295"/>
      <c r="I17" s="295"/>
      <c r="J17" s="295"/>
      <c r="K17" s="295"/>
      <c r="L17" s="295"/>
      <c r="M17" s="295"/>
      <c r="N17" s="295"/>
      <c r="O17" s="295"/>
      <c r="P17" s="295"/>
      <c r="Q17" s="295"/>
      <c r="R17" s="295"/>
      <c r="S17" s="295"/>
      <c r="T17" s="295"/>
      <c r="U17" s="295"/>
    </row>
    <row r="18" spans="2:21" x14ac:dyDescent="0.25">
      <c r="B18" s="94">
        <v>11</v>
      </c>
      <c r="C18" s="874" t="s">
        <v>733</v>
      </c>
      <c r="D18" s="874"/>
      <c r="E18" s="295"/>
      <c r="F18" s="295"/>
      <c r="G18" s="295"/>
      <c r="H18" s="295"/>
      <c r="I18" s="295"/>
      <c r="J18" s="295"/>
      <c r="K18" s="295"/>
      <c r="L18" s="295"/>
      <c r="M18" s="295"/>
      <c r="N18" s="295"/>
      <c r="O18" s="295"/>
      <c r="P18" s="295"/>
      <c r="Q18" s="295"/>
      <c r="R18" s="295"/>
      <c r="S18" s="295"/>
      <c r="T18" s="295"/>
      <c r="U18" s="295"/>
    </row>
    <row r="19" spans="2:21" x14ac:dyDescent="0.25">
      <c r="B19" s="94">
        <v>12</v>
      </c>
      <c r="C19" s="874" t="s">
        <v>735</v>
      </c>
      <c r="D19" s="874"/>
      <c r="E19" s="295"/>
      <c r="F19" s="295"/>
      <c r="G19" s="295"/>
      <c r="H19" s="295"/>
      <c r="I19" s="295"/>
      <c r="J19" s="295"/>
      <c r="K19" s="295"/>
      <c r="L19" s="295"/>
      <c r="M19" s="295"/>
      <c r="N19" s="295"/>
      <c r="O19" s="295"/>
      <c r="P19" s="295"/>
      <c r="Q19" s="295"/>
      <c r="R19" s="295"/>
      <c r="S19" s="295"/>
      <c r="T19" s="295"/>
      <c r="U19" s="295"/>
    </row>
    <row r="20" spans="2:21" x14ac:dyDescent="0.25">
      <c r="B20" s="94">
        <v>13</v>
      </c>
      <c r="C20" s="874" t="s">
        <v>736</v>
      </c>
      <c r="D20" s="874"/>
      <c r="E20" s="295"/>
      <c r="F20" s="295"/>
      <c r="G20" s="295"/>
      <c r="H20" s="295"/>
      <c r="I20" s="295"/>
      <c r="J20" s="295"/>
      <c r="K20" s="295"/>
      <c r="L20" s="295"/>
      <c r="M20" s="295"/>
      <c r="N20" s="295"/>
      <c r="O20" s="295"/>
      <c r="P20" s="295"/>
      <c r="Q20" s="295"/>
      <c r="R20" s="295"/>
      <c r="S20" s="295"/>
      <c r="T20" s="295"/>
      <c r="U20" s="295"/>
    </row>
  </sheetData>
  <mergeCells count="17">
    <mergeCell ref="C20:D20"/>
    <mergeCell ref="C11:D11"/>
    <mergeCell ref="C12:D12"/>
    <mergeCell ref="C13:D13"/>
    <mergeCell ref="C14:D14"/>
    <mergeCell ref="C15:D15"/>
    <mergeCell ref="C16:D16"/>
    <mergeCell ref="C17:D17"/>
    <mergeCell ref="C18:D18"/>
    <mergeCell ref="C19:D19"/>
    <mergeCell ref="N6:Q6"/>
    <mergeCell ref="R6:U6"/>
    <mergeCell ref="C8:D8"/>
    <mergeCell ref="C9:D9"/>
    <mergeCell ref="C10:D10"/>
    <mergeCell ref="E6:I6"/>
    <mergeCell ref="J6:M6"/>
  </mergeCells>
  <hyperlinks>
    <hyperlink ref="W2" location="Index!A1" display="Return to index" xr:uid="{8A63D0E7-F5CA-43EF-AC80-40DB0ABC67A2}"/>
  </hyperlinks>
  <pageMargins left="0.70866141732283472" right="0.70866141732283472" top="0.74803149606299213" bottom="0.74803149606299213" header="0.31496062992125984" footer="0.31496062992125984"/>
  <pageSetup paperSize="8" scale="73" orientation="landscape" cellComments="asDisplayed"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C78877-89C6-4D6B-A2C4-D065080F4DAF}">
  <dimension ref="A1:J141"/>
  <sheetViews>
    <sheetView showGridLines="0" zoomScale="75" zoomScaleNormal="75" workbookViewId="0">
      <selection activeCell="C2" sqref="C2:C3"/>
    </sheetView>
  </sheetViews>
  <sheetFormatPr defaultColWidth="9.140625" defaultRowHeight="15" x14ac:dyDescent="0.25"/>
  <cols>
    <col min="1" max="1" width="4.42578125" customWidth="1"/>
    <col min="2" max="2" width="8.42578125" customWidth="1"/>
    <col min="3" max="3" width="39.7109375" customWidth="1"/>
    <col min="4" max="8" width="28.85546875" customWidth="1"/>
    <col min="9" max="9" width="7.140625" customWidth="1"/>
    <col min="10" max="10" width="16.42578125" bestFit="1" customWidth="1"/>
  </cols>
  <sheetData>
    <row r="1" spans="1:10" x14ac:dyDescent="0.25">
      <c r="A1" s="17"/>
    </row>
    <row r="2" spans="1:10" ht="20.25" x14ac:dyDescent="0.3">
      <c r="A2" s="17"/>
      <c r="B2" s="8" t="s">
        <v>235</v>
      </c>
      <c r="C2" s="46"/>
      <c r="D2" s="46"/>
      <c r="E2" s="46"/>
      <c r="F2" s="46"/>
      <c r="G2" s="46"/>
      <c r="H2" s="46"/>
      <c r="J2" s="271" t="s">
        <v>46</v>
      </c>
    </row>
    <row r="3" spans="1:10" x14ac:dyDescent="0.25">
      <c r="A3" s="17"/>
      <c r="B3" s="26"/>
    </row>
    <row r="4" spans="1:10" x14ac:dyDescent="0.25">
      <c r="A4" s="17"/>
    </row>
    <row r="5" spans="1:10" x14ac:dyDescent="0.25">
      <c r="A5" s="17"/>
      <c r="B5" s="29"/>
      <c r="C5" s="30"/>
      <c r="D5" s="27" t="s">
        <v>236</v>
      </c>
      <c r="E5" s="27" t="s">
        <v>237</v>
      </c>
      <c r="F5" s="27" t="s">
        <v>238</v>
      </c>
      <c r="G5" s="27" t="s">
        <v>239</v>
      </c>
      <c r="H5" s="27" t="s">
        <v>240</v>
      </c>
    </row>
    <row r="6" spans="1:10" x14ac:dyDescent="0.25">
      <c r="A6" s="17"/>
      <c r="B6" s="31"/>
      <c r="C6" s="32"/>
      <c r="D6" s="565" t="s">
        <v>934</v>
      </c>
      <c r="E6" s="565" t="s">
        <v>997</v>
      </c>
      <c r="F6" s="565" t="s">
        <v>935</v>
      </c>
      <c r="G6" s="565" t="s">
        <v>998</v>
      </c>
      <c r="H6" s="565" t="s">
        <v>999</v>
      </c>
    </row>
    <row r="7" spans="1:10" x14ac:dyDescent="0.25">
      <c r="A7" s="17"/>
      <c r="B7" s="33"/>
      <c r="C7" s="738" t="s">
        <v>242</v>
      </c>
      <c r="D7" s="739"/>
      <c r="E7" s="739"/>
      <c r="F7" s="739"/>
      <c r="G7" s="739"/>
      <c r="H7" s="740"/>
    </row>
    <row r="8" spans="1:10" x14ac:dyDescent="0.25">
      <c r="A8" s="17"/>
      <c r="B8" s="20">
        <v>1</v>
      </c>
      <c r="C8" s="34" t="s">
        <v>243</v>
      </c>
      <c r="D8" s="564">
        <v>34737.598844</v>
      </c>
      <c r="E8" s="566">
        <v>34004</v>
      </c>
      <c r="F8" s="566">
        <v>34254</v>
      </c>
      <c r="G8" s="566">
        <v>33296</v>
      </c>
      <c r="H8" s="566">
        <v>33680</v>
      </c>
    </row>
    <row r="9" spans="1:10" x14ac:dyDescent="0.25">
      <c r="A9" s="17"/>
      <c r="B9" s="20">
        <v>2</v>
      </c>
      <c r="C9" s="34" t="s">
        <v>244</v>
      </c>
      <c r="D9" s="564">
        <v>38034.718844000003</v>
      </c>
      <c r="E9" s="566">
        <v>37327</v>
      </c>
      <c r="F9" s="566">
        <v>37582</v>
      </c>
      <c r="G9" s="566">
        <v>36630</v>
      </c>
      <c r="H9" s="566">
        <v>37018</v>
      </c>
    </row>
    <row r="10" spans="1:10" ht="58.5" customHeight="1" x14ac:dyDescent="0.25">
      <c r="A10" s="17"/>
      <c r="B10" s="20">
        <v>3</v>
      </c>
      <c r="C10" s="34" t="s">
        <v>245</v>
      </c>
      <c r="D10" s="564">
        <v>43166.618843999997</v>
      </c>
      <c r="E10" s="566">
        <v>42531</v>
      </c>
      <c r="F10" s="566">
        <v>42857</v>
      </c>
      <c r="G10" s="566">
        <v>41910</v>
      </c>
      <c r="H10" s="566">
        <v>42315</v>
      </c>
    </row>
    <row r="11" spans="1:10" ht="18.75" customHeight="1" x14ac:dyDescent="0.25">
      <c r="A11" s="17"/>
      <c r="B11" s="35"/>
      <c r="C11" s="741" t="s">
        <v>246</v>
      </c>
      <c r="D11" s="742"/>
      <c r="E11" s="742"/>
      <c r="F11" s="742"/>
      <c r="G11" s="742"/>
      <c r="H11" s="743"/>
    </row>
    <row r="12" spans="1:10" x14ac:dyDescent="0.25">
      <c r="A12" s="17"/>
      <c r="B12" s="20">
        <v>4</v>
      </c>
      <c r="C12" s="34" t="s">
        <v>247</v>
      </c>
      <c r="D12" s="564">
        <v>194321.3</v>
      </c>
      <c r="E12" s="567">
        <v>197135</v>
      </c>
      <c r="F12" s="567">
        <v>188180</v>
      </c>
      <c r="G12" s="567">
        <v>185100</v>
      </c>
      <c r="H12" s="567">
        <v>184373</v>
      </c>
    </row>
    <row r="13" spans="1:10" ht="15" customHeight="1" x14ac:dyDescent="0.25">
      <c r="A13" s="17"/>
      <c r="B13" s="35"/>
      <c r="C13" s="741" t="s">
        <v>248</v>
      </c>
      <c r="D13" s="742"/>
      <c r="E13" s="742"/>
      <c r="F13" s="742"/>
      <c r="G13" s="742"/>
      <c r="H13" s="743"/>
    </row>
    <row r="14" spans="1:10" ht="58.5" customHeight="1" x14ac:dyDescent="0.25">
      <c r="A14" s="17"/>
      <c r="B14" s="20">
        <v>5</v>
      </c>
      <c r="C14" s="34" t="s">
        <v>249</v>
      </c>
      <c r="D14" s="592">
        <v>0.17876372195945581</v>
      </c>
      <c r="E14" s="568">
        <v>0.17249999999999999</v>
      </c>
      <c r="F14" s="568">
        <v>0.1820278456796684</v>
      </c>
      <c r="G14" s="568">
        <v>0.17988114532685034</v>
      </c>
      <c r="H14" s="568">
        <v>0.18267316798012725</v>
      </c>
    </row>
    <row r="15" spans="1:10" x14ac:dyDescent="0.25">
      <c r="A15" s="17"/>
      <c r="B15" s="20">
        <v>6</v>
      </c>
      <c r="C15" s="34" t="s">
        <v>250</v>
      </c>
      <c r="D15" s="592">
        <v>0.19573108477557533</v>
      </c>
      <c r="E15" s="568">
        <v>0.1893</v>
      </c>
      <c r="F15" s="568">
        <v>0.19971304070570731</v>
      </c>
      <c r="G15" s="568">
        <v>0.19789303079416531</v>
      </c>
      <c r="H15" s="568">
        <v>0.20077777114870399</v>
      </c>
    </row>
    <row r="16" spans="1:10" x14ac:dyDescent="0.25">
      <c r="A16" s="17"/>
      <c r="B16" s="20">
        <v>7</v>
      </c>
      <c r="C16" s="34" t="s">
        <v>251</v>
      </c>
      <c r="D16" s="592">
        <v>0.22214043876816386</v>
      </c>
      <c r="E16" s="568">
        <v>0.2157</v>
      </c>
      <c r="F16" s="568">
        <v>0.22774471250929962</v>
      </c>
      <c r="G16" s="568">
        <v>0.22641815235008103</v>
      </c>
      <c r="H16" s="568">
        <v>0.22950757431945024</v>
      </c>
    </row>
    <row r="17" spans="1:8" ht="15.75" customHeight="1" x14ac:dyDescent="0.25">
      <c r="A17" s="17"/>
      <c r="B17" s="35"/>
      <c r="C17" s="735" t="s">
        <v>252</v>
      </c>
      <c r="D17" s="736"/>
      <c r="E17" s="736"/>
      <c r="F17" s="736"/>
      <c r="G17" s="736"/>
      <c r="H17" s="737"/>
    </row>
    <row r="18" spans="1:8" ht="45" x14ac:dyDescent="0.25">
      <c r="B18" s="587" t="s">
        <v>253</v>
      </c>
      <c r="C18" s="611" t="s">
        <v>254</v>
      </c>
      <c r="D18" s="593">
        <v>1.7672581219544643E-2</v>
      </c>
      <c r="E18" s="569">
        <v>1.5299999999999999E-2</v>
      </c>
      <c r="F18" s="569">
        <v>1.815155160380099E-2</v>
      </c>
      <c r="G18" s="569">
        <v>1.8266183586757256E-2</v>
      </c>
      <c r="H18" s="569">
        <v>1.8611688456392942E-2</v>
      </c>
    </row>
    <row r="19" spans="1:8" ht="57.95" customHeight="1" x14ac:dyDescent="0.25">
      <c r="B19" s="587" t="s">
        <v>255</v>
      </c>
      <c r="C19" s="589" t="s">
        <v>256</v>
      </c>
      <c r="D19" s="593">
        <v>5.8908604065148803E-3</v>
      </c>
      <c r="E19" s="569">
        <v>5.1000000000000004E-3</v>
      </c>
      <c r="F19" s="569">
        <v>6.0505172012669962E-3</v>
      </c>
      <c r="G19" s="569">
        <v>6.0887278622524183E-3</v>
      </c>
      <c r="H19" s="569">
        <v>6.203896152130981E-3</v>
      </c>
    </row>
    <row r="20" spans="1:8" ht="57.95" customHeight="1" x14ac:dyDescent="0.25">
      <c r="B20" s="587" t="s">
        <v>257</v>
      </c>
      <c r="C20" s="589" t="s">
        <v>258</v>
      </c>
      <c r="D20" s="593">
        <v>7.854480542019841E-3</v>
      </c>
      <c r="E20" s="569">
        <v>6.7999999999999996E-3</v>
      </c>
      <c r="F20" s="569">
        <v>8.0673562683559949E-3</v>
      </c>
      <c r="G20" s="569">
        <v>8.1183038163365577E-3</v>
      </c>
      <c r="H20" s="569">
        <v>8.2718615361746413E-3</v>
      </c>
    </row>
    <row r="21" spans="1:8" x14ac:dyDescent="0.25">
      <c r="A21" s="17"/>
      <c r="B21" s="20" t="s">
        <v>259</v>
      </c>
      <c r="C21" s="34" t="s">
        <v>260</v>
      </c>
      <c r="D21" s="593">
        <v>0.11141792216807937</v>
      </c>
      <c r="E21" s="570">
        <v>0.1072</v>
      </c>
      <c r="F21" s="570">
        <v>0.11226942507342398</v>
      </c>
      <c r="G21" s="570">
        <v>0.11247321526534623</v>
      </c>
      <c r="H21" s="570">
        <v>0.11308744614469857</v>
      </c>
    </row>
    <row r="22" spans="1:8" x14ac:dyDescent="0.25">
      <c r="A22" s="17"/>
      <c r="B22" s="35"/>
      <c r="C22" s="741" t="s">
        <v>261</v>
      </c>
      <c r="D22" s="742"/>
      <c r="E22" s="742"/>
      <c r="F22" s="742"/>
      <c r="G22" s="742"/>
      <c r="H22" s="743"/>
    </row>
    <row r="23" spans="1:8" x14ac:dyDescent="0.25">
      <c r="A23" s="17"/>
      <c r="B23" s="20">
        <v>8</v>
      </c>
      <c r="C23" s="34" t="s">
        <v>262</v>
      </c>
      <c r="D23" s="593">
        <v>2.5000000000000001E-2</v>
      </c>
      <c r="E23" s="571">
        <v>2.5000000000000001E-2</v>
      </c>
      <c r="F23" s="571">
        <v>2.5000000000000001E-2</v>
      </c>
      <c r="G23" s="571">
        <v>2.5000000000000001E-2</v>
      </c>
      <c r="H23" s="571">
        <v>2.5000000000000001E-2</v>
      </c>
    </row>
    <row r="24" spans="1:8" ht="45" x14ac:dyDescent="0.25">
      <c r="A24" s="17"/>
      <c r="B24" s="20" t="s">
        <v>263</v>
      </c>
      <c r="C24" s="34" t="s">
        <v>264</v>
      </c>
      <c r="D24" s="587"/>
      <c r="E24" s="572"/>
      <c r="F24" s="572"/>
      <c r="G24" s="572"/>
      <c r="H24" s="572"/>
    </row>
    <row r="25" spans="1:8" ht="15.75" customHeight="1" x14ac:dyDescent="0.25">
      <c r="A25" s="17"/>
      <c r="B25" s="20">
        <v>9</v>
      </c>
      <c r="C25" s="34" t="s">
        <v>265</v>
      </c>
      <c r="D25" s="592">
        <v>1.34E-4</v>
      </c>
      <c r="E25" s="573">
        <v>8.2672382568905426E-5</v>
      </c>
      <c r="F25" s="573">
        <v>3.1999999999999999E-5</v>
      </c>
      <c r="G25" s="573">
        <v>2.8E-5</v>
      </c>
      <c r="H25" s="573">
        <v>6.0000000000000002E-5</v>
      </c>
    </row>
    <row r="26" spans="1:8" x14ac:dyDescent="0.25">
      <c r="A26" s="17"/>
      <c r="B26" s="20" t="s">
        <v>266</v>
      </c>
      <c r="C26" s="34" t="s">
        <v>267</v>
      </c>
      <c r="D26" s="587"/>
      <c r="E26" s="572"/>
      <c r="F26" s="572"/>
      <c r="G26" s="572"/>
      <c r="H26" s="572"/>
    </row>
    <row r="27" spans="1:8" ht="30" x14ac:dyDescent="0.25">
      <c r="A27" s="17"/>
      <c r="B27" s="20">
        <v>10</v>
      </c>
      <c r="C27" s="34" t="s">
        <v>268</v>
      </c>
      <c r="D27" s="587"/>
      <c r="E27" s="572"/>
      <c r="F27" s="572"/>
      <c r="G27" s="572"/>
      <c r="H27" s="572"/>
    </row>
    <row r="28" spans="1:8" ht="30" x14ac:dyDescent="0.25">
      <c r="A28" s="17"/>
      <c r="B28" s="20" t="s">
        <v>269</v>
      </c>
      <c r="C28" s="6" t="s">
        <v>270</v>
      </c>
      <c r="D28" s="593">
        <v>1.4999999999999999E-2</v>
      </c>
      <c r="E28" s="574">
        <v>1.4999999999999999E-2</v>
      </c>
      <c r="F28" s="574">
        <v>1.4999999999999999E-2</v>
      </c>
      <c r="G28" s="574">
        <v>1.4999999999999999E-2</v>
      </c>
      <c r="H28" s="574">
        <v>1.4999999999999999E-2</v>
      </c>
    </row>
    <row r="29" spans="1:8" x14ac:dyDescent="0.25">
      <c r="A29" s="17"/>
      <c r="B29" s="20">
        <v>11</v>
      </c>
      <c r="C29" s="6" t="s">
        <v>271</v>
      </c>
      <c r="D29" s="592">
        <v>4.0133999999999996E-2</v>
      </c>
      <c r="E29" s="574">
        <v>0.04</v>
      </c>
      <c r="F29" s="574">
        <v>4.0031999999999998E-2</v>
      </c>
      <c r="G29" s="574">
        <v>4.0031999999999998E-2</v>
      </c>
      <c r="H29" s="574">
        <v>4.0028000000000001E-2</v>
      </c>
    </row>
    <row r="30" spans="1:8" x14ac:dyDescent="0.25">
      <c r="A30" s="17"/>
      <c r="B30" s="20" t="s">
        <v>272</v>
      </c>
      <c r="C30" s="6" t="s">
        <v>273</v>
      </c>
      <c r="D30" s="578">
        <v>0.15155192216807939</v>
      </c>
      <c r="E30" s="574">
        <v>0.1472</v>
      </c>
      <c r="F30" s="574">
        <v>0.15230142507342398</v>
      </c>
      <c r="G30" s="574">
        <v>0.15230142507342398</v>
      </c>
      <c r="H30" s="574">
        <v>0.15250121526534624</v>
      </c>
    </row>
    <row r="31" spans="1:8" ht="30" x14ac:dyDescent="0.25">
      <c r="A31" s="17"/>
      <c r="B31" s="20">
        <v>12</v>
      </c>
      <c r="C31" s="6" t="s">
        <v>274</v>
      </c>
      <c r="D31" s="578">
        <v>7.595714073991118E-2</v>
      </c>
      <c r="E31" s="574">
        <v>7.2099999999999997E-2</v>
      </c>
      <c r="F31" s="574">
        <v>7.8799999999999995E-2</v>
      </c>
      <c r="G31" s="574">
        <v>7.6600000000000001E-2</v>
      </c>
      <c r="H31" s="574">
        <v>7.9000000000000001E-2</v>
      </c>
    </row>
    <row r="32" spans="1:8" x14ac:dyDescent="0.25">
      <c r="A32" s="17"/>
      <c r="B32" s="35"/>
      <c r="C32" s="735" t="s">
        <v>275</v>
      </c>
      <c r="D32" s="736"/>
      <c r="E32" s="736"/>
      <c r="F32" s="736"/>
      <c r="G32" s="736"/>
      <c r="H32" s="737"/>
    </row>
    <row r="33" spans="1:8" x14ac:dyDescent="0.25">
      <c r="A33" s="17"/>
      <c r="B33" s="20">
        <v>13</v>
      </c>
      <c r="C33" s="5" t="s">
        <v>276</v>
      </c>
      <c r="D33" s="597">
        <v>718648</v>
      </c>
      <c r="E33" s="576">
        <v>704781.50930100004</v>
      </c>
      <c r="F33" s="576">
        <v>696088.80101892981</v>
      </c>
      <c r="G33" s="576">
        <v>685960</v>
      </c>
      <c r="H33" s="576">
        <v>693074.89648714999</v>
      </c>
    </row>
    <row r="34" spans="1:8" x14ac:dyDescent="0.25">
      <c r="A34" s="17"/>
      <c r="B34" s="20">
        <v>14</v>
      </c>
      <c r="C34" s="5" t="s">
        <v>277</v>
      </c>
      <c r="D34" s="599">
        <v>5.2999999999999999E-2</v>
      </c>
      <c r="E34" s="575">
        <v>5.2962000000000002E-2</v>
      </c>
      <c r="F34" s="575">
        <v>5.3999999999999999E-2</v>
      </c>
      <c r="G34" s="575">
        <v>5.2999999999999999E-2</v>
      </c>
      <c r="H34" s="575">
        <v>5.2999999999999999E-2</v>
      </c>
    </row>
    <row r="35" spans="1:8" x14ac:dyDescent="0.25">
      <c r="A35" s="17"/>
      <c r="B35" s="35"/>
      <c r="C35" s="735" t="s">
        <v>278</v>
      </c>
      <c r="D35" s="736"/>
      <c r="E35" s="736"/>
      <c r="F35" s="736"/>
      <c r="G35" s="736"/>
      <c r="H35" s="737"/>
    </row>
    <row r="36" spans="1:8" ht="30" x14ac:dyDescent="0.25">
      <c r="A36" s="17"/>
      <c r="B36" s="588" t="s">
        <v>279</v>
      </c>
      <c r="C36" s="589" t="s">
        <v>1000</v>
      </c>
      <c r="D36" s="595">
        <v>0</v>
      </c>
      <c r="E36" s="577">
        <v>0</v>
      </c>
      <c r="F36" s="577">
        <v>0</v>
      </c>
      <c r="G36" s="577">
        <v>0</v>
      </c>
      <c r="H36" s="577">
        <v>0</v>
      </c>
    </row>
    <row r="37" spans="1:8" ht="30" x14ac:dyDescent="0.25">
      <c r="A37" s="17"/>
      <c r="B37" s="588" t="s">
        <v>281</v>
      </c>
      <c r="C37" s="589" t="s">
        <v>1001</v>
      </c>
      <c r="D37" s="595">
        <v>0</v>
      </c>
      <c r="E37" s="577">
        <v>0</v>
      </c>
      <c r="F37" s="577">
        <v>0</v>
      </c>
      <c r="G37" s="577">
        <v>0</v>
      </c>
      <c r="H37" s="577">
        <v>0</v>
      </c>
    </row>
    <row r="38" spans="1:8" ht="32.25" customHeight="1" x14ac:dyDescent="0.25">
      <c r="B38" s="588" t="s">
        <v>282</v>
      </c>
      <c r="C38" s="589" t="s">
        <v>1002</v>
      </c>
      <c r="D38" s="595">
        <v>0</v>
      </c>
      <c r="E38" s="577">
        <v>0</v>
      </c>
      <c r="F38" s="577">
        <v>0</v>
      </c>
      <c r="G38" s="577">
        <v>0</v>
      </c>
      <c r="H38" s="577">
        <v>0</v>
      </c>
    </row>
    <row r="39" spans="1:8" s="28" customFormat="1" x14ac:dyDescent="0.25">
      <c r="B39" s="35"/>
      <c r="C39" s="744" t="s">
        <v>284</v>
      </c>
      <c r="D39" s="745"/>
      <c r="E39" s="745"/>
      <c r="F39" s="745"/>
      <c r="G39" s="745"/>
      <c r="H39" s="746"/>
    </row>
    <row r="40" spans="1:8" s="28" customFormat="1" ht="30" x14ac:dyDescent="0.25">
      <c r="B40" s="588" t="s">
        <v>285</v>
      </c>
      <c r="C40" s="589" t="s">
        <v>283</v>
      </c>
      <c r="D40" s="595">
        <v>0.03</v>
      </c>
      <c r="E40" s="595">
        <v>0.03</v>
      </c>
      <c r="F40" s="595">
        <v>0.03</v>
      </c>
      <c r="G40" s="595">
        <v>0.03</v>
      </c>
      <c r="H40" s="595">
        <v>0.03</v>
      </c>
    </row>
    <row r="41" spans="1:8" s="28" customFormat="1" ht="81.75" customHeight="1" x14ac:dyDescent="0.25">
      <c r="B41" s="588" t="s">
        <v>1004</v>
      </c>
      <c r="C41" s="590" t="s">
        <v>1003</v>
      </c>
      <c r="D41" s="595">
        <v>0</v>
      </c>
      <c r="E41" s="595">
        <v>0</v>
      </c>
      <c r="F41" s="595">
        <v>0</v>
      </c>
      <c r="G41" s="595">
        <v>0</v>
      </c>
      <c r="H41" s="595">
        <v>0</v>
      </c>
    </row>
    <row r="42" spans="1:8" s="28" customFormat="1" ht="81.75" customHeight="1" x14ac:dyDescent="0.25">
      <c r="B42" s="588" t="s">
        <v>1005</v>
      </c>
      <c r="C42" s="590" t="s">
        <v>287</v>
      </c>
      <c r="D42" s="595">
        <v>0.03</v>
      </c>
      <c r="E42" s="595">
        <v>0.03</v>
      </c>
      <c r="F42" s="595">
        <v>0.03</v>
      </c>
      <c r="G42" s="595">
        <v>0.03</v>
      </c>
      <c r="H42" s="595">
        <v>0.03</v>
      </c>
    </row>
    <row r="43" spans="1:8" s="28" customFormat="1" x14ac:dyDescent="0.25">
      <c r="B43" s="35"/>
      <c r="C43" s="735" t="s">
        <v>288</v>
      </c>
      <c r="D43" s="736"/>
      <c r="E43" s="736"/>
      <c r="F43" s="736"/>
      <c r="G43" s="736"/>
      <c r="H43" s="737"/>
    </row>
    <row r="44" spans="1:8" s="28" customFormat="1" ht="30" x14ac:dyDescent="0.25">
      <c r="B44" s="20">
        <v>15</v>
      </c>
      <c r="C44" s="5" t="s">
        <v>289</v>
      </c>
      <c r="D44" s="588">
        <v>114374.05061359642</v>
      </c>
      <c r="E44" s="579">
        <v>116317</v>
      </c>
      <c r="F44" s="579">
        <v>120326.31952116813</v>
      </c>
      <c r="G44" s="579">
        <v>120433.69014671908</v>
      </c>
      <c r="H44" s="579">
        <v>113297.44927134458</v>
      </c>
    </row>
    <row r="45" spans="1:8" s="28" customFormat="1" x14ac:dyDescent="0.25">
      <c r="B45" s="20">
        <v>16</v>
      </c>
      <c r="C45" s="5" t="s">
        <v>290</v>
      </c>
      <c r="D45" s="588">
        <v>49805.662224150474</v>
      </c>
      <c r="E45" s="581">
        <v>50068</v>
      </c>
      <c r="F45" s="581">
        <v>42799.660515290729</v>
      </c>
      <c r="G45" s="581">
        <v>53018.632829936461</v>
      </c>
      <c r="H45" s="581">
        <v>51229.827717289365</v>
      </c>
    </row>
    <row r="46" spans="1:8" s="28" customFormat="1" ht="16.5" customHeight="1" x14ac:dyDescent="0.25">
      <c r="B46" s="20">
        <v>17</v>
      </c>
      <c r="C46" s="5" t="s">
        <v>291</v>
      </c>
      <c r="D46" s="595">
        <v>2.4280020642003248</v>
      </c>
      <c r="E46" s="580">
        <v>2.46</v>
      </c>
      <c r="F46" s="580">
        <v>2.8113849052185826</v>
      </c>
      <c r="G46" s="580">
        <v>2.2715351890159896</v>
      </c>
      <c r="H46" s="580">
        <v>2.2115524162324722</v>
      </c>
    </row>
    <row r="47" spans="1:8" s="28" customFormat="1" x14ac:dyDescent="0.25">
      <c r="B47" s="35"/>
      <c r="C47" s="735" t="s">
        <v>292</v>
      </c>
      <c r="D47" s="736"/>
      <c r="E47" s="736"/>
      <c r="F47" s="736"/>
      <c r="G47" s="736"/>
      <c r="H47" s="737"/>
    </row>
    <row r="48" spans="1:8" s="2" customFormat="1" ht="75.75" customHeight="1" x14ac:dyDescent="0.25">
      <c r="B48" s="20">
        <v>18</v>
      </c>
      <c r="C48" s="5" t="s">
        <v>293</v>
      </c>
      <c r="D48" s="598">
        <v>183645.9608908082</v>
      </c>
      <c r="E48" s="598">
        <v>175799</v>
      </c>
      <c r="F48" s="597">
        <v>176498</v>
      </c>
      <c r="G48" s="597">
        <v>175145</v>
      </c>
      <c r="H48" s="597">
        <v>171283</v>
      </c>
    </row>
    <row r="49" spans="1:8" x14ac:dyDescent="0.25">
      <c r="A49" s="17"/>
      <c r="B49" s="20">
        <v>19</v>
      </c>
      <c r="C49" s="5" t="s">
        <v>294</v>
      </c>
      <c r="D49" s="598">
        <v>132031.11736550706</v>
      </c>
      <c r="E49" s="598">
        <v>128661</v>
      </c>
      <c r="F49" s="597">
        <v>128264</v>
      </c>
      <c r="G49" s="597">
        <v>122253</v>
      </c>
      <c r="H49" s="597">
        <v>119116</v>
      </c>
    </row>
    <row r="50" spans="1:8" x14ac:dyDescent="0.25">
      <c r="A50" s="17"/>
      <c r="B50" s="20">
        <v>20</v>
      </c>
      <c r="C50" s="36" t="s">
        <v>295</v>
      </c>
      <c r="D50" s="664">
        <v>1.3909293850964974</v>
      </c>
      <c r="E50" s="596">
        <v>1.37</v>
      </c>
      <c r="F50" s="594">
        <v>1.3760518643405866</v>
      </c>
      <c r="G50" s="594">
        <v>1.4326442516885998</v>
      </c>
      <c r="H50" s="594">
        <v>1.4379484571943162</v>
      </c>
    </row>
    <row r="51" spans="1:8" ht="180" customHeight="1" x14ac:dyDescent="0.25">
      <c r="A51" s="17"/>
    </row>
    <row r="52" spans="1:8" ht="225" customHeight="1" x14ac:dyDescent="0.25">
      <c r="A52" s="17"/>
    </row>
    <row r="53" spans="1:8" ht="60" customHeight="1" x14ac:dyDescent="0.25">
      <c r="A53" s="17"/>
    </row>
    <row r="54" spans="1:8" ht="45" customHeight="1" x14ac:dyDescent="0.25">
      <c r="A54" s="17"/>
    </row>
    <row r="55" spans="1:8" x14ac:dyDescent="0.25">
      <c r="A55" s="17"/>
    </row>
    <row r="56" spans="1:8" ht="45" customHeight="1" x14ac:dyDescent="0.25">
      <c r="A56" s="17"/>
    </row>
    <row r="57" spans="1:8" ht="45" customHeight="1" x14ac:dyDescent="0.25">
      <c r="A57" s="17"/>
    </row>
    <row r="58" spans="1:8" ht="45" customHeight="1" x14ac:dyDescent="0.25">
      <c r="A58" s="17"/>
    </row>
    <row r="59" spans="1:8" x14ac:dyDescent="0.25">
      <c r="A59" s="17"/>
    </row>
    <row r="60" spans="1:8" x14ac:dyDescent="0.25">
      <c r="A60" s="17"/>
    </row>
    <row r="61" spans="1:8" x14ac:dyDescent="0.25">
      <c r="A61" s="17"/>
    </row>
    <row r="62" spans="1:8" x14ac:dyDescent="0.25">
      <c r="A62" s="17"/>
    </row>
    <row r="63" spans="1:8" x14ac:dyDescent="0.25">
      <c r="A63" s="17"/>
    </row>
    <row r="64" spans="1:8" x14ac:dyDescent="0.25">
      <c r="A64" s="17"/>
    </row>
    <row r="65" spans="1:1" x14ac:dyDescent="0.25">
      <c r="A65" s="17"/>
    </row>
    <row r="66" spans="1:1" x14ac:dyDescent="0.25">
      <c r="A66" s="17"/>
    </row>
    <row r="67" spans="1:1" x14ac:dyDescent="0.25">
      <c r="A67" s="17"/>
    </row>
    <row r="68" spans="1:1" x14ac:dyDescent="0.25">
      <c r="A68" s="17"/>
    </row>
    <row r="69" spans="1:1" x14ac:dyDescent="0.25">
      <c r="A69" s="17"/>
    </row>
    <row r="70" spans="1:1" x14ac:dyDescent="0.25">
      <c r="A70" s="17"/>
    </row>
    <row r="71" spans="1:1" x14ac:dyDescent="0.25">
      <c r="A71" s="17"/>
    </row>
    <row r="72" spans="1:1" x14ac:dyDescent="0.25">
      <c r="A72" s="17"/>
    </row>
    <row r="73" spans="1:1" x14ac:dyDescent="0.25">
      <c r="A73" s="17"/>
    </row>
    <row r="74" spans="1:1" x14ac:dyDescent="0.25">
      <c r="A74" s="17"/>
    </row>
    <row r="75" spans="1:1" x14ac:dyDescent="0.25">
      <c r="A75" s="17"/>
    </row>
    <row r="76" spans="1:1" x14ac:dyDescent="0.25">
      <c r="A76" s="17"/>
    </row>
    <row r="77" spans="1:1" x14ac:dyDescent="0.25">
      <c r="A77" s="17"/>
    </row>
    <row r="78" spans="1:1" x14ac:dyDescent="0.25">
      <c r="A78" s="17"/>
    </row>
    <row r="79" spans="1:1" x14ac:dyDescent="0.25">
      <c r="A79" s="17"/>
    </row>
    <row r="80" spans="1:1" x14ac:dyDescent="0.25">
      <c r="A80" s="17"/>
    </row>
    <row r="81" spans="1:1" x14ac:dyDescent="0.25">
      <c r="A81" s="17"/>
    </row>
    <row r="82" spans="1:1" x14ac:dyDescent="0.25">
      <c r="A82" s="17"/>
    </row>
    <row r="83" spans="1:1" x14ac:dyDescent="0.25">
      <c r="A83" s="17"/>
    </row>
    <row r="84" spans="1:1" x14ac:dyDescent="0.25">
      <c r="A84" s="17"/>
    </row>
    <row r="85" spans="1:1" x14ac:dyDescent="0.25">
      <c r="A85" s="17"/>
    </row>
    <row r="86" spans="1:1" x14ac:dyDescent="0.25">
      <c r="A86" s="17"/>
    </row>
    <row r="87" spans="1:1" x14ac:dyDescent="0.25">
      <c r="A87" s="17"/>
    </row>
    <row r="88" spans="1:1" x14ac:dyDescent="0.25">
      <c r="A88" s="17"/>
    </row>
    <row r="89" spans="1:1" x14ac:dyDescent="0.25">
      <c r="A89" s="17"/>
    </row>
    <row r="90" spans="1:1" x14ac:dyDescent="0.25">
      <c r="A90" s="17"/>
    </row>
    <row r="91" spans="1:1" x14ac:dyDescent="0.25">
      <c r="A91" s="17"/>
    </row>
    <row r="92" spans="1:1" x14ac:dyDescent="0.25">
      <c r="A92" s="17"/>
    </row>
    <row r="93" spans="1:1" x14ac:dyDescent="0.25">
      <c r="A93" s="17"/>
    </row>
    <row r="94" spans="1:1" x14ac:dyDescent="0.25">
      <c r="A94" s="17"/>
    </row>
    <row r="95" spans="1:1" x14ac:dyDescent="0.25">
      <c r="A95" s="17"/>
    </row>
    <row r="96" spans="1:1" x14ac:dyDescent="0.25">
      <c r="A96" s="17"/>
    </row>
    <row r="97" spans="1:9" x14ac:dyDescent="0.25">
      <c r="A97" s="17"/>
    </row>
    <row r="98" spans="1:9" x14ac:dyDescent="0.25">
      <c r="A98" s="17"/>
    </row>
    <row r="99" spans="1:9" x14ac:dyDescent="0.25">
      <c r="A99" s="17"/>
    </row>
    <row r="100" spans="1:9" x14ac:dyDescent="0.25">
      <c r="A100" s="17"/>
    </row>
    <row r="101" spans="1:9" x14ac:dyDescent="0.25">
      <c r="A101" s="17"/>
    </row>
    <row r="102" spans="1:9" x14ac:dyDescent="0.25">
      <c r="A102" s="17"/>
    </row>
    <row r="103" spans="1:9" x14ac:dyDescent="0.25">
      <c r="A103" s="17"/>
    </row>
    <row r="104" spans="1:9" x14ac:dyDescent="0.25">
      <c r="A104" s="17"/>
      <c r="B104" s="17"/>
      <c r="C104" s="17"/>
      <c r="D104" s="17"/>
      <c r="E104" s="17"/>
      <c r="F104" s="17"/>
      <c r="G104" s="17"/>
      <c r="H104" s="17"/>
    </row>
    <row r="105" spans="1:9" x14ac:dyDescent="0.25">
      <c r="A105" s="17"/>
      <c r="B105" s="17"/>
      <c r="C105" s="17"/>
      <c r="D105" s="17"/>
      <c r="E105" s="17"/>
      <c r="F105" s="17"/>
      <c r="G105" s="17"/>
      <c r="H105" s="17"/>
    </row>
    <row r="106" spans="1:9" x14ac:dyDescent="0.25">
      <c r="A106" s="17"/>
      <c r="B106" s="17"/>
      <c r="C106" s="17"/>
      <c r="D106" s="17"/>
      <c r="E106" s="17"/>
      <c r="F106" s="17"/>
      <c r="G106" s="17"/>
      <c r="H106" s="17"/>
    </row>
    <row r="107" spans="1:9" x14ac:dyDescent="0.25">
      <c r="A107" s="17"/>
      <c r="B107" s="17"/>
      <c r="C107" s="17"/>
      <c r="D107" s="17"/>
      <c r="E107" s="17"/>
      <c r="F107" s="17"/>
      <c r="G107" s="17"/>
      <c r="H107" s="17"/>
    </row>
    <row r="108" spans="1:9" x14ac:dyDescent="0.25">
      <c r="A108" s="17"/>
      <c r="B108" s="17"/>
      <c r="C108" s="17"/>
      <c r="D108" s="17"/>
      <c r="E108" s="17"/>
      <c r="F108" s="17"/>
      <c r="G108" s="17"/>
      <c r="H108" s="17"/>
    </row>
    <row r="109" spans="1:9" x14ac:dyDescent="0.25">
      <c r="A109" s="17"/>
      <c r="B109" s="17"/>
      <c r="C109" s="17"/>
      <c r="D109" s="17"/>
      <c r="E109" s="17"/>
      <c r="F109" s="17"/>
      <c r="G109" s="17"/>
      <c r="H109" s="17"/>
    </row>
    <row r="110" spans="1:9" x14ac:dyDescent="0.25">
      <c r="A110" s="17"/>
      <c r="B110" s="17"/>
      <c r="C110" s="17"/>
      <c r="D110" s="17"/>
      <c r="E110" s="17"/>
      <c r="F110" s="17"/>
      <c r="G110" s="17"/>
      <c r="H110" s="17"/>
    </row>
    <row r="111" spans="1:9" x14ac:dyDescent="0.25">
      <c r="A111" s="17"/>
      <c r="B111" s="17"/>
      <c r="C111" s="17"/>
      <c r="D111" s="17"/>
      <c r="E111" s="17"/>
      <c r="F111" s="17"/>
      <c r="G111" s="17"/>
      <c r="H111" s="17"/>
    </row>
    <row r="112" spans="1:9" x14ac:dyDescent="0.25">
      <c r="A112" s="17"/>
      <c r="B112" s="17"/>
      <c r="C112" s="17"/>
      <c r="D112" s="17"/>
      <c r="E112" s="17"/>
      <c r="F112" s="17"/>
      <c r="G112" s="17"/>
      <c r="H112" s="17"/>
      <c r="I112" s="17"/>
    </row>
    <row r="113" spans="1:9" x14ac:dyDescent="0.25">
      <c r="A113" s="17"/>
      <c r="B113" s="17"/>
      <c r="C113" s="17"/>
      <c r="D113" s="17"/>
      <c r="E113" s="17"/>
      <c r="F113" s="17"/>
      <c r="G113" s="17"/>
      <c r="H113" s="17"/>
      <c r="I113" s="17"/>
    </row>
    <row r="114" spans="1:9" x14ac:dyDescent="0.25">
      <c r="A114" s="17"/>
      <c r="B114" s="17"/>
      <c r="C114" s="17"/>
      <c r="D114" s="17"/>
      <c r="E114" s="17"/>
      <c r="F114" s="17"/>
      <c r="G114" s="17"/>
      <c r="H114" s="17"/>
      <c r="I114" s="17"/>
    </row>
    <row r="115" spans="1:9" x14ac:dyDescent="0.25">
      <c r="A115" s="17"/>
      <c r="B115" s="17"/>
      <c r="C115" s="17"/>
      <c r="D115" s="17"/>
      <c r="E115" s="17"/>
      <c r="F115" s="17"/>
      <c r="G115" s="17"/>
      <c r="H115" s="17"/>
      <c r="I115" s="17"/>
    </row>
    <row r="116" spans="1:9" x14ac:dyDescent="0.25">
      <c r="A116" s="17"/>
      <c r="B116" s="17"/>
      <c r="C116" s="17"/>
      <c r="D116" s="17"/>
      <c r="E116" s="17"/>
      <c r="F116" s="17"/>
      <c r="G116" s="17"/>
      <c r="H116" s="17"/>
      <c r="I116" s="17"/>
    </row>
    <row r="117" spans="1:9" x14ac:dyDescent="0.25">
      <c r="A117" s="17"/>
      <c r="B117" s="17"/>
      <c r="C117" s="17"/>
      <c r="D117" s="17"/>
      <c r="E117" s="17"/>
      <c r="F117" s="17"/>
      <c r="G117" s="17"/>
      <c r="H117" s="17"/>
      <c r="I117" s="17"/>
    </row>
    <row r="118" spans="1:9" x14ac:dyDescent="0.25">
      <c r="A118" s="17"/>
      <c r="B118" s="17"/>
      <c r="C118" s="17"/>
      <c r="D118" s="17"/>
      <c r="E118" s="17"/>
      <c r="F118" s="17"/>
      <c r="G118" s="17"/>
      <c r="H118" s="17"/>
      <c r="I118" s="17"/>
    </row>
    <row r="119" spans="1:9" x14ac:dyDescent="0.25">
      <c r="A119" s="17"/>
      <c r="B119" s="17"/>
      <c r="C119" s="17"/>
      <c r="D119" s="17"/>
      <c r="E119" s="17"/>
      <c r="F119" s="17"/>
      <c r="G119" s="17"/>
      <c r="H119" s="17"/>
      <c r="I119" s="17"/>
    </row>
    <row r="120" spans="1:9" x14ac:dyDescent="0.25">
      <c r="A120" s="17"/>
      <c r="B120" s="17"/>
      <c r="C120" s="17"/>
      <c r="D120" s="17"/>
      <c r="E120" s="17"/>
      <c r="F120" s="17"/>
      <c r="G120" s="17"/>
      <c r="H120" s="17"/>
      <c r="I120" s="17"/>
    </row>
    <row r="121" spans="1:9" x14ac:dyDescent="0.25">
      <c r="A121" s="17"/>
      <c r="B121" s="17"/>
      <c r="C121" s="17"/>
      <c r="D121" s="17"/>
      <c r="E121" s="17"/>
      <c r="F121" s="17"/>
      <c r="G121" s="17"/>
      <c r="H121" s="17"/>
      <c r="I121" s="17"/>
    </row>
    <row r="122" spans="1:9" x14ac:dyDescent="0.25">
      <c r="A122" s="17"/>
      <c r="B122" s="17"/>
      <c r="C122" s="17"/>
      <c r="D122" s="17"/>
      <c r="E122" s="17"/>
      <c r="F122" s="17"/>
      <c r="G122" s="17"/>
      <c r="H122" s="17"/>
      <c r="I122" s="17"/>
    </row>
    <row r="123" spans="1:9" x14ac:dyDescent="0.25">
      <c r="A123" s="17"/>
      <c r="B123" s="17"/>
      <c r="C123" s="17"/>
      <c r="D123" s="17"/>
      <c r="E123" s="17"/>
      <c r="F123" s="17"/>
      <c r="G123" s="17"/>
      <c r="H123" s="17"/>
      <c r="I123" s="17"/>
    </row>
    <row r="124" spans="1:9" x14ac:dyDescent="0.25">
      <c r="A124" s="17"/>
      <c r="B124" s="17"/>
      <c r="C124" s="17"/>
      <c r="D124" s="17"/>
      <c r="E124" s="17"/>
      <c r="F124" s="17"/>
      <c r="G124" s="17"/>
      <c r="H124" s="17"/>
      <c r="I124" s="17"/>
    </row>
    <row r="125" spans="1:9" x14ac:dyDescent="0.25">
      <c r="A125" s="17"/>
      <c r="B125" s="17"/>
      <c r="C125" s="17"/>
      <c r="D125" s="17"/>
      <c r="E125" s="17"/>
      <c r="F125" s="17"/>
      <c r="G125" s="17"/>
      <c r="H125" s="17"/>
      <c r="I125" s="17"/>
    </row>
    <row r="126" spans="1:9" x14ac:dyDescent="0.25">
      <c r="A126" s="17"/>
      <c r="B126" s="17"/>
      <c r="C126" s="17"/>
      <c r="D126" s="17"/>
      <c r="E126" s="17"/>
      <c r="F126" s="17"/>
      <c r="G126" s="17"/>
      <c r="H126" s="17"/>
      <c r="I126" s="17"/>
    </row>
    <row r="127" spans="1:9" x14ac:dyDescent="0.25">
      <c r="A127" s="17"/>
      <c r="B127" s="17"/>
      <c r="C127" s="17"/>
      <c r="D127" s="17"/>
      <c r="E127" s="17"/>
      <c r="F127" s="17"/>
      <c r="G127" s="17"/>
      <c r="H127" s="17"/>
      <c r="I127" s="17"/>
    </row>
    <row r="128" spans="1:9" x14ac:dyDescent="0.25">
      <c r="A128" s="17"/>
      <c r="B128" s="17"/>
      <c r="C128" s="17"/>
      <c r="D128" s="17"/>
      <c r="E128" s="17"/>
      <c r="F128" s="17"/>
      <c r="G128" s="17"/>
      <c r="H128" s="17"/>
      <c r="I128" s="17"/>
    </row>
    <row r="129" spans="1:9" x14ac:dyDescent="0.25">
      <c r="A129" s="17"/>
      <c r="B129" s="17"/>
      <c r="C129" s="17"/>
      <c r="D129" s="17"/>
      <c r="E129" s="17"/>
      <c r="F129" s="17"/>
      <c r="G129" s="17"/>
      <c r="H129" s="17"/>
      <c r="I129" s="17"/>
    </row>
    <row r="130" spans="1:9" x14ac:dyDescent="0.25">
      <c r="A130" s="17"/>
      <c r="B130" s="17"/>
      <c r="C130" s="17"/>
      <c r="D130" s="17"/>
      <c r="E130" s="17"/>
      <c r="F130" s="17"/>
      <c r="G130" s="17"/>
      <c r="H130" s="17"/>
      <c r="I130" s="17"/>
    </row>
    <row r="131" spans="1:9" x14ac:dyDescent="0.25">
      <c r="A131" s="17"/>
      <c r="B131" s="17"/>
      <c r="C131" s="17"/>
      <c r="D131" s="17"/>
      <c r="E131" s="17"/>
      <c r="F131" s="17"/>
      <c r="G131" s="17"/>
      <c r="H131" s="17"/>
      <c r="I131" s="17"/>
    </row>
    <row r="132" spans="1:9" x14ac:dyDescent="0.25">
      <c r="A132" s="17"/>
      <c r="B132" s="17"/>
      <c r="C132" s="17"/>
      <c r="D132" s="17"/>
      <c r="E132" s="17"/>
      <c r="F132" s="17"/>
      <c r="G132" s="17"/>
      <c r="H132" s="17"/>
      <c r="I132" s="17"/>
    </row>
    <row r="133" spans="1:9" x14ac:dyDescent="0.25">
      <c r="A133" s="17"/>
      <c r="B133" s="17"/>
      <c r="C133" s="17"/>
      <c r="D133" s="17"/>
      <c r="E133" s="17"/>
      <c r="F133" s="17"/>
      <c r="G133" s="17"/>
      <c r="H133" s="17"/>
      <c r="I133" s="17"/>
    </row>
    <row r="134" spans="1:9" x14ac:dyDescent="0.25">
      <c r="A134" s="17"/>
      <c r="I134" s="17"/>
    </row>
    <row r="135" spans="1:9" x14ac:dyDescent="0.25">
      <c r="A135" s="17"/>
      <c r="I135" s="17"/>
    </row>
    <row r="136" spans="1:9" x14ac:dyDescent="0.25">
      <c r="A136" s="17"/>
      <c r="I136" s="17"/>
    </row>
    <row r="137" spans="1:9" x14ac:dyDescent="0.25">
      <c r="A137" s="17"/>
      <c r="I137" s="17"/>
    </row>
    <row r="138" spans="1:9" x14ac:dyDescent="0.25">
      <c r="A138" s="17"/>
      <c r="I138" s="17"/>
    </row>
    <row r="139" spans="1:9" x14ac:dyDescent="0.25">
      <c r="A139" s="17"/>
      <c r="I139" s="17"/>
    </row>
    <row r="140" spans="1:9" x14ac:dyDescent="0.25">
      <c r="A140" s="17"/>
      <c r="I140" s="17"/>
    </row>
    <row r="141" spans="1:9" x14ac:dyDescent="0.25">
      <c r="A141" s="17"/>
      <c r="I141" s="17"/>
    </row>
  </sheetData>
  <mergeCells count="10">
    <mergeCell ref="C47:H47"/>
    <mergeCell ref="C7:H7"/>
    <mergeCell ref="C11:H11"/>
    <mergeCell ref="C13:H13"/>
    <mergeCell ref="C17:H17"/>
    <mergeCell ref="C22:H22"/>
    <mergeCell ref="C32:H32"/>
    <mergeCell ref="C35:H35"/>
    <mergeCell ref="C39:H39"/>
    <mergeCell ref="C43:H43"/>
  </mergeCells>
  <phoneticPr fontId="104" type="noConversion"/>
  <hyperlinks>
    <hyperlink ref="J2" location="Index!A1" display="Return to index" xr:uid="{40FCCDE7-02E2-45CB-A59E-091E7B6BCE0F}"/>
  </hyperlinks>
  <pageMargins left="0.7" right="0.7" top="0.75" bottom="0.75" header="0.3" footer="0.3"/>
  <pageSetup paperSize="9" orientation="landscape" verticalDpi="1200" r:id="rId1"/>
  <headerFooter>
    <oddHeader>&amp;CEN
Annex 1</oddHeader>
    <oddFooter>&amp;C&amp;P</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86EE9A-4D8E-41E0-9F9F-3C030747146A}">
  <sheetPr>
    <pageSetUpPr fitToPage="1"/>
  </sheetPr>
  <dimension ref="A2:F20"/>
  <sheetViews>
    <sheetView showGridLines="0" zoomScale="60" zoomScaleNormal="60" workbookViewId="0">
      <selection activeCell="F2" sqref="F2"/>
    </sheetView>
  </sheetViews>
  <sheetFormatPr defaultColWidth="9.140625" defaultRowHeight="20.25" x14ac:dyDescent="0.3"/>
  <cols>
    <col min="1" max="2" width="9.140625" style="255"/>
    <col min="3" max="3" width="55.5703125" style="255" customWidth="1"/>
    <col min="4" max="4" width="64.42578125" style="256" customWidth="1"/>
    <col min="5" max="5" width="5.28515625" style="255" customWidth="1"/>
    <col min="6" max="6" width="16" style="255" bestFit="1" customWidth="1"/>
    <col min="7" max="16384" width="9.140625" style="255"/>
  </cols>
  <sheetData>
    <row r="2" spans="1:6" ht="18.75" customHeight="1" x14ac:dyDescent="0.3">
      <c r="A2" s="254"/>
      <c r="B2" s="727" t="s">
        <v>738</v>
      </c>
      <c r="C2" s="727"/>
      <c r="D2" s="727"/>
      <c r="F2" s="271" t="s">
        <v>46</v>
      </c>
    </row>
    <row r="3" spans="1:6" ht="28.5" customHeight="1" x14ac:dyDescent="0.3">
      <c r="B3" s="727"/>
      <c r="C3" s="727"/>
      <c r="D3" s="727"/>
    </row>
    <row r="5" spans="1:6" x14ac:dyDescent="0.3">
      <c r="B5" s="877" t="s">
        <v>739</v>
      </c>
      <c r="C5" s="878"/>
      <c r="D5" s="217" t="s">
        <v>740</v>
      </c>
    </row>
    <row r="6" spans="1:6" ht="28.5" customHeight="1" x14ac:dyDescent="0.3">
      <c r="B6" s="298">
        <v>1</v>
      </c>
      <c r="C6" s="299" t="s">
        <v>741</v>
      </c>
      <c r="D6" s="300">
        <v>667142.60215100006</v>
      </c>
      <c r="E6" s="257"/>
    </row>
    <row r="7" spans="1:6" ht="25.5" x14ac:dyDescent="0.3">
      <c r="B7" s="298">
        <v>2</v>
      </c>
      <c r="C7" s="299" t="s">
        <v>742</v>
      </c>
      <c r="D7" s="300"/>
      <c r="E7" s="257"/>
    </row>
    <row r="8" spans="1:6" ht="25.5" x14ac:dyDescent="0.3">
      <c r="B8" s="298">
        <v>3</v>
      </c>
      <c r="C8" s="299" t="s">
        <v>743</v>
      </c>
      <c r="D8" s="300"/>
    </row>
    <row r="9" spans="1:6" ht="25.5" x14ac:dyDescent="0.3">
      <c r="B9" s="298">
        <v>4</v>
      </c>
      <c r="C9" s="299" t="s">
        <v>744</v>
      </c>
      <c r="D9" s="300"/>
    </row>
    <row r="10" spans="1:6" ht="88.5" customHeight="1" x14ac:dyDescent="0.3">
      <c r="B10" s="298">
        <v>5</v>
      </c>
      <c r="C10" s="299" t="s">
        <v>745</v>
      </c>
      <c r="D10" s="300"/>
    </row>
    <row r="11" spans="1:6" ht="25.5" x14ac:dyDescent="0.3">
      <c r="B11" s="298">
        <v>6</v>
      </c>
      <c r="C11" s="299" t="s">
        <v>746</v>
      </c>
      <c r="D11" s="300"/>
    </row>
    <row r="12" spans="1:6" x14ac:dyDescent="0.3">
      <c r="B12" s="298">
        <v>7</v>
      </c>
      <c r="C12" s="299" t="s">
        <v>747</v>
      </c>
      <c r="D12" s="300"/>
    </row>
    <row r="13" spans="1:6" ht="43.5" customHeight="1" x14ac:dyDescent="0.3">
      <c r="B13" s="298">
        <v>8</v>
      </c>
      <c r="C13" s="299" t="s">
        <v>748</v>
      </c>
      <c r="D13" s="300">
        <v>8598.75729949997</v>
      </c>
    </row>
    <row r="14" spans="1:6" x14ac:dyDescent="0.3">
      <c r="B14" s="298">
        <v>9</v>
      </c>
      <c r="C14" s="299" t="s">
        <v>749</v>
      </c>
      <c r="D14" s="300">
        <v>449.63895197998045</v>
      </c>
    </row>
    <row r="15" spans="1:6" ht="25.5" x14ac:dyDescent="0.3">
      <c r="B15" s="298">
        <v>10</v>
      </c>
      <c r="C15" s="299" t="s">
        <v>750</v>
      </c>
      <c r="D15" s="300">
        <v>50082.692407000002</v>
      </c>
    </row>
    <row r="16" spans="1:6" ht="25.5" x14ac:dyDescent="0.3">
      <c r="B16" s="298">
        <v>11</v>
      </c>
      <c r="C16" s="299" t="s">
        <v>751</v>
      </c>
      <c r="D16" s="300"/>
    </row>
    <row r="17" spans="2:4" ht="25.5" x14ac:dyDescent="0.3">
      <c r="B17" s="298" t="s">
        <v>752</v>
      </c>
      <c r="C17" s="299" t="s">
        <v>753</v>
      </c>
      <c r="D17" s="300"/>
    </row>
    <row r="18" spans="2:4" ht="25.5" x14ac:dyDescent="0.3">
      <c r="B18" s="298" t="s">
        <v>754</v>
      </c>
      <c r="C18" s="299" t="s">
        <v>755</v>
      </c>
      <c r="D18" s="300"/>
    </row>
    <row r="19" spans="2:4" x14ac:dyDescent="0.3">
      <c r="B19" s="298">
        <v>12</v>
      </c>
      <c r="C19" s="299" t="s">
        <v>756</v>
      </c>
      <c r="D19" s="300">
        <v>-7625.9659164599143</v>
      </c>
    </row>
    <row r="20" spans="2:4" x14ac:dyDescent="0.3">
      <c r="B20" s="301">
        <v>13</v>
      </c>
      <c r="C20" s="302" t="s">
        <v>276</v>
      </c>
      <c r="D20" s="303">
        <v>718647.72489302</v>
      </c>
    </row>
  </sheetData>
  <mergeCells count="2">
    <mergeCell ref="B2:D3"/>
    <mergeCell ref="B5:C5"/>
  </mergeCells>
  <hyperlinks>
    <hyperlink ref="F2" location="Index!A1" display="Return to index" xr:uid="{8A28BD10-04D1-4F61-A640-38FEE3094F55}"/>
  </hyperlinks>
  <pageMargins left="0.7" right="0.7" top="0.75" bottom="0.75" header="0.3" footer="0.3"/>
  <pageSetup paperSize="9" scale="63" fitToHeight="0"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44FC3A-0028-48FD-B4EC-E97481F3432B}">
  <sheetPr>
    <pageSetUpPr fitToPage="1"/>
  </sheetPr>
  <dimension ref="A1:G73"/>
  <sheetViews>
    <sheetView showGridLines="0" zoomScaleNormal="100" workbookViewId="0">
      <selection activeCell="G2" sqref="G2"/>
    </sheetView>
  </sheetViews>
  <sheetFormatPr defaultColWidth="9.140625" defaultRowHeight="15" x14ac:dyDescent="0.25"/>
  <cols>
    <col min="1" max="1" width="4.28515625" style="260" customWidth="1"/>
    <col min="2" max="2" width="9.5703125" style="259" customWidth="1"/>
    <col min="3" max="3" width="65.85546875" style="55" customWidth="1"/>
    <col min="4" max="4" width="15.7109375" style="261" bestFit="1" customWidth="1"/>
    <col min="5" max="5" width="11.5703125" style="260" customWidth="1"/>
    <col min="6" max="6" width="3.7109375" style="260" customWidth="1"/>
    <col min="7" max="7" width="15.28515625" style="260" bestFit="1" customWidth="1"/>
    <col min="8" max="16384" width="9.140625" style="260"/>
  </cols>
  <sheetData>
    <row r="1" spans="1:7" x14ac:dyDescent="0.25">
      <c r="A1" s="258"/>
    </row>
    <row r="2" spans="1:7" ht="20.25" x14ac:dyDescent="0.3">
      <c r="B2" s="9" t="s">
        <v>757</v>
      </c>
      <c r="C2" s="265"/>
      <c r="D2" s="263"/>
      <c r="E2" s="262"/>
      <c r="G2" s="271" t="s">
        <v>46</v>
      </c>
    </row>
    <row r="3" spans="1:7" x14ac:dyDescent="0.25">
      <c r="B3" s="264"/>
      <c r="C3" s="11"/>
      <c r="D3" s="12"/>
      <c r="E3" s="12"/>
    </row>
    <row r="4" spans="1:7" x14ac:dyDescent="0.25">
      <c r="B4" s="304"/>
      <c r="C4" s="305"/>
      <c r="D4" s="879" t="s">
        <v>758</v>
      </c>
      <c r="E4" s="880"/>
    </row>
    <row r="5" spans="1:7" ht="14.45" customHeight="1" x14ac:dyDescent="0.25">
      <c r="B5" s="881" t="s">
        <v>739</v>
      </c>
      <c r="C5" s="882"/>
      <c r="D5" s="306" t="s">
        <v>759</v>
      </c>
      <c r="E5" s="306">
        <v>44561</v>
      </c>
    </row>
    <row r="6" spans="1:7" x14ac:dyDescent="0.25">
      <c r="B6" s="307" t="s">
        <v>760</v>
      </c>
      <c r="C6" s="308"/>
      <c r="D6" s="308"/>
      <c r="E6" s="308"/>
    </row>
    <row r="7" spans="1:7" x14ac:dyDescent="0.25">
      <c r="B7" s="298">
        <v>1</v>
      </c>
      <c r="C7" s="310" t="s">
        <v>761</v>
      </c>
      <c r="D7" s="300">
        <v>589249.33249399997</v>
      </c>
      <c r="E7" s="300">
        <v>579158.55736536998</v>
      </c>
    </row>
    <row r="8" spans="1:7" ht="25.5" x14ac:dyDescent="0.25">
      <c r="B8" s="298">
        <v>2</v>
      </c>
      <c r="C8" s="299" t="s">
        <v>762</v>
      </c>
      <c r="D8" s="300"/>
      <c r="E8" s="300"/>
    </row>
    <row r="9" spans="1:7" ht="25.5" x14ac:dyDescent="0.25">
      <c r="B9" s="298">
        <v>3</v>
      </c>
      <c r="C9" s="299" t="s">
        <v>763</v>
      </c>
      <c r="D9" s="300">
        <v>-7130.0883180000001</v>
      </c>
      <c r="E9" s="300">
        <v>-6802.9164849999997</v>
      </c>
    </row>
    <row r="10" spans="1:7" ht="25.5" x14ac:dyDescent="0.25">
      <c r="B10" s="298">
        <v>4</v>
      </c>
      <c r="C10" s="299" t="s">
        <v>764</v>
      </c>
      <c r="D10" s="300"/>
      <c r="E10" s="300"/>
    </row>
    <row r="11" spans="1:7" x14ac:dyDescent="0.25">
      <c r="B11" s="298">
        <v>5</v>
      </c>
      <c r="C11" s="299" t="s">
        <v>765</v>
      </c>
      <c r="D11" s="300"/>
      <c r="E11" s="300"/>
    </row>
    <row r="12" spans="1:7" x14ac:dyDescent="0.25">
      <c r="B12" s="298">
        <v>6</v>
      </c>
      <c r="C12" s="299" t="s">
        <v>766</v>
      </c>
      <c r="D12" s="300">
        <v>-495.87759899999998</v>
      </c>
      <c r="E12" s="300">
        <v>-659.50662853999995</v>
      </c>
    </row>
    <row r="13" spans="1:7" x14ac:dyDescent="0.25">
      <c r="B13" s="301">
        <v>7</v>
      </c>
      <c r="C13" s="302" t="s">
        <v>767</v>
      </c>
      <c r="D13" s="303">
        <v>581623.36657700001</v>
      </c>
      <c r="E13" s="303">
        <v>571696.13425182994</v>
      </c>
    </row>
    <row r="14" spans="1:7" x14ac:dyDescent="0.25">
      <c r="B14" s="307" t="s">
        <v>768</v>
      </c>
      <c r="C14" s="308"/>
      <c r="D14" s="308"/>
      <c r="E14" s="308"/>
    </row>
    <row r="15" spans="1:7" ht="15.75" customHeight="1" x14ac:dyDescent="0.25">
      <c r="B15" s="311">
        <v>8</v>
      </c>
      <c r="C15" s="299" t="s">
        <v>769</v>
      </c>
      <c r="D15" s="312">
        <v>16471.342441000001</v>
      </c>
      <c r="E15" s="312">
        <v>13490.508953049999</v>
      </c>
    </row>
    <row r="16" spans="1:7" ht="25.5" x14ac:dyDescent="0.25">
      <c r="B16" s="311" t="s">
        <v>770</v>
      </c>
      <c r="C16" s="299" t="s">
        <v>771</v>
      </c>
      <c r="D16" s="313"/>
      <c r="E16" s="313"/>
    </row>
    <row r="17" spans="2:5" ht="25.5" x14ac:dyDescent="0.25">
      <c r="B17" s="311">
        <v>9</v>
      </c>
      <c r="C17" s="299" t="s">
        <v>772</v>
      </c>
      <c r="D17" s="312">
        <v>16432.143914</v>
      </c>
      <c r="E17" s="312">
        <v>15338.87381461</v>
      </c>
    </row>
    <row r="18" spans="2:5" ht="25.5" x14ac:dyDescent="0.25">
      <c r="B18" s="314" t="s">
        <v>773</v>
      </c>
      <c r="C18" s="299" t="s">
        <v>774</v>
      </c>
      <c r="D18" s="313"/>
      <c r="E18" s="313"/>
    </row>
    <row r="19" spans="2:5" x14ac:dyDescent="0.25">
      <c r="B19" s="170" t="s">
        <v>775</v>
      </c>
      <c r="C19" s="299" t="s">
        <v>776</v>
      </c>
      <c r="D19" s="313"/>
      <c r="E19" s="313"/>
    </row>
    <row r="20" spans="2:5" x14ac:dyDescent="0.25">
      <c r="B20" s="314">
        <v>10</v>
      </c>
      <c r="C20" s="299" t="s">
        <v>777</v>
      </c>
      <c r="D20" s="315"/>
      <c r="E20" s="315"/>
    </row>
    <row r="21" spans="2:5" ht="36" customHeight="1" x14ac:dyDescent="0.25">
      <c r="B21" s="314" t="s">
        <v>778</v>
      </c>
      <c r="C21" s="299" t="s">
        <v>779</v>
      </c>
      <c r="D21" s="313"/>
      <c r="E21" s="313"/>
    </row>
    <row r="22" spans="2:5" ht="25.5" x14ac:dyDescent="0.25">
      <c r="B22" s="314" t="s">
        <v>780</v>
      </c>
      <c r="C22" s="299" t="s">
        <v>781</v>
      </c>
      <c r="D22" s="315"/>
      <c r="E22" s="315"/>
    </row>
    <row r="23" spans="2:5" x14ac:dyDescent="0.25">
      <c r="B23" s="314">
        <v>11</v>
      </c>
      <c r="C23" s="299" t="s">
        <v>782</v>
      </c>
      <c r="D23" s="316">
        <v>790.72201500000006</v>
      </c>
      <c r="E23" s="316">
        <v>711.88350000000003</v>
      </c>
    </row>
    <row r="24" spans="2:5" ht="25.5" x14ac:dyDescent="0.25">
      <c r="B24" s="314">
        <v>12</v>
      </c>
      <c r="C24" s="299" t="s">
        <v>783</v>
      </c>
      <c r="D24" s="313"/>
      <c r="E24" s="313"/>
    </row>
    <row r="25" spans="2:5" x14ac:dyDescent="0.25">
      <c r="B25" s="301">
        <v>13</v>
      </c>
      <c r="C25" s="302" t="s">
        <v>784</v>
      </c>
      <c r="D25" s="317">
        <v>33694.20837</v>
      </c>
      <c r="E25" s="317">
        <v>29541.266267659998</v>
      </c>
    </row>
    <row r="26" spans="2:5" x14ac:dyDescent="0.25">
      <c r="B26" s="307" t="s">
        <v>785</v>
      </c>
      <c r="C26" s="308"/>
      <c r="D26" s="308"/>
      <c r="E26" s="308"/>
    </row>
    <row r="27" spans="2:5" ht="25.5" x14ac:dyDescent="0.25">
      <c r="B27" s="318">
        <v>14</v>
      </c>
      <c r="C27" s="319" t="s">
        <v>786</v>
      </c>
      <c r="D27" s="320">
        <v>52797.818587020018</v>
      </c>
      <c r="E27" s="320">
        <v>42917.163130000001</v>
      </c>
    </row>
    <row r="28" spans="2:5" x14ac:dyDescent="0.25">
      <c r="B28" s="318">
        <v>15</v>
      </c>
      <c r="C28" s="321" t="s">
        <v>787</v>
      </c>
      <c r="D28" s="320"/>
      <c r="E28" s="320"/>
    </row>
    <row r="29" spans="2:5" x14ac:dyDescent="0.25">
      <c r="B29" s="318">
        <v>16</v>
      </c>
      <c r="C29" s="321" t="s">
        <v>788</v>
      </c>
      <c r="D29" s="320">
        <v>449.63895200000002</v>
      </c>
      <c r="E29" s="320">
        <v>180.38278506</v>
      </c>
    </row>
    <row r="30" spans="2:5" ht="30.75" customHeight="1" x14ac:dyDescent="0.25">
      <c r="B30" s="314" t="s">
        <v>789</v>
      </c>
      <c r="C30" s="319" t="s">
        <v>790</v>
      </c>
      <c r="D30" s="320"/>
      <c r="E30" s="320"/>
    </row>
    <row r="31" spans="2:5" x14ac:dyDescent="0.25">
      <c r="B31" s="314">
        <v>17</v>
      </c>
      <c r="C31" s="321" t="s">
        <v>791</v>
      </c>
      <c r="D31" s="320"/>
      <c r="E31" s="320"/>
    </row>
    <row r="32" spans="2:5" x14ac:dyDescent="0.25">
      <c r="B32" s="314" t="s">
        <v>792</v>
      </c>
      <c r="C32" s="321" t="s">
        <v>793</v>
      </c>
      <c r="D32" s="320"/>
      <c r="E32" s="320"/>
    </row>
    <row r="33" spans="2:5" x14ac:dyDescent="0.25">
      <c r="B33" s="301">
        <v>18</v>
      </c>
      <c r="C33" s="302" t="s">
        <v>794</v>
      </c>
      <c r="D33" s="317">
        <v>53247.457539020019</v>
      </c>
      <c r="E33" s="317">
        <v>43097.54591506</v>
      </c>
    </row>
    <row r="34" spans="2:5" x14ac:dyDescent="0.25">
      <c r="B34" s="307" t="s">
        <v>795</v>
      </c>
      <c r="C34" s="308"/>
      <c r="D34" s="308"/>
      <c r="E34" s="308"/>
    </row>
    <row r="35" spans="2:5" x14ac:dyDescent="0.25">
      <c r="B35" s="318">
        <v>19</v>
      </c>
      <c r="C35" s="299" t="s">
        <v>796</v>
      </c>
      <c r="D35" s="320">
        <v>104815.603798</v>
      </c>
      <c r="E35" s="320">
        <v>107104.384087</v>
      </c>
    </row>
    <row r="36" spans="2:5" x14ac:dyDescent="0.25">
      <c r="B36" s="318">
        <v>20</v>
      </c>
      <c r="C36" s="299" t="s">
        <v>797</v>
      </c>
      <c r="D36" s="320">
        <v>-54732.911390999994</v>
      </c>
      <c r="E36" s="320">
        <v>-55350.529502620004</v>
      </c>
    </row>
    <row r="37" spans="2:5" ht="25.5" x14ac:dyDescent="0.25">
      <c r="B37" s="318">
        <v>21</v>
      </c>
      <c r="C37" s="299" t="s">
        <v>798</v>
      </c>
      <c r="D37" s="320"/>
      <c r="E37" s="320"/>
    </row>
    <row r="38" spans="2:5" x14ac:dyDescent="0.25">
      <c r="B38" s="301">
        <v>22</v>
      </c>
      <c r="C38" s="302" t="s">
        <v>370</v>
      </c>
      <c r="D38" s="317">
        <v>50082.692407000002</v>
      </c>
      <c r="E38" s="317">
        <v>51753.854584379995</v>
      </c>
    </row>
    <row r="39" spans="2:5" x14ac:dyDescent="0.25">
      <c r="B39" s="307" t="s">
        <v>799</v>
      </c>
      <c r="C39" s="308"/>
      <c r="D39" s="308"/>
      <c r="E39" s="308"/>
    </row>
    <row r="40" spans="2:5" ht="39.75" customHeight="1" x14ac:dyDescent="0.25">
      <c r="B40" s="311" t="s">
        <v>800</v>
      </c>
      <c r="C40" s="321" t="s">
        <v>801</v>
      </c>
      <c r="D40" s="320"/>
      <c r="E40" s="320"/>
    </row>
    <row r="41" spans="2:5" ht="25.5" x14ac:dyDescent="0.25">
      <c r="B41" s="311" t="s">
        <v>802</v>
      </c>
      <c r="C41" s="321" t="s">
        <v>803</v>
      </c>
      <c r="D41" s="320"/>
      <c r="E41" s="320"/>
    </row>
    <row r="42" spans="2:5" ht="25.5" x14ac:dyDescent="0.25">
      <c r="B42" s="318" t="s">
        <v>804</v>
      </c>
      <c r="C42" s="321" t="s">
        <v>805</v>
      </c>
      <c r="D42" s="320"/>
      <c r="E42" s="320"/>
    </row>
    <row r="43" spans="2:5" ht="89.25" x14ac:dyDescent="0.25">
      <c r="B43" s="318" t="s">
        <v>806</v>
      </c>
      <c r="C43" s="321" t="s">
        <v>807</v>
      </c>
      <c r="D43" s="320"/>
      <c r="E43" s="320"/>
    </row>
    <row r="44" spans="2:5" ht="102" x14ac:dyDescent="0.25">
      <c r="B44" s="318" t="s">
        <v>808</v>
      </c>
      <c r="C44" s="299" t="s">
        <v>809</v>
      </c>
      <c r="D44" s="320"/>
      <c r="E44" s="320"/>
    </row>
    <row r="45" spans="2:5" x14ac:dyDescent="0.25">
      <c r="B45" s="318" t="s">
        <v>810</v>
      </c>
      <c r="C45" s="324" t="s">
        <v>811</v>
      </c>
      <c r="D45" s="320"/>
      <c r="E45" s="320"/>
    </row>
    <row r="46" spans="2:5" x14ac:dyDescent="0.25">
      <c r="B46" s="318" t="s">
        <v>812</v>
      </c>
      <c r="C46" s="324" t="s">
        <v>813</v>
      </c>
      <c r="D46" s="320"/>
      <c r="E46" s="320"/>
    </row>
    <row r="47" spans="2:5" ht="25.5" x14ac:dyDescent="0.25">
      <c r="B47" s="318" t="s">
        <v>814</v>
      </c>
      <c r="C47" s="299" t="s">
        <v>815</v>
      </c>
      <c r="D47" s="320"/>
      <c r="E47" s="320"/>
    </row>
    <row r="48" spans="2:5" ht="25.5" x14ac:dyDescent="0.25">
      <c r="B48" s="318" t="s">
        <v>816</v>
      </c>
      <c r="C48" s="299" t="s">
        <v>817</v>
      </c>
      <c r="D48" s="320"/>
      <c r="E48" s="320"/>
    </row>
    <row r="49" spans="2:5" x14ac:dyDescent="0.25">
      <c r="B49" s="318" t="s">
        <v>818</v>
      </c>
      <c r="C49" s="324" t="s">
        <v>819</v>
      </c>
      <c r="D49" s="320"/>
      <c r="E49" s="320"/>
    </row>
    <row r="50" spans="2:5" x14ac:dyDescent="0.25">
      <c r="B50" s="301" t="s">
        <v>820</v>
      </c>
      <c r="C50" s="302" t="s">
        <v>821</v>
      </c>
      <c r="D50" s="317"/>
      <c r="E50" s="317"/>
    </row>
    <row r="51" spans="2:5" x14ac:dyDescent="0.25">
      <c r="B51" s="307" t="s">
        <v>822</v>
      </c>
      <c r="C51" s="308"/>
      <c r="D51" s="308"/>
      <c r="E51" s="308"/>
    </row>
    <row r="52" spans="2:5" x14ac:dyDescent="0.25">
      <c r="B52" s="318">
        <v>23</v>
      </c>
      <c r="C52" s="302" t="s">
        <v>823</v>
      </c>
      <c r="D52" s="326">
        <v>38034.718079999999</v>
      </c>
      <c r="E52" s="326">
        <v>37580.245156069999</v>
      </c>
    </row>
    <row r="53" spans="2:5" x14ac:dyDescent="0.25">
      <c r="B53" s="327">
        <v>24</v>
      </c>
      <c r="C53" s="302" t="s">
        <v>276</v>
      </c>
      <c r="D53" s="326">
        <v>718647.72489302</v>
      </c>
      <c r="E53" s="326">
        <v>696088.80101892981</v>
      </c>
    </row>
    <row r="54" spans="2:5" x14ac:dyDescent="0.25">
      <c r="B54" s="307" t="s">
        <v>275</v>
      </c>
      <c r="C54" s="308"/>
      <c r="D54" s="308"/>
      <c r="E54" s="308"/>
    </row>
    <row r="55" spans="2:5" x14ac:dyDescent="0.25">
      <c r="B55" s="318">
        <v>25</v>
      </c>
      <c r="C55" s="328" t="s">
        <v>275</v>
      </c>
      <c r="D55" s="329">
        <v>5.2925399695187177E-2</v>
      </c>
      <c r="E55" s="329">
        <v>5.3987716942235392E-2</v>
      </c>
    </row>
    <row r="56" spans="2:5" ht="25.5" x14ac:dyDescent="0.25">
      <c r="B56" s="170" t="s">
        <v>824</v>
      </c>
      <c r="C56" s="64" t="s">
        <v>825</v>
      </c>
      <c r="D56" s="329">
        <v>5.2925399695187177E-2</v>
      </c>
      <c r="E56" s="329">
        <v>5.3987716942235392E-2</v>
      </c>
    </row>
    <row r="57" spans="2:5" ht="51" customHeight="1" x14ac:dyDescent="0.25">
      <c r="B57" s="311" t="s">
        <v>826</v>
      </c>
      <c r="C57" s="319" t="s">
        <v>827</v>
      </c>
      <c r="D57" s="329">
        <v>5.2925399695187177E-2</v>
      </c>
      <c r="E57" s="329">
        <v>5.3987716942235392E-2</v>
      </c>
    </row>
    <row r="58" spans="2:5" x14ac:dyDescent="0.25">
      <c r="B58" s="311">
        <v>26</v>
      </c>
      <c r="C58" s="64" t="s">
        <v>828</v>
      </c>
      <c r="D58" s="329">
        <v>0.03</v>
      </c>
      <c r="E58" s="329">
        <v>0.03</v>
      </c>
    </row>
    <row r="59" spans="2:5" x14ac:dyDescent="0.25">
      <c r="B59" s="311" t="s">
        <v>829</v>
      </c>
      <c r="C59" s="64" t="s">
        <v>280</v>
      </c>
      <c r="D59" s="329">
        <v>0</v>
      </c>
      <c r="E59" s="329">
        <v>0</v>
      </c>
    </row>
    <row r="60" spans="2:5" x14ac:dyDescent="0.25">
      <c r="B60" s="311" t="s">
        <v>830</v>
      </c>
      <c r="C60" s="64" t="s">
        <v>256</v>
      </c>
      <c r="D60" s="329">
        <v>0</v>
      </c>
      <c r="E60" s="329">
        <v>0</v>
      </c>
    </row>
    <row r="61" spans="2:5" x14ac:dyDescent="0.25">
      <c r="B61" s="170">
        <v>27</v>
      </c>
      <c r="C61" s="64" t="s">
        <v>286</v>
      </c>
      <c r="D61" s="329">
        <v>0</v>
      </c>
      <c r="E61" s="329">
        <v>0</v>
      </c>
    </row>
    <row r="62" spans="2:5" ht="29.25" customHeight="1" x14ac:dyDescent="0.25">
      <c r="B62" s="311" t="s">
        <v>831</v>
      </c>
      <c r="C62" s="329" t="s">
        <v>832</v>
      </c>
      <c r="D62" s="329">
        <v>0.03</v>
      </c>
      <c r="E62" s="329">
        <v>0.03</v>
      </c>
    </row>
    <row r="63" spans="2:5" ht="26.25" customHeight="1" x14ac:dyDescent="0.25">
      <c r="B63" s="307" t="s">
        <v>833</v>
      </c>
      <c r="C63" s="308"/>
      <c r="D63" s="308"/>
      <c r="E63" s="308"/>
    </row>
    <row r="64" spans="2:5" ht="26.25" customHeight="1" x14ac:dyDescent="0.25">
      <c r="B64" s="314" t="s">
        <v>834</v>
      </c>
      <c r="C64" s="321" t="s">
        <v>835</v>
      </c>
      <c r="D64" s="332" t="s">
        <v>836</v>
      </c>
      <c r="E64" s="332" t="s">
        <v>836</v>
      </c>
    </row>
    <row r="65" spans="2:5" ht="31.5" customHeight="1" x14ac:dyDescent="0.25">
      <c r="B65" s="307" t="s">
        <v>837</v>
      </c>
      <c r="C65" s="308"/>
      <c r="D65" s="308"/>
      <c r="E65" s="308"/>
    </row>
    <row r="66" spans="2:5" ht="51.75" customHeight="1" x14ac:dyDescent="0.25">
      <c r="B66" s="170">
        <v>28</v>
      </c>
      <c r="C66" s="64" t="s">
        <v>838</v>
      </c>
      <c r="D66" s="312">
        <v>48326.283083831397</v>
      </c>
      <c r="E66" s="312">
        <v>45408.819820999997</v>
      </c>
    </row>
    <row r="67" spans="2:5" s="12" customFormat="1" ht="31.5" customHeight="1" x14ac:dyDescent="0.25">
      <c r="B67" s="170">
        <v>29</v>
      </c>
      <c r="C67" s="64" t="s">
        <v>839</v>
      </c>
      <c r="D67" s="312">
        <v>52797.818587020018</v>
      </c>
      <c r="E67" s="312">
        <v>42917.163130000001</v>
      </c>
    </row>
    <row r="68" spans="2:5" s="12" customFormat="1" ht="51" x14ac:dyDescent="0.25">
      <c r="B68" s="170">
        <v>30</v>
      </c>
      <c r="C68" s="312" t="s">
        <v>840</v>
      </c>
      <c r="D68" s="312">
        <v>714176.18938983139</v>
      </c>
      <c r="E68" s="312">
        <v>698580.45770992979</v>
      </c>
    </row>
    <row r="69" spans="2:5" s="12" customFormat="1" ht="51" x14ac:dyDescent="0.25">
      <c r="B69" s="170" t="s">
        <v>841</v>
      </c>
      <c r="C69" s="64" t="s">
        <v>842</v>
      </c>
      <c r="D69" s="335">
        <v>714176.18938983139</v>
      </c>
      <c r="E69" s="335">
        <v>698580.45770992979</v>
      </c>
    </row>
    <row r="70" spans="2:5" s="12" customFormat="1" ht="51" x14ac:dyDescent="0.25">
      <c r="B70" s="170">
        <v>31</v>
      </c>
      <c r="C70" s="64" t="s">
        <v>843</v>
      </c>
      <c r="D70" s="329">
        <v>5.3256771431284496E-2</v>
      </c>
      <c r="E70" s="329">
        <v>5.3795156651339326E-2</v>
      </c>
    </row>
    <row r="71" spans="2:5" s="12" customFormat="1" ht="90.75" customHeight="1" x14ac:dyDescent="0.25">
      <c r="B71" s="170" t="s">
        <v>844</v>
      </c>
      <c r="C71" s="64" t="s">
        <v>845</v>
      </c>
      <c r="D71" s="329">
        <v>5.3256771431284496E-2</v>
      </c>
      <c r="E71" s="329">
        <v>5.3795156651339326E-2</v>
      </c>
    </row>
    <row r="72" spans="2:5" s="12" customFormat="1" x14ac:dyDescent="0.25"/>
    <row r="73" spans="2:5" s="12" customFormat="1" x14ac:dyDescent="0.25">
      <c r="B73" s="259"/>
      <c r="C73" s="55"/>
      <c r="D73" s="261"/>
      <c r="E73" s="260"/>
    </row>
  </sheetData>
  <mergeCells count="2">
    <mergeCell ref="D4:E4"/>
    <mergeCell ref="B5:C5"/>
  </mergeCells>
  <hyperlinks>
    <hyperlink ref="G2" location="Index!A1" display="Return to index" xr:uid="{51047033-B3E6-4648-9C26-3CF40F78CF30}"/>
  </hyperlinks>
  <pageMargins left="0.51181102362204722" right="0.51181102362204722" top="0.74803149606299213" bottom="0.74803149606299213" header="0.31496062992125984" footer="0.31496062992125984"/>
  <pageSetup paperSize="9" scale="57" fitToHeight="0"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A740D4-CC51-4993-8C36-A23081F5E705}">
  <dimension ref="A2:F17"/>
  <sheetViews>
    <sheetView showGridLines="0" zoomScale="83" zoomScaleNormal="83" workbookViewId="0">
      <selection activeCell="F3" sqref="F3"/>
    </sheetView>
  </sheetViews>
  <sheetFormatPr defaultColWidth="9.140625" defaultRowHeight="15" x14ac:dyDescent="0.25"/>
  <cols>
    <col min="1" max="1" width="3.28515625" style="55" customWidth="1"/>
    <col min="2" max="2" width="9.140625" style="55"/>
    <col min="3" max="3" width="32" style="55" customWidth="1"/>
    <col min="4" max="4" width="34.85546875" style="55" customWidth="1"/>
    <col min="5" max="5" width="9.140625" style="55"/>
    <col min="6" max="6" width="15.28515625" style="55" bestFit="1" customWidth="1"/>
    <col min="7" max="16384" width="9.140625" style="55"/>
  </cols>
  <sheetData>
    <row r="2" spans="1:6" ht="18.75" customHeight="1" x14ac:dyDescent="0.25">
      <c r="A2" s="266"/>
      <c r="B2" s="883" t="s">
        <v>846</v>
      </c>
      <c r="C2" s="883"/>
      <c r="D2" s="883"/>
    </row>
    <row r="3" spans="1:6" ht="57.75" customHeight="1" x14ac:dyDescent="0.25">
      <c r="A3" s="266"/>
      <c r="B3" s="883"/>
      <c r="C3" s="883"/>
      <c r="D3" s="883"/>
      <c r="F3" s="271" t="s">
        <v>46</v>
      </c>
    </row>
    <row r="4" spans="1:6" ht="14.45" customHeight="1" x14ac:dyDescent="0.25">
      <c r="A4" s="266"/>
      <c r="C4" s="269"/>
      <c r="D4" s="267"/>
    </row>
    <row r="5" spans="1:6" x14ac:dyDescent="0.25">
      <c r="B5" s="884" t="s">
        <v>847</v>
      </c>
      <c r="C5" s="885"/>
      <c r="D5" s="217" t="s">
        <v>758</v>
      </c>
    </row>
    <row r="6" spans="1:6" ht="38.25" x14ac:dyDescent="0.25">
      <c r="B6" s="301" t="s">
        <v>848</v>
      </c>
      <c r="C6" s="337" t="s">
        <v>849</v>
      </c>
      <c r="D6" s="303">
        <v>589249.33249299997</v>
      </c>
    </row>
    <row r="7" spans="1:6" x14ac:dyDescent="0.25">
      <c r="B7" s="298" t="s">
        <v>850</v>
      </c>
      <c r="C7" s="310" t="s">
        <v>851</v>
      </c>
      <c r="D7" s="300">
        <v>31260.391976999999</v>
      </c>
    </row>
    <row r="8" spans="1:6" x14ac:dyDescent="0.25">
      <c r="B8" s="298" t="s">
        <v>852</v>
      </c>
      <c r="C8" s="310" t="s">
        <v>853</v>
      </c>
      <c r="D8" s="300">
        <v>557988.94051599992</v>
      </c>
    </row>
    <row r="9" spans="1:6" x14ac:dyDescent="0.25">
      <c r="B9" s="298" t="s">
        <v>854</v>
      </c>
      <c r="C9" s="310" t="s">
        <v>429</v>
      </c>
      <c r="D9" s="300">
        <v>56437.799068</v>
      </c>
    </row>
    <row r="10" spans="1:6" x14ac:dyDescent="0.25">
      <c r="B10" s="298" t="s">
        <v>407</v>
      </c>
      <c r="C10" s="310" t="s">
        <v>855</v>
      </c>
      <c r="D10" s="300">
        <v>61792.778794999998</v>
      </c>
    </row>
    <row r="11" spans="1:6" ht="38.25" x14ac:dyDescent="0.25">
      <c r="B11" s="298" t="s">
        <v>856</v>
      </c>
      <c r="C11" s="310" t="s">
        <v>857</v>
      </c>
      <c r="D11" s="300">
        <v>78.626979000000006</v>
      </c>
    </row>
    <row r="12" spans="1:6" x14ac:dyDescent="0.25">
      <c r="B12" s="298" t="s">
        <v>858</v>
      </c>
      <c r="C12" s="310" t="s">
        <v>423</v>
      </c>
      <c r="D12" s="300">
        <v>1807.7013649999999</v>
      </c>
    </row>
    <row r="13" spans="1:6" ht="25.5" x14ac:dyDescent="0.25">
      <c r="B13" s="298" t="s">
        <v>859</v>
      </c>
      <c r="C13" s="310" t="s">
        <v>860</v>
      </c>
      <c r="D13" s="300">
        <v>272517.08439899998</v>
      </c>
    </row>
    <row r="14" spans="1:6" x14ac:dyDescent="0.25">
      <c r="B14" s="298" t="s">
        <v>861</v>
      </c>
      <c r="C14" s="310" t="s">
        <v>862</v>
      </c>
      <c r="D14" s="300">
        <v>78950.403460000001</v>
      </c>
    </row>
    <row r="15" spans="1:6" x14ac:dyDescent="0.25">
      <c r="B15" s="298" t="s">
        <v>863</v>
      </c>
      <c r="C15" s="310" t="s">
        <v>424</v>
      </c>
      <c r="D15" s="300">
        <v>65593.535380000001</v>
      </c>
    </row>
    <row r="16" spans="1:6" x14ac:dyDescent="0.25">
      <c r="B16" s="298" t="s">
        <v>864</v>
      </c>
      <c r="C16" s="310" t="s">
        <v>427</v>
      </c>
      <c r="D16" s="300">
        <v>7175.2281229999999</v>
      </c>
    </row>
    <row r="17" spans="2:4" ht="38.25" x14ac:dyDescent="0.25">
      <c r="B17" s="298" t="s">
        <v>865</v>
      </c>
      <c r="C17" s="310" t="s">
        <v>866</v>
      </c>
      <c r="D17" s="300">
        <v>13635.782947</v>
      </c>
    </row>
  </sheetData>
  <mergeCells count="2">
    <mergeCell ref="B2:D3"/>
    <mergeCell ref="B5:C5"/>
  </mergeCells>
  <hyperlinks>
    <hyperlink ref="F3" location="Index!A1" display="Return to index" xr:uid="{036E1350-C0E9-40F9-A00B-8CB9866078DD}"/>
  </hyperlinks>
  <pageMargins left="0.7" right="0.7" top="0.75" bottom="0.75" header="0.3" footer="0.3"/>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61AB2B-BB23-4311-AAF0-1BB5D8D8E5AB}">
  <dimension ref="A1:M46"/>
  <sheetViews>
    <sheetView showGridLines="0" zoomScale="70" zoomScaleNormal="70" zoomScaleSheetLayoutView="20" zoomScalePageLayoutView="80" workbookViewId="0">
      <selection activeCell="B44" sqref="B44"/>
    </sheetView>
  </sheetViews>
  <sheetFormatPr defaultColWidth="9.140625" defaultRowHeight="15" x14ac:dyDescent="0.25"/>
  <cols>
    <col min="1" max="1" width="35.5703125" style="582" customWidth="1"/>
    <col min="2" max="2" width="89.140625" style="582" customWidth="1"/>
    <col min="3" max="10" width="26.42578125" style="582" customWidth="1"/>
    <col min="11" max="11" width="35.5703125" style="582" customWidth="1"/>
    <col min="12" max="12" width="35.5703125" customWidth="1"/>
    <col min="13" max="13" width="16" bestFit="1" customWidth="1"/>
  </cols>
  <sheetData>
    <row r="1" spans="1:13" ht="15.75" x14ac:dyDescent="0.25">
      <c r="A1" s="892" t="s">
        <v>1006</v>
      </c>
      <c r="B1" s="893"/>
      <c r="C1" s="894" t="s">
        <v>1007</v>
      </c>
      <c r="D1" s="895"/>
      <c r="E1" s="895"/>
      <c r="F1" s="896"/>
      <c r="G1" s="894" t="s">
        <v>1008</v>
      </c>
      <c r="H1" s="895"/>
      <c r="I1" s="895"/>
      <c r="J1" s="896"/>
    </row>
    <row r="2" spans="1:13" ht="15.75" x14ac:dyDescent="0.25">
      <c r="A2" s="900" t="s">
        <v>1009</v>
      </c>
      <c r="B2" s="901"/>
      <c r="C2" s="897"/>
      <c r="D2" s="898"/>
      <c r="E2" s="898"/>
      <c r="F2" s="899"/>
      <c r="G2" s="897"/>
      <c r="H2" s="898"/>
      <c r="I2" s="898"/>
      <c r="J2" s="899"/>
      <c r="M2" s="271" t="s">
        <v>46</v>
      </c>
    </row>
    <row r="3" spans="1:13" ht="15.75" x14ac:dyDescent="0.25">
      <c r="A3" s="900" t="s">
        <v>1010</v>
      </c>
      <c r="B3" s="901"/>
      <c r="C3" s="621">
        <f>+LARGE([5]DATAGRUNDLAG!$4:$4,1)</f>
        <v>44742</v>
      </c>
      <c r="D3" s="621">
        <f>+LARGE([5]DATAGRUNDLAG!$4:$4,2)</f>
        <v>44651</v>
      </c>
      <c r="E3" s="621">
        <f>+LARGE([5]DATAGRUNDLAG!$4:$4,3)</f>
        <v>44561</v>
      </c>
      <c r="F3" s="621">
        <f>+LARGE([5]DATAGRUNDLAG!$4:$4,4)</f>
        <v>44469</v>
      </c>
      <c r="G3" s="621">
        <f>+LARGE([5]DATAGRUNDLAG!$4:$4,1)</f>
        <v>44742</v>
      </c>
      <c r="H3" s="621">
        <f>+LARGE([5]DATAGRUNDLAG!$4:$4,2)</f>
        <v>44651</v>
      </c>
      <c r="I3" s="621">
        <f>+LARGE([5]DATAGRUNDLAG!$4:$4,3)</f>
        <v>44561</v>
      </c>
      <c r="J3" s="621">
        <f>+LARGE([5]DATAGRUNDLAG!$4:$4,4)</f>
        <v>44469</v>
      </c>
    </row>
    <row r="4" spans="1:13" ht="15.75" x14ac:dyDescent="0.25">
      <c r="A4" s="900" t="s">
        <v>867</v>
      </c>
      <c r="B4" s="901"/>
      <c r="C4" s="622">
        <v>12</v>
      </c>
      <c r="D4" s="623">
        <v>12</v>
      </c>
      <c r="E4" s="623">
        <v>12</v>
      </c>
      <c r="F4" s="622">
        <v>12</v>
      </c>
      <c r="G4" s="623">
        <v>12</v>
      </c>
      <c r="H4" s="623">
        <v>12</v>
      </c>
      <c r="I4" s="623">
        <v>12</v>
      </c>
      <c r="J4" s="623">
        <v>12</v>
      </c>
    </row>
    <row r="5" spans="1:13" x14ac:dyDescent="0.25">
      <c r="A5" s="624" t="s">
        <v>868</v>
      </c>
      <c r="B5" s="625"/>
      <c r="C5" s="624"/>
      <c r="D5" s="626"/>
      <c r="E5" s="626"/>
      <c r="F5" s="624"/>
      <c r="G5" s="626"/>
      <c r="H5" s="626"/>
      <c r="I5" s="626"/>
      <c r="J5" s="626"/>
    </row>
    <row r="6" spans="1:13" x14ac:dyDescent="0.25">
      <c r="A6" s="627">
        <v>1</v>
      </c>
      <c r="B6" s="628" t="s">
        <v>913</v>
      </c>
      <c r="C6" s="889"/>
      <c r="D6" s="890"/>
      <c r="E6" s="890"/>
      <c r="F6" s="891"/>
      <c r="G6" s="629">
        <v>114374.05061359642</v>
      </c>
      <c r="H6" s="630">
        <v>116316.92604863603</v>
      </c>
      <c r="I6" s="630">
        <v>119255.80987211672</v>
      </c>
      <c r="J6" s="630">
        <v>120134.14997504059</v>
      </c>
    </row>
    <row r="7" spans="1:13" ht="15.6" customHeight="1" x14ac:dyDescent="0.25">
      <c r="A7" s="631" t="s">
        <v>1011</v>
      </c>
      <c r="B7" s="632"/>
      <c r="C7" s="903"/>
      <c r="D7" s="904"/>
      <c r="E7" s="904"/>
      <c r="F7" s="905"/>
      <c r="G7" s="633"/>
      <c r="H7" s="633"/>
      <c r="I7" s="633"/>
      <c r="J7" s="633"/>
    </row>
    <row r="8" spans="1:13" ht="15.6" customHeight="1" x14ac:dyDescent="0.25">
      <c r="A8" s="634">
        <v>2</v>
      </c>
      <c r="B8" s="635" t="s">
        <v>1012</v>
      </c>
      <c r="C8" s="636">
        <v>87919.068808597527</v>
      </c>
      <c r="D8" s="636">
        <v>88339.873078221935</v>
      </c>
      <c r="E8" s="636">
        <v>88599.483827155738</v>
      </c>
      <c r="F8" s="636">
        <v>89241.909746270016</v>
      </c>
      <c r="G8" s="637">
        <v>5896.2848683854672</v>
      </c>
      <c r="H8" s="637">
        <v>5909.9198986277088</v>
      </c>
      <c r="I8" s="637">
        <v>5934.0322838098573</v>
      </c>
      <c r="J8" s="637">
        <v>5976.1927977978758</v>
      </c>
    </row>
    <row r="9" spans="1:13" ht="15.6" customHeight="1" x14ac:dyDescent="0.25">
      <c r="A9" s="638">
        <v>3</v>
      </c>
      <c r="B9" s="639" t="s">
        <v>869</v>
      </c>
      <c r="C9" s="640">
        <v>58008.061192134024</v>
      </c>
      <c r="D9" s="641">
        <v>58497.083691476379</v>
      </c>
      <c r="E9" s="641">
        <v>58560.65334135286</v>
      </c>
      <c r="F9" s="640">
        <v>58933.054176172504</v>
      </c>
      <c r="G9" s="641">
        <v>2900.4030596067014</v>
      </c>
      <c r="H9" s="641">
        <v>2924.8541845738196</v>
      </c>
      <c r="I9" s="641">
        <v>2928.0326670676427</v>
      </c>
      <c r="J9" s="641">
        <v>2946.6527088086254</v>
      </c>
    </row>
    <row r="10" spans="1:13" ht="15.6" customHeight="1" x14ac:dyDescent="0.25">
      <c r="A10" s="638">
        <v>4</v>
      </c>
      <c r="B10" s="639" t="s">
        <v>870</v>
      </c>
      <c r="C10" s="640">
        <v>29435.727993518485</v>
      </c>
      <c r="D10" s="641">
        <v>29332.233159583062</v>
      </c>
      <c r="E10" s="641">
        <v>29532.117797625717</v>
      </c>
      <c r="F10" s="640">
        <v>29783.923745112501</v>
      </c>
      <c r="G10" s="641">
        <v>2991.5512550429326</v>
      </c>
      <c r="H10" s="641">
        <v>2980.9391459955559</v>
      </c>
      <c r="I10" s="641">
        <v>3001.9227514850713</v>
      </c>
      <c r="J10" s="641">
        <v>3025.9987172317506</v>
      </c>
    </row>
    <row r="11" spans="1:13" ht="15.6" customHeight="1" x14ac:dyDescent="0.25">
      <c r="A11" s="642">
        <v>5</v>
      </c>
      <c r="B11" s="643" t="s">
        <v>871</v>
      </c>
      <c r="C11" s="636">
        <v>67348.351513935631</v>
      </c>
      <c r="D11" s="636">
        <v>66240.256109668073</v>
      </c>
      <c r="E11" s="636">
        <v>64674.895439945714</v>
      </c>
      <c r="F11" s="636">
        <v>72907.931215972509</v>
      </c>
      <c r="G11" s="637">
        <v>50218.634358396463</v>
      </c>
      <c r="H11" s="637">
        <v>50208.2855114251</v>
      </c>
      <c r="I11" s="637">
        <v>48671.963604438584</v>
      </c>
      <c r="J11" s="637">
        <v>56957.225265594505</v>
      </c>
    </row>
    <row r="12" spans="1:13" ht="15.6" customHeight="1" x14ac:dyDescent="0.25">
      <c r="A12" s="638">
        <v>6</v>
      </c>
      <c r="B12" s="644" t="s">
        <v>872</v>
      </c>
      <c r="C12" s="640">
        <v>0</v>
      </c>
      <c r="D12" s="641">
        <v>0</v>
      </c>
      <c r="E12" s="641">
        <v>0</v>
      </c>
      <c r="F12" s="640">
        <v>0</v>
      </c>
      <c r="G12" s="629">
        <v>0</v>
      </c>
      <c r="H12" s="629">
        <v>0</v>
      </c>
      <c r="I12" s="629">
        <v>0</v>
      </c>
      <c r="J12" s="645">
        <v>0</v>
      </c>
    </row>
    <row r="13" spans="1:13" ht="15.6" customHeight="1" x14ac:dyDescent="0.25">
      <c r="A13" s="638">
        <v>7</v>
      </c>
      <c r="B13" s="639" t="s">
        <v>873</v>
      </c>
      <c r="C13" s="640">
        <v>44508.189455240565</v>
      </c>
      <c r="D13" s="641">
        <v>43940.158523014317</v>
      </c>
      <c r="E13" s="641">
        <v>43996.249394890001</v>
      </c>
      <c r="F13" s="640">
        <v>45865.867551727511</v>
      </c>
      <c r="G13" s="629">
        <v>27378.472299701403</v>
      </c>
      <c r="H13" s="629">
        <v>27908.187924771351</v>
      </c>
      <c r="I13" s="629">
        <v>27993.317559382864</v>
      </c>
      <c r="J13" s="645">
        <v>29915.161601349504</v>
      </c>
    </row>
    <row r="14" spans="1:13" ht="15.6" customHeight="1" x14ac:dyDescent="0.25">
      <c r="A14" s="638">
        <v>8</v>
      </c>
      <c r="B14" s="639" t="s">
        <v>874</v>
      </c>
      <c r="C14" s="640">
        <v>22840.162058695059</v>
      </c>
      <c r="D14" s="641">
        <v>22300.097586653752</v>
      </c>
      <c r="E14" s="641">
        <v>20678.646045055717</v>
      </c>
      <c r="F14" s="640">
        <v>27042.063664244997</v>
      </c>
      <c r="G14" s="629">
        <v>22840.162058695059</v>
      </c>
      <c r="H14" s="629">
        <v>22300.097586653752</v>
      </c>
      <c r="I14" s="629">
        <v>20678.646045055717</v>
      </c>
      <c r="J14" s="645">
        <v>27042.063664244997</v>
      </c>
    </row>
    <row r="15" spans="1:13" ht="15.6" customHeight="1" x14ac:dyDescent="0.25">
      <c r="A15" s="634">
        <v>9</v>
      </c>
      <c r="B15" s="646" t="s">
        <v>875</v>
      </c>
      <c r="C15" s="889"/>
      <c r="D15" s="890"/>
      <c r="E15" s="890"/>
      <c r="F15" s="891"/>
      <c r="G15" s="637">
        <v>1138.2579914376977</v>
      </c>
      <c r="H15" s="637">
        <v>1016.1513747030565</v>
      </c>
      <c r="I15" s="637">
        <v>828.75973180838571</v>
      </c>
      <c r="J15" s="637">
        <v>870.272019788325</v>
      </c>
    </row>
    <row r="16" spans="1:13" ht="15.6" customHeight="1" x14ac:dyDescent="0.25">
      <c r="A16" s="642">
        <v>10</v>
      </c>
      <c r="B16" s="643" t="s">
        <v>1013</v>
      </c>
      <c r="C16" s="647">
        <v>59344.221625672457</v>
      </c>
      <c r="D16" s="647">
        <v>58884.655565370718</v>
      </c>
      <c r="E16" s="647">
        <v>59131.909213110448</v>
      </c>
      <c r="F16" s="647">
        <v>59587.313116216494</v>
      </c>
      <c r="G16" s="637">
        <v>8012.6977490245026</v>
      </c>
      <c r="H16" s="637">
        <v>7989.1313559911632</v>
      </c>
      <c r="I16" s="637">
        <v>8190.3348455755913</v>
      </c>
      <c r="J16" s="637">
        <v>8356.413204252196</v>
      </c>
    </row>
    <row r="17" spans="1:12" ht="15.6" customHeight="1" x14ac:dyDescent="0.25">
      <c r="A17" s="638">
        <v>11</v>
      </c>
      <c r="B17" s="639" t="s">
        <v>876</v>
      </c>
      <c r="C17" s="640">
        <v>2653.4738074249981</v>
      </c>
      <c r="D17" s="640">
        <v>2810.2621870291641</v>
      </c>
      <c r="E17" s="640">
        <v>2791.7849874171388</v>
      </c>
      <c r="F17" s="640">
        <v>2814.1188455799952</v>
      </c>
      <c r="G17" s="629">
        <v>2569.4966286994982</v>
      </c>
      <c r="H17" s="629">
        <v>2617.4277371289145</v>
      </c>
      <c r="I17" s="629">
        <v>2676.6876090917108</v>
      </c>
      <c r="J17" s="645">
        <v>2670.3713342687456</v>
      </c>
    </row>
    <row r="18" spans="1:12" ht="15.6" customHeight="1" x14ac:dyDescent="0.25">
      <c r="A18" s="638">
        <v>12</v>
      </c>
      <c r="B18" s="639" t="s">
        <v>877</v>
      </c>
      <c r="C18" s="640">
        <v>0</v>
      </c>
      <c r="D18" s="641">
        <v>0</v>
      </c>
      <c r="E18" s="641">
        <v>0</v>
      </c>
      <c r="F18" s="640">
        <v>0</v>
      </c>
      <c r="G18" s="629">
        <v>0</v>
      </c>
      <c r="H18" s="629">
        <v>0</v>
      </c>
      <c r="I18" s="629">
        <v>0</v>
      </c>
      <c r="J18" s="645">
        <v>0</v>
      </c>
    </row>
    <row r="19" spans="1:12" ht="15.6" customHeight="1" x14ac:dyDescent="0.25">
      <c r="A19" s="638">
        <v>13</v>
      </c>
      <c r="B19" s="639" t="s">
        <v>878</v>
      </c>
      <c r="C19" s="640">
        <v>56690.747818247459</v>
      </c>
      <c r="D19" s="641">
        <v>56074.393378341556</v>
      </c>
      <c r="E19" s="641">
        <v>56340.124225693311</v>
      </c>
      <c r="F19" s="640">
        <v>56773.194270636501</v>
      </c>
      <c r="G19" s="629">
        <v>5443.201120325004</v>
      </c>
      <c r="H19" s="629">
        <v>5371.7036188622487</v>
      </c>
      <c r="I19" s="629">
        <v>5513.6472364838801</v>
      </c>
      <c r="J19" s="645">
        <v>5686.0418699834499</v>
      </c>
    </row>
    <row r="20" spans="1:12" ht="15.6" customHeight="1" x14ac:dyDescent="0.25">
      <c r="A20" s="634">
        <v>14</v>
      </c>
      <c r="B20" s="646" t="s">
        <v>879</v>
      </c>
      <c r="C20" s="636">
        <v>19144.978705839159</v>
      </c>
      <c r="D20" s="637">
        <v>18709.051751450828</v>
      </c>
      <c r="E20" s="637">
        <v>17984.456866748093</v>
      </c>
      <c r="F20" s="636">
        <v>19214.882402074167</v>
      </c>
      <c r="G20" s="637">
        <v>5793.4001615999914</v>
      </c>
      <c r="H20" s="637">
        <v>5744.9917317891623</v>
      </c>
      <c r="I20" s="637">
        <v>5158.9819783057146</v>
      </c>
      <c r="J20" s="637">
        <v>5545.8765404050009</v>
      </c>
    </row>
    <row r="21" spans="1:12" ht="15.6" customHeight="1" x14ac:dyDescent="0.25">
      <c r="A21" s="627">
        <v>15</v>
      </c>
      <c r="B21" s="648" t="s">
        <v>880</v>
      </c>
      <c r="C21" s="636">
        <v>24702.822806333781</v>
      </c>
      <c r="D21" s="637">
        <v>24704.315096415019</v>
      </c>
      <c r="E21" s="637">
        <v>23870.551289735718</v>
      </c>
      <c r="F21" s="636">
        <v>22621.112989887501</v>
      </c>
      <c r="G21" s="637">
        <v>1986.1393196381043</v>
      </c>
      <c r="H21" s="637">
        <v>1958.7753060705409</v>
      </c>
      <c r="I21" s="637">
        <v>1704.3304036585969</v>
      </c>
      <c r="J21" s="637">
        <v>1848.5778580571873</v>
      </c>
    </row>
    <row r="22" spans="1:12" ht="15.6" customHeight="1" x14ac:dyDescent="0.25">
      <c r="A22" s="634">
        <v>16</v>
      </c>
      <c r="B22" s="646" t="s">
        <v>881</v>
      </c>
      <c r="C22" s="889"/>
      <c r="D22" s="890"/>
      <c r="E22" s="890"/>
      <c r="F22" s="891"/>
      <c r="G22" s="637">
        <v>73045.414448482232</v>
      </c>
      <c r="H22" s="637">
        <v>72827.255178606734</v>
      </c>
      <c r="I22" s="637">
        <v>70488.402847596721</v>
      </c>
      <c r="J22" s="637">
        <v>79554.557685895095</v>
      </c>
    </row>
    <row r="23" spans="1:12" ht="15.6" customHeight="1" x14ac:dyDescent="0.25">
      <c r="A23" s="649" t="s">
        <v>1014</v>
      </c>
      <c r="B23" s="650"/>
      <c r="C23" s="649"/>
      <c r="D23" s="651"/>
      <c r="E23" s="651"/>
      <c r="F23" s="649"/>
      <c r="G23" s="652"/>
      <c r="H23" s="652"/>
      <c r="I23" s="652"/>
      <c r="J23" s="652"/>
    </row>
    <row r="24" spans="1:12" ht="15.6" customHeight="1" x14ac:dyDescent="0.25">
      <c r="A24" s="634">
        <v>17</v>
      </c>
      <c r="B24" s="635" t="s">
        <v>1015</v>
      </c>
      <c r="C24" s="640">
        <v>46458.628262430822</v>
      </c>
      <c r="D24" s="641">
        <v>45978.318867300834</v>
      </c>
      <c r="E24" s="641">
        <v>47617.494007169989</v>
      </c>
      <c r="F24" s="640">
        <v>52798.8993635675</v>
      </c>
      <c r="G24" s="629">
        <v>7425.1214970767924</v>
      </c>
      <c r="H24" s="629">
        <v>7361.7531997451406</v>
      </c>
      <c r="I24" s="629">
        <v>7890.6524360721996</v>
      </c>
      <c r="J24" s="645">
        <v>9192.5588291946751</v>
      </c>
    </row>
    <row r="25" spans="1:12" ht="15.6" customHeight="1" x14ac:dyDescent="0.25">
      <c r="A25" s="634">
        <v>18</v>
      </c>
      <c r="B25" s="635" t="s">
        <v>882</v>
      </c>
      <c r="C25" s="640">
        <v>8797.0750271137204</v>
      </c>
      <c r="D25" s="641">
        <v>8187.339420031959</v>
      </c>
      <c r="E25" s="641">
        <v>7911.8969179557143</v>
      </c>
      <c r="F25" s="640">
        <v>8792.7543430825026</v>
      </c>
      <c r="G25" s="629">
        <v>6430.719387659974</v>
      </c>
      <c r="H25" s="629">
        <v>6251.2569819277951</v>
      </c>
      <c r="I25" s="629">
        <v>6332.0549365328579</v>
      </c>
      <c r="J25" s="645">
        <v>7400.3304710112543</v>
      </c>
      <c r="L25" s="279"/>
    </row>
    <row r="26" spans="1:12" ht="15.6" customHeight="1" x14ac:dyDescent="0.25">
      <c r="A26" s="634">
        <v>19</v>
      </c>
      <c r="B26" s="635" t="s">
        <v>883</v>
      </c>
      <c r="C26" s="640">
        <v>9383.9113395950026</v>
      </c>
      <c r="D26" s="641">
        <v>9145.9476610383335</v>
      </c>
      <c r="E26" s="641">
        <v>8439.7958979699997</v>
      </c>
      <c r="F26" s="640">
        <v>10193.591055447501</v>
      </c>
      <c r="G26" s="629">
        <v>9383.9113395950026</v>
      </c>
      <c r="H26" s="629">
        <v>9145.9476610383335</v>
      </c>
      <c r="I26" s="629">
        <v>8439.7958979699997</v>
      </c>
      <c r="J26" s="645">
        <v>10193.591055447501</v>
      </c>
    </row>
    <row r="27" spans="1:12" ht="47.1" customHeight="1" x14ac:dyDescent="0.25">
      <c r="A27" s="642" t="s">
        <v>884</v>
      </c>
      <c r="B27" s="653" t="s">
        <v>885</v>
      </c>
      <c r="C27" s="889"/>
      <c r="D27" s="890"/>
      <c r="E27" s="890"/>
      <c r="F27" s="891"/>
      <c r="G27" s="654">
        <f>+IFERROR(GETPIVOTDATA("ReportingAmount",[6]DATAGRUNDLAG!$E$3,"BusinessUnit","KONCERN","AsOfDate",DATE(YEAR(G$6),MONTH(G$6),DAY(G$6)),"Row",$A27,"Column","W"),0)/1000000</f>
        <v>0</v>
      </c>
      <c r="H27" s="654">
        <f>+IFERROR(GETPIVOTDATA("ReportingAmount",[6]DATAGRUNDLAG!$E$3,"BusinessUnit","KONCERN","AsOfDate",DATE(YEAR(H$6),MONTH(H$6),DAY(H$6)),"Row",$A27,"Column","W"),0)/1000000</f>
        <v>0</v>
      </c>
      <c r="I27" s="654">
        <f>+IFERROR(GETPIVOTDATA("ReportingAmount",[6]DATAGRUNDLAG!$E$3,"BusinessUnit","KONCERN","AsOfDate",DATE(YEAR(I$6),MONTH(I$6),DAY(I$6)),"Row",$A27,"Column","W"),0)/1000000</f>
        <v>0</v>
      </c>
      <c r="J27" s="654">
        <f>+IFERROR(GETPIVOTDATA("ReportingAmount",[6]DATAGRUNDLAG!$E$3,"BusinessUnit","KONCERN","AsOfDate",DATE(YEAR(J$6),MONTH(J$6),DAY(J$6)),"Row",$A27,"Column","W"),0)/1000000</f>
        <v>0</v>
      </c>
    </row>
    <row r="28" spans="1:12" ht="15.6" customHeight="1" x14ac:dyDescent="0.25">
      <c r="A28" s="634" t="s">
        <v>886</v>
      </c>
      <c r="B28" s="635" t="s">
        <v>887</v>
      </c>
      <c r="C28" s="889"/>
      <c r="D28" s="890"/>
      <c r="E28" s="890"/>
      <c r="F28" s="891"/>
      <c r="G28" s="655">
        <f>+IFERROR(GETPIVOTDATA("ReportingAmount",[6]DATAGRUNDLAG!$E$3,"BusinessUnit","KONCERN","AsOfDate",DATE(YEAR(G$6),MONTH(G$6),DAY(G$6)),"Row",$A28,"Column","W"),0)/1000000</f>
        <v>0</v>
      </c>
      <c r="H28" s="655">
        <f>+IFERROR(GETPIVOTDATA("ReportingAmount",[6]DATAGRUNDLAG!$E$3,"BusinessUnit","KONCERN","AsOfDate",DATE(YEAR(H$6),MONTH(H$6),DAY(H$6)),"Row",$A28,"Column","W"),0)/1000000</f>
        <v>0</v>
      </c>
      <c r="I28" s="655">
        <f>+IFERROR(GETPIVOTDATA("ReportingAmount",[6]DATAGRUNDLAG!$E$3,"BusinessUnit","KONCERN","AsOfDate",DATE(YEAR(I$6),MONTH(I$6),DAY(I$6)),"Row",$A28,"Column","W"),0)/1000000</f>
        <v>0</v>
      </c>
      <c r="J28" s="655">
        <f>+IFERROR(GETPIVOTDATA("ReportingAmount",[6]DATAGRUNDLAG!$E$3,"BusinessUnit","KONCERN","AsOfDate",DATE(YEAR(J$6),MONTH(J$6),DAY(J$6)),"Row",$A28,"Column","W"),0)/1000000</f>
        <v>0</v>
      </c>
    </row>
    <row r="29" spans="1:12" ht="15.6" customHeight="1" x14ac:dyDescent="0.25">
      <c r="A29" s="642">
        <v>20</v>
      </c>
      <c r="B29" s="656" t="s">
        <v>888</v>
      </c>
      <c r="C29" s="647">
        <v>64639.614629139549</v>
      </c>
      <c r="D29" s="647">
        <v>63311.605948371129</v>
      </c>
      <c r="E29" s="647">
        <v>63969.186823095704</v>
      </c>
      <c r="F29" s="647">
        <v>71785.2447620975</v>
      </c>
      <c r="G29" s="647">
        <v>23239.752224331769</v>
      </c>
      <c r="H29" s="647">
        <v>22758.957842711272</v>
      </c>
      <c r="I29" s="647">
        <v>22662.503270575056</v>
      </c>
      <c r="J29" s="647">
        <v>26786.480355653432</v>
      </c>
    </row>
    <row r="30" spans="1:12" ht="15.6" customHeight="1" x14ac:dyDescent="0.25">
      <c r="A30" s="657" t="s">
        <v>97</v>
      </c>
      <c r="B30" s="658" t="s">
        <v>889</v>
      </c>
      <c r="C30" s="640">
        <v>0</v>
      </c>
      <c r="D30" s="640">
        <v>0</v>
      </c>
      <c r="E30" s="640">
        <v>0</v>
      </c>
      <c r="F30" s="640">
        <v>0</v>
      </c>
      <c r="G30" s="629">
        <v>0</v>
      </c>
      <c r="H30" s="629">
        <v>0</v>
      </c>
      <c r="I30" s="629">
        <v>0</v>
      </c>
      <c r="J30" s="645">
        <v>0</v>
      </c>
    </row>
    <row r="31" spans="1:12" ht="15.6" customHeight="1" x14ac:dyDescent="0.25">
      <c r="A31" s="659" t="s">
        <v>100</v>
      </c>
      <c r="B31" s="660" t="s">
        <v>1016</v>
      </c>
      <c r="C31" s="640">
        <v>0</v>
      </c>
      <c r="D31" s="640">
        <v>0</v>
      </c>
      <c r="E31" s="640">
        <v>0</v>
      </c>
      <c r="F31" s="640">
        <v>0</v>
      </c>
      <c r="G31" s="629">
        <v>0</v>
      </c>
      <c r="H31" s="629">
        <v>0</v>
      </c>
      <c r="I31" s="629">
        <v>0</v>
      </c>
      <c r="J31" s="645">
        <v>0</v>
      </c>
    </row>
    <row r="32" spans="1:12" ht="15.6" customHeight="1" x14ac:dyDescent="0.25">
      <c r="A32" s="657" t="s">
        <v>103</v>
      </c>
      <c r="B32" s="658" t="s">
        <v>1017</v>
      </c>
      <c r="C32" s="640">
        <v>0</v>
      </c>
      <c r="D32" s="640">
        <v>0</v>
      </c>
      <c r="E32" s="640">
        <v>0</v>
      </c>
      <c r="F32" s="640">
        <v>0</v>
      </c>
      <c r="G32" s="629">
        <v>0</v>
      </c>
      <c r="H32" s="629">
        <v>0</v>
      </c>
      <c r="I32" s="629">
        <v>0</v>
      </c>
      <c r="J32" s="645">
        <v>0</v>
      </c>
    </row>
    <row r="33" spans="1:10" ht="15.6" customHeight="1" x14ac:dyDescent="0.25">
      <c r="A33" s="661"/>
      <c r="B33" s="583"/>
      <c r="C33" s="583"/>
      <c r="D33" s="583"/>
      <c r="E33" s="583"/>
      <c r="F33" s="583"/>
      <c r="G33" s="886" t="s">
        <v>1018</v>
      </c>
      <c r="H33" s="887"/>
      <c r="I33" s="887"/>
      <c r="J33" s="888"/>
    </row>
    <row r="34" spans="1:10" ht="15.6" customHeight="1" x14ac:dyDescent="0.25">
      <c r="A34" s="634">
        <v>21</v>
      </c>
      <c r="B34" s="635" t="s">
        <v>890</v>
      </c>
      <c r="C34" s="889"/>
      <c r="D34" s="890"/>
      <c r="E34" s="890"/>
      <c r="F34" s="891"/>
      <c r="G34" s="662">
        <v>114374.05061359613</v>
      </c>
      <c r="H34" s="662">
        <v>116316.92604863585</v>
      </c>
      <c r="I34" s="662">
        <v>119255.80987211672</v>
      </c>
      <c r="J34" s="662">
        <v>120134.14997504056</v>
      </c>
    </row>
    <row r="35" spans="1:10" ht="15.6" customHeight="1" x14ac:dyDescent="0.25">
      <c r="A35" s="634">
        <v>22</v>
      </c>
      <c r="B35" s="635" t="s">
        <v>891</v>
      </c>
      <c r="C35" s="889"/>
      <c r="D35" s="890"/>
      <c r="E35" s="890"/>
      <c r="F35" s="891"/>
      <c r="G35" s="662">
        <v>49805.662224150474</v>
      </c>
      <c r="H35" s="662">
        <v>50068.29733589547</v>
      </c>
      <c r="I35" s="662">
        <v>47825.899577021657</v>
      </c>
      <c r="J35" s="662">
        <v>52768.077330241671</v>
      </c>
    </row>
    <row r="36" spans="1:10" ht="15.6" customHeight="1" x14ac:dyDescent="0.25">
      <c r="A36" s="634">
        <v>23</v>
      </c>
      <c r="B36" s="635" t="s">
        <v>1019</v>
      </c>
      <c r="C36" s="889"/>
      <c r="D36" s="890"/>
      <c r="E36" s="890"/>
      <c r="F36" s="891"/>
      <c r="G36" s="663">
        <v>2.4280020642003248</v>
      </c>
      <c r="H36" s="663">
        <v>2.4621996526796037</v>
      </c>
      <c r="I36" s="663">
        <v>2.674864532598503</v>
      </c>
      <c r="J36" s="663">
        <v>2.3069636910436087</v>
      </c>
    </row>
    <row r="37" spans="1:10" ht="15" customHeight="1" x14ac:dyDescent="0.25">
      <c r="A37" s="902" t="s">
        <v>1020</v>
      </c>
      <c r="B37" s="902"/>
      <c r="C37" s="902"/>
      <c r="D37" s="902"/>
      <c r="E37" s="902"/>
      <c r="F37" s="902"/>
      <c r="G37" s="584"/>
      <c r="H37" s="584"/>
      <c r="I37" s="584"/>
      <c r="J37" s="584"/>
    </row>
    <row r="39" spans="1:10" ht="15" customHeight="1" x14ac:dyDescent="0.25"/>
    <row r="41" spans="1:10" ht="15" customHeight="1" x14ac:dyDescent="0.25"/>
    <row r="44" spans="1:10" ht="33.75" customHeight="1" x14ac:dyDescent="0.25"/>
    <row r="45" spans="1:10" ht="36" customHeight="1" x14ac:dyDescent="0.25"/>
    <row r="46" spans="1:10" ht="39.75" customHeight="1" x14ac:dyDescent="0.25"/>
  </sheetData>
  <mergeCells count="17">
    <mergeCell ref="C35:F35"/>
    <mergeCell ref="C36:F36"/>
    <mergeCell ref="A37:F37"/>
    <mergeCell ref="A4:B4"/>
    <mergeCell ref="C6:F6"/>
    <mergeCell ref="C7:F7"/>
    <mergeCell ref="C15:F15"/>
    <mergeCell ref="C22:F22"/>
    <mergeCell ref="G33:J33"/>
    <mergeCell ref="C34:F34"/>
    <mergeCell ref="C27:F27"/>
    <mergeCell ref="C28:F28"/>
    <mergeCell ref="A1:B1"/>
    <mergeCell ref="C1:F2"/>
    <mergeCell ref="G1:J2"/>
    <mergeCell ref="A2:B2"/>
    <mergeCell ref="A3:B3"/>
  </mergeCells>
  <hyperlinks>
    <hyperlink ref="M2" location="Index!A1" display="Return to index" xr:uid="{246CDE46-0FB2-472E-864E-8E1C7A749175}"/>
  </hyperlinks>
  <pageMargins left="0.7" right="0.7" top="0.75" bottom="0.75" header="0.3" footer="0.3"/>
  <pageSetup paperSize="9" scale="31" orientation="portrait" verticalDpi="90"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B0AB64-9A0D-40F9-A98A-9CC60E2372FE}">
  <dimension ref="B2:J44"/>
  <sheetViews>
    <sheetView showGridLines="0" zoomScale="85" zoomScaleNormal="85" zoomScalePageLayoutView="80" workbookViewId="0">
      <selection activeCell="J2" sqref="J2"/>
    </sheetView>
  </sheetViews>
  <sheetFormatPr defaultColWidth="9.140625" defaultRowHeight="15" x14ac:dyDescent="0.25"/>
  <cols>
    <col min="1" max="1" width="3.140625" style="2" customWidth="1"/>
    <col min="2" max="2" width="11" style="2" customWidth="1"/>
    <col min="3" max="3" width="39.5703125" style="2" customWidth="1"/>
    <col min="4" max="8" width="31.7109375" style="2" customWidth="1"/>
    <col min="9" max="9" width="19.28515625" style="2" customWidth="1"/>
    <col min="10" max="10" width="20.5703125" style="2" customWidth="1"/>
    <col min="11" max="11" width="15.28515625" style="2" bestFit="1" customWidth="1"/>
    <col min="12" max="16384" width="9.140625" style="2"/>
  </cols>
  <sheetData>
    <row r="2" spans="2:10" ht="20.25" x14ac:dyDescent="0.25">
      <c r="B2" s="196" t="s">
        <v>892</v>
      </c>
      <c r="C2" s="46"/>
      <c r="D2" s="46"/>
      <c r="E2" s="46"/>
      <c r="F2" s="46"/>
      <c r="G2" s="46"/>
      <c r="H2" s="46"/>
      <c r="I2" s="722"/>
      <c r="J2" s="271" t="s">
        <v>46</v>
      </c>
    </row>
    <row r="3" spans="2:10" ht="15.75" x14ac:dyDescent="0.25">
      <c r="B3" s="283" t="s">
        <v>893</v>
      </c>
    </row>
    <row r="4" spans="2:10" ht="15.75" thickBot="1" x14ac:dyDescent="0.3"/>
    <row r="5" spans="2:10" ht="15.75" thickBot="1" x14ac:dyDescent="0.3">
      <c r="B5" s="913" t="s">
        <v>1006</v>
      </c>
      <c r="C5" s="914"/>
      <c r="D5" s="915">
        <v>44742</v>
      </c>
      <c r="E5" s="916"/>
      <c r="F5" s="916"/>
      <c r="G5" s="916"/>
      <c r="H5" s="917"/>
    </row>
    <row r="6" spans="2:10" x14ac:dyDescent="0.25">
      <c r="B6" s="918" t="s">
        <v>1009</v>
      </c>
      <c r="C6" s="919"/>
      <c r="D6" s="922" t="s">
        <v>894</v>
      </c>
      <c r="E6" s="922"/>
      <c r="F6" s="922"/>
      <c r="G6" s="922"/>
      <c r="H6" s="923" t="s">
        <v>895</v>
      </c>
    </row>
    <row r="7" spans="2:10" ht="15.75" thickBot="1" x14ac:dyDescent="0.3">
      <c r="B7" s="920"/>
      <c r="C7" s="921"/>
      <c r="D7" s="721" t="s">
        <v>1022</v>
      </c>
      <c r="E7" s="721" t="s">
        <v>896</v>
      </c>
      <c r="F7" s="721" t="s">
        <v>897</v>
      </c>
      <c r="G7" s="721" t="s">
        <v>898</v>
      </c>
      <c r="H7" s="924"/>
    </row>
    <row r="8" spans="2:10" ht="15.75" thickBot="1" x14ac:dyDescent="0.3">
      <c r="B8" s="906" t="s">
        <v>899</v>
      </c>
      <c r="C8" s="907"/>
      <c r="D8" s="908"/>
      <c r="E8" s="909"/>
      <c r="F8" s="909"/>
      <c r="G8" s="909"/>
      <c r="H8" s="910"/>
    </row>
    <row r="9" spans="2:10" ht="17.100000000000001" customHeight="1" x14ac:dyDescent="0.25">
      <c r="B9" s="665">
        <v>1</v>
      </c>
      <c r="C9" s="666" t="s">
        <v>900</v>
      </c>
      <c r="D9" s="667">
        <v>38034.718844000003</v>
      </c>
      <c r="E9" s="668">
        <v>0</v>
      </c>
      <c r="F9" s="668">
        <v>0</v>
      </c>
      <c r="G9" s="669">
        <v>5131.8999999999996</v>
      </c>
      <c r="H9" s="670">
        <v>43166.618843999997</v>
      </c>
    </row>
    <row r="10" spans="2:10" ht="17.100000000000001" customHeight="1" x14ac:dyDescent="0.25">
      <c r="B10" s="671">
        <v>2</v>
      </c>
      <c r="C10" s="672" t="s">
        <v>901</v>
      </c>
      <c r="D10" s="673">
        <v>38034.718844000003</v>
      </c>
      <c r="E10" s="674">
        <v>0</v>
      </c>
      <c r="F10" s="674">
        <v>0</v>
      </c>
      <c r="G10" s="675">
        <v>5131.8999999999996</v>
      </c>
      <c r="H10" s="676">
        <v>43166.618843999997</v>
      </c>
    </row>
    <row r="11" spans="2:10" ht="17.100000000000001" customHeight="1" x14ac:dyDescent="0.25">
      <c r="B11" s="671">
        <v>3</v>
      </c>
      <c r="C11" s="672" t="s">
        <v>902</v>
      </c>
      <c r="D11" s="677"/>
      <c r="E11" s="674">
        <v>0</v>
      </c>
      <c r="F11" s="674">
        <v>0</v>
      </c>
      <c r="G11" s="675">
        <v>0</v>
      </c>
      <c r="H11" s="676">
        <v>0</v>
      </c>
    </row>
    <row r="12" spans="2:10" ht="17.100000000000001" customHeight="1" x14ac:dyDescent="0.25">
      <c r="B12" s="678">
        <v>4</v>
      </c>
      <c r="C12" s="679" t="s">
        <v>903</v>
      </c>
      <c r="D12" s="677"/>
      <c r="E12" s="680">
        <v>88152.72630658382</v>
      </c>
      <c r="F12" s="680">
        <v>34.617876109999997</v>
      </c>
      <c r="G12" s="681">
        <v>14.012392209999991</v>
      </c>
      <c r="H12" s="682">
        <v>82281.105671344936</v>
      </c>
    </row>
    <row r="13" spans="2:10" ht="17.100000000000001" customHeight="1" x14ac:dyDescent="0.25">
      <c r="B13" s="671">
        <v>5</v>
      </c>
      <c r="C13" s="672" t="s">
        <v>869</v>
      </c>
      <c r="D13" s="677"/>
      <c r="E13" s="683">
        <v>57961.912555890063</v>
      </c>
      <c r="F13" s="683">
        <v>7.7577383199999987</v>
      </c>
      <c r="G13" s="675">
        <v>2.6904827799999995</v>
      </c>
      <c r="H13" s="676">
        <v>55073.877262279551</v>
      </c>
    </row>
    <row r="14" spans="2:10" ht="17.100000000000001" customHeight="1" x14ac:dyDescent="0.25">
      <c r="B14" s="671">
        <v>6</v>
      </c>
      <c r="C14" s="672" t="s">
        <v>870</v>
      </c>
      <c r="D14" s="677"/>
      <c r="E14" s="683">
        <v>30190.813750693764</v>
      </c>
      <c r="F14" s="683">
        <v>26.86013779</v>
      </c>
      <c r="G14" s="675">
        <v>11.321909429999991</v>
      </c>
      <c r="H14" s="676">
        <v>27207.228409065392</v>
      </c>
    </row>
    <row r="15" spans="2:10" ht="17.100000000000001" customHeight="1" x14ac:dyDescent="0.25">
      <c r="B15" s="678">
        <v>7</v>
      </c>
      <c r="C15" s="679" t="s">
        <v>904</v>
      </c>
      <c r="D15" s="677"/>
      <c r="E15" s="680">
        <v>94412.597092176555</v>
      </c>
      <c r="F15" s="680">
        <v>2111.8129186400001</v>
      </c>
      <c r="G15" s="681">
        <v>2489.8094512600001</v>
      </c>
      <c r="H15" s="682">
        <v>34409.075638713279</v>
      </c>
    </row>
    <row r="16" spans="2:10" ht="17.100000000000001" customHeight="1" x14ac:dyDescent="0.25">
      <c r="B16" s="671">
        <v>8</v>
      </c>
      <c r="C16" s="672" t="s">
        <v>905</v>
      </c>
      <c r="D16" s="677"/>
      <c r="E16" s="684">
        <v>0</v>
      </c>
      <c r="F16" s="683">
        <v>0</v>
      </c>
      <c r="G16" s="675">
        <v>0</v>
      </c>
      <c r="H16" s="676">
        <v>0</v>
      </c>
    </row>
    <row r="17" spans="2:8" ht="17.100000000000001" customHeight="1" x14ac:dyDescent="0.25">
      <c r="B17" s="671">
        <v>9</v>
      </c>
      <c r="C17" s="672" t="s">
        <v>906</v>
      </c>
      <c r="D17" s="677"/>
      <c r="E17" s="683">
        <v>94412.597092176555</v>
      </c>
      <c r="F17" s="683">
        <v>2111.8129186400001</v>
      </c>
      <c r="G17" s="675">
        <v>2489.8094512600001</v>
      </c>
      <c r="H17" s="676">
        <v>34409.075638713279</v>
      </c>
    </row>
    <row r="18" spans="2:8" ht="17.100000000000001" customHeight="1" x14ac:dyDescent="0.25">
      <c r="B18" s="678">
        <v>10</v>
      </c>
      <c r="C18" s="679" t="s">
        <v>907</v>
      </c>
      <c r="D18" s="677"/>
      <c r="E18" s="680">
        <v>0</v>
      </c>
      <c r="F18" s="680">
        <v>0</v>
      </c>
      <c r="G18" s="680">
        <v>0</v>
      </c>
      <c r="H18" s="680">
        <v>0</v>
      </c>
    </row>
    <row r="19" spans="2:8" ht="17.100000000000001" customHeight="1" x14ac:dyDescent="0.25">
      <c r="B19" s="678">
        <v>11</v>
      </c>
      <c r="C19" s="679" t="s">
        <v>908</v>
      </c>
      <c r="D19" s="685">
        <v>41.059798600000001</v>
      </c>
      <c r="E19" s="680">
        <v>68031.989102053296</v>
      </c>
      <c r="F19" s="680">
        <v>9019.4857822000013</v>
      </c>
      <c r="G19" s="680">
        <v>19279.417845650001</v>
      </c>
      <c r="H19" s="680">
        <v>23789.16073675</v>
      </c>
    </row>
    <row r="20" spans="2:8" ht="17.100000000000001" customHeight="1" x14ac:dyDescent="0.25">
      <c r="B20" s="671">
        <v>12</v>
      </c>
      <c r="C20" s="672" t="s">
        <v>909</v>
      </c>
      <c r="D20" s="686">
        <v>41.059798600000001</v>
      </c>
      <c r="E20" s="687"/>
      <c r="F20" s="687"/>
      <c r="G20" s="687"/>
      <c r="H20" s="688"/>
    </row>
    <row r="21" spans="2:8" ht="34.5" customHeight="1" x14ac:dyDescent="0.25">
      <c r="B21" s="671">
        <v>13</v>
      </c>
      <c r="C21" s="672" t="s">
        <v>910</v>
      </c>
      <c r="D21" s="677"/>
      <c r="E21" s="683">
        <v>68031.989102053296</v>
      </c>
      <c r="F21" s="683">
        <v>9019.4857822000013</v>
      </c>
      <c r="G21" s="675">
        <v>19279.417845650001</v>
      </c>
      <c r="H21" s="676">
        <v>23789.16073675</v>
      </c>
    </row>
    <row r="22" spans="2:8" ht="17.100000000000001" customHeight="1" thickBot="1" x14ac:dyDescent="0.3">
      <c r="B22" s="689">
        <v>14</v>
      </c>
      <c r="C22" s="690" t="s">
        <v>911</v>
      </c>
      <c r="D22" s="691"/>
      <c r="E22" s="692"/>
      <c r="F22" s="692"/>
      <c r="G22" s="692"/>
      <c r="H22" s="693">
        <v>183645.9608908082</v>
      </c>
    </row>
    <row r="23" spans="2:8" ht="15.75" thickBot="1" x14ac:dyDescent="0.3">
      <c r="B23" s="908" t="s">
        <v>912</v>
      </c>
      <c r="C23" s="910"/>
      <c r="D23" s="908"/>
      <c r="E23" s="909"/>
      <c r="F23" s="909"/>
      <c r="G23" s="909"/>
      <c r="H23" s="910"/>
    </row>
    <row r="24" spans="2:8" x14ac:dyDescent="0.25">
      <c r="B24" s="694">
        <v>15</v>
      </c>
      <c r="C24" s="666" t="s">
        <v>913</v>
      </c>
      <c r="D24" s="695"/>
      <c r="E24" s="696"/>
      <c r="F24" s="696"/>
      <c r="G24" s="697"/>
      <c r="H24" s="698">
        <v>6542.9324901095561</v>
      </c>
    </row>
    <row r="25" spans="2:8" ht="45" x14ac:dyDescent="0.25">
      <c r="B25" s="678" t="s">
        <v>914</v>
      </c>
      <c r="C25" s="679" t="s">
        <v>915</v>
      </c>
      <c r="D25" s="699"/>
      <c r="E25" s="680">
        <v>0</v>
      </c>
      <c r="F25" s="680">
        <v>0</v>
      </c>
      <c r="G25" s="681">
        <v>0</v>
      </c>
      <c r="H25" s="682">
        <v>0</v>
      </c>
    </row>
    <row r="26" spans="2:8" ht="30" x14ac:dyDescent="0.25">
      <c r="B26" s="678">
        <v>16</v>
      </c>
      <c r="C26" s="679" t="s">
        <v>916</v>
      </c>
      <c r="D26" s="700"/>
      <c r="E26" s="680">
        <v>0</v>
      </c>
      <c r="F26" s="680">
        <v>0</v>
      </c>
      <c r="G26" s="681">
        <v>0</v>
      </c>
      <c r="H26" s="682">
        <v>0</v>
      </c>
    </row>
    <row r="27" spans="2:8" x14ac:dyDescent="0.25">
      <c r="B27" s="678">
        <v>17</v>
      </c>
      <c r="C27" s="679" t="s">
        <v>917</v>
      </c>
      <c r="D27" s="700"/>
      <c r="E27" s="680">
        <v>16485.427875006306</v>
      </c>
      <c r="F27" s="680">
        <v>13882.262153921571</v>
      </c>
      <c r="G27" s="681">
        <v>116074.036868008</v>
      </c>
      <c r="H27" s="682">
        <v>114252.49831976801</v>
      </c>
    </row>
    <row r="28" spans="2:8" ht="60" x14ac:dyDescent="0.25">
      <c r="B28" s="671">
        <v>18</v>
      </c>
      <c r="C28" s="701" t="s">
        <v>1023</v>
      </c>
      <c r="D28" s="700"/>
      <c r="E28" s="683">
        <v>1471.58859871</v>
      </c>
      <c r="F28" s="683">
        <v>0</v>
      </c>
      <c r="G28" s="675">
        <v>0</v>
      </c>
      <c r="H28" s="676">
        <v>0</v>
      </c>
    </row>
    <row r="29" spans="2:8" ht="60" x14ac:dyDescent="0.25">
      <c r="B29" s="671">
        <v>19</v>
      </c>
      <c r="C29" s="672" t="s">
        <v>1024</v>
      </c>
      <c r="D29" s="700"/>
      <c r="E29" s="683">
        <v>3385.7186948699955</v>
      </c>
      <c r="F29" s="683">
        <v>0</v>
      </c>
      <c r="G29" s="675">
        <v>3382.6553292700005</v>
      </c>
      <c r="H29" s="676">
        <v>3686.9796439499996</v>
      </c>
    </row>
    <row r="30" spans="2:8" ht="60" x14ac:dyDescent="0.25">
      <c r="B30" s="671">
        <v>20</v>
      </c>
      <c r="C30" s="672" t="s">
        <v>1025</v>
      </c>
      <c r="D30" s="700"/>
      <c r="E30" s="683">
        <v>8653.9973444777497</v>
      </c>
      <c r="F30" s="683">
        <v>13058.426661420001</v>
      </c>
      <c r="G30" s="675">
        <v>85295.223286690001</v>
      </c>
      <c r="H30" s="676">
        <v>83434.395986684875</v>
      </c>
    </row>
    <row r="31" spans="2:8" ht="45" x14ac:dyDescent="0.25">
      <c r="B31" s="671">
        <v>21</v>
      </c>
      <c r="C31" s="702" t="s">
        <v>918</v>
      </c>
      <c r="D31" s="700"/>
      <c r="E31" s="683">
        <v>0</v>
      </c>
      <c r="F31" s="683">
        <v>0</v>
      </c>
      <c r="G31" s="675">
        <v>0</v>
      </c>
      <c r="H31" s="676">
        <v>0</v>
      </c>
    </row>
    <row r="32" spans="2:8" ht="30" x14ac:dyDescent="0.25">
      <c r="B32" s="671">
        <v>22</v>
      </c>
      <c r="C32" s="672" t="s">
        <v>919</v>
      </c>
      <c r="D32" s="700"/>
      <c r="E32" s="683">
        <v>0</v>
      </c>
      <c r="F32" s="683">
        <v>0</v>
      </c>
      <c r="G32" s="675">
        <v>0</v>
      </c>
      <c r="H32" s="676">
        <v>0</v>
      </c>
    </row>
    <row r="33" spans="2:8" ht="45" x14ac:dyDescent="0.25">
      <c r="B33" s="671">
        <v>23</v>
      </c>
      <c r="C33" s="702" t="s">
        <v>918</v>
      </c>
      <c r="D33" s="700"/>
      <c r="E33" s="683">
        <v>0</v>
      </c>
      <c r="F33" s="683">
        <v>0</v>
      </c>
      <c r="G33" s="675">
        <v>0</v>
      </c>
      <c r="H33" s="676">
        <v>0</v>
      </c>
    </row>
    <row r="34" spans="2:8" ht="75" x14ac:dyDescent="0.25">
      <c r="B34" s="671">
        <v>24</v>
      </c>
      <c r="C34" s="672" t="s">
        <v>920</v>
      </c>
      <c r="D34" s="700"/>
      <c r="E34" s="683">
        <v>2974.1232369485601</v>
      </c>
      <c r="F34" s="683">
        <v>823.8354925015708</v>
      </c>
      <c r="G34" s="675">
        <v>27396.158252048004</v>
      </c>
      <c r="H34" s="676">
        <v>27131.122689133132</v>
      </c>
    </row>
    <row r="35" spans="2:8" x14ac:dyDescent="0.25">
      <c r="B35" s="678">
        <v>25</v>
      </c>
      <c r="C35" s="679" t="s">
        <v>921</v>
      </c>
      <c r="D35" s="700"/>
      <c r="E35" s="680">
        <v>2469.9048960199998</v>
      </c>
      <c r="F35" s="680">
        <v>20.766372179989592</v>
      </c>
      <c r="G35" s="681">
        <v>319331.61442629428</v>
      </c>
      <c r="H35" s="682">
        <v>0</v>
      </c>
    </row>
    <row r="36" spans="2:8" x14ac:dyDescent="0.25">
      <c r="B36" s="678">
        <v>26</v>
      </c>
      <c r="C36" s="679" t="s">
        <v>922</v>
      </c>
      <c r="D36" s="685">
        <v>0</v>
      </c>
      <c r="E36" s="703">
        <v>21526.456943429992</v>
      </c>
      <c r="F36" s="703">
        <v>0</v>
      </c>
      <c r="G36" s="704">
        <v>856.55106705999992</v>
      </c>
      <c r="H36" s="705">
        <v>8409.0827740394998</v>
      </c>
    </row>
    <row r="37" spans="2:8" x14ac:dyDescent="0.25">
      <c r="B37" s="671">
        <v>27</v>
      </c>
      <c r="C37" s="672" t="s">
        <v>923</v>
      </c>
      <c r="D37" s="700"/>
      <c r="E37" s="706"/>
      <c r="F37" s="706"/>
      <c r="G37" s="675">
        <v>0</v>
      </c>
      <c r="H37" s="707">
        <v>0</v>
      </c>
    </row>
    <row r="38" spans="2:8" ht="45" x14ac:dyDescent="0.25">
      <c r="B38" s="671">
        <v>28</v>
      </c>
      <c r="C38" s="672" t="s">
        <v>924</v>
      </c>
      <c r="D38" s="700"/>
      <c r="E38" s="683">
        <v>998.20239808999975</v>
      </c>
      <c r="F38" s="683">
        <v>0</v>
      </c>
      <c r="G38" s="683">
        <v>0</v>
      </c>
      <c r="H38" s="683">
        <v>848.47203837649988</v>
      </c>
    </row>
    <row r="39" spans="2:8" x14ac:dyDescent="0.25">
      <c r="B39" s="671">
        <v>29</v>
      </c>
      <c r="C39" s="672" t="s">
        <v>1026</v>
      </c>
      <c r="D39" s="708"/>
      <c r="E39" s="709">
        <v>1421.2556076800008</v>
      </c>
      <c r="F39" s="911"/>
      <c r="G39" s="912"/>
      <c r="H39" s="683">
        <v>1421.2556076800008</v>
      </c>
    </row>
    <row r="40" spans="2:8" ht="30" x14ac:dyDescent="0.25">
      <c r="B40" s="671">
        <v>30</v>
      </c>
      <c r="C40" s="672" t="s">
        <v>925</v>
      </c>
      <c r="D40" s="700"/>
      <c r="E40" s="683">
        <v>12507.100906459995</v>
      </c>
      <c r="F40" s="911"/>
      <c r="G40" s="912"/>
      <c r="H40" s="683">
        <v>625.35504532299979</v>
      </c>
    </row>
    <row r="41" spans="2:8" ht="30" x14ac:dyDescent="0.25">
      <c r="B41" s="671">
        <v>31</v>
      </c>
      <c r="C41" s="672" t="s">
        <v>926</v>
      </c>
      <c r="D41" s="700"/>
      <c r="E41" s="683">
        <v>6599.8980311999985</v>
      </c>
      <c r="F41" s="683">
        <v>0</v>
      </c>
      <c r="G41" s="683">
        <v>856.55106705999992</v>
      </c>
      <c r="H41" s="683">
        <v>5514.0000826599999</v>
      </c>
    </row>
    <row r="42" spans="2:8" x14ac:dyDescent="0.25">
      <c r="B42" s="678">
        <v>32</v>
      </c>
      <c r="C42" s="679" t="s">
        <v>927</v>
      </c>
      <c r="D42" s="700"/>
      <c r="E42" s="683">
        <v>56511.153712800005</v>
      </c>
      <c r="F42" s="683">
        <v>0</v>
      </c>
      <c r="G42" s="683">
        <v>20.921918999999999</v>
      </c>
      <c r="H42" s="683">
        <v>2826.6037815899999</v>
      </c>
    </row>
    <row r="43" spans="2:8" x14ac:dyDescent="0.25">
      <c r="B43" s="710">
        <v>33</v>
      </c>
      <c r="C43" s="711" t="s">
        <v>928</v>
      </c>
      <c r="D43" s="712"/>
      <c r="E43" s="713"/>
      <c r="F43" s="713"/>
      <c r="G43" s="714"/>
      <c r="H43" s="715">
        <v>132031.11736550706</v>
      </c>
    </row>
    <row r="44" spans="2:8" ht="15.75" thickBot="1" x14ac:dyDescent="0.3">
      <c r="B44" s="716">
        <v>34</v>
      </c>
      <c r="C44" s="717" t="s">
        <v>929</v>
      </c>
      <c r="D44" s="718"/>
      <c r="E44" s="719"/>
      <c r="F44" s="719"/>
      <c r="G44" s="719"/>
      <c r="H44" s="720">
        <v>1.3909293850964974</v>
      </c>
    </row>
  </sheetData>
  <mergeCells count="11">
    <mergeCell ref="B5:C5"/>
    <mergeCell ref="D5:H5"/>
    <mergeCell ref="B6:C7"/>
    <mergeCell ref="D6:G6"/>
    <mergeCell ref="H6:H7"/>
    <mergeCell ref="B8:C8"/>
    <mergeCell ref="D8:H8"/>
    <mergeCell ref="B23:C23"/>
    <mergeCell ref="D23:H23"/>
    <mergeCell ref="F40:G40"/>
    <mergeCell ref="F39:G39"/>
  </mergeCells>
  <hyperlinks>
    <hyperlink ref="J2" location="Index!A1" display="Return to index" xr:uid="{A15814CC-E4E0-4057-AEEF-05B2C7ADFCA1}"/>
  </hyperlinks>
  <pageMargins left="0.7" right="0.7" top="0.75" bottom="0.75" header="0.3" footer="0.3"/>
  <pageSetup paperSize="9" scale="38"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394E94-7B0F-4C88-9A32-10C9255EDE75}">
  <dimension ref="B2:G121"/>
  <sheetViews>
    <sheetView zoomScaleNormal="100" workbookViewId="0">
      <selection activeCell="G2" sqref="G2"/>
    </sheetView>
  </sheetViews>
  <sheetFormatPr defaultColWidth="9.140625" defaultRowHeight="15" x14ac:dyDescent="0.25"/>
  <cols>
    <col min="1" max="1" width="2.5703125" style="97" customWidth="1"/>
    <col min="2" max="2" width="7.28515625" style="97" bestFit="1" customWidth="1"/>
    <col min="3" max="3" width="34.85546875" style="97" customWidth="1"/>
    <col min="4" max="4" width="14" style="97" bestFit="1" customWidth="1"/>
    <col min="5" max="5" width="23.85546875" style="97" customWidth="1"/>
    <col min="6" max="6" width="9.140625" style="97"/>
    <col min="7" max="7" width="15.28515625" style="97" bestFit="1" customWidth="1"/>
    <col min="8" max="16384" width="9.140625" style="97"/>
  </cols>
  <sheetData>
    <row r="2" spans="2:7" ht="20.25" customHeight="1" x14ac:dyDescent="0.3">
      <c r="B2" s="926" t="s">
        <v>45</v>
      </c>
      <c r="C2" s="927"/>
      <c r="D2" s="927"/>
      <c r="E2" s="927"/>
      <c r="G2" s="271" t="s">
        <v>46</v>
      </c>
    </row>
    <row r="4" spans="2:7" ht="38.25" x14ac:dyDescent="0.25">
      <c r="B4" s="728"/>
      <c r="C4" s="728"/>
      <c r="D4" s="404" t="s">
        <v>47</v>
      </c>
      <c r="E4" s="404" t="s">
        <v>48</v>
      </c>
    </row>
    <row r="5" spans="2:7" x14ac:dyDescent="0.25">
      <c r="B5" s="729" t="s">
        <v>49</v>
      </c>
      <c r="C5" s="730"/>
      <c r="D5" s="730"/>
      <c r="E5" s="731"/>
    </row>
    <row r="6" spans="2:7" ht="25.5" x14ac:dyDescent="0.25">
      <c r="B6" s="385">
        <v>1</v>
      </c>
      <c r="C6" s="395" t="s">
        <v>50</v>
      </c>
      <c r="D6" s="397">
        <v>601.84199999999998</v>
      </c>
      <c r="E6" s="386" t="s">
        <v>51</v>
      </c>
    </row>
    <row r="7" spans="2:7" x14ac:dyDescent="0.25">
      <c r="B7" s="402"/>
      <c r="C7" s="395" t="s">
        <v>52</v>
      </c>
      <c r="D7" s="397">
        <v>601.84199999999998</v>
      </c>
      <c r="E7" s="386" t="s">
        <v>53</v>
      </c>
    </row>
    <row r="8" spans="2:7" x14ac:dyDescent="0.25">
      <c r="B8" s="402"/>
      <c r="C8" s="395" t="s">
        <v>54</v>
      </c>
      <c r="D8" s="397"/>
      <c r="E8" s="386" t="s">
        <v>53</v>
      </c>
    </row>
    <row r="9" spans="2:7" x14ac:dyDescent="0.25">
      <c r="B9" s="402"/>
      <c r="C9" s="395" t="s">
        <v>55</v>
      </c>
      <c r="D9" s="397"/>
      <c r="E9" s="386" t="s">
        <v>53</v>
      </c>
    </row>
    <row r="10" spans="2:7" x14ac:dyDescent="0.25">
      <c r="B10" s="402">
        <v>2</v>
      </c>
      <c r="C10" s="395" t="s">
        <v>56</v>
      </c>
      <c r="D10" s="397">
        <v>20195.826000000001</v>
      </c>
      <c r="E10" s="386" t="s">
        <v>57</v>
      </c>
    </row>
    <row r="11" spans="2:7" ht="25.5" x14ac:dyDescent="0.25">
      <c r="B11" s="402">
        <v>3</v>
      </c>
      <c r="C11" s="395" t="s">
        <v>58</v>
      </c>
      <c r="D11" s="397">
        <v>0</v>
      </c>
      <c r="E11" s="386" t="s">
        <v>59</v>
      </c>
    </row>
    <row r="12" spans="2:7" x14ac:dyDescent="0.25">
      <c r="B12" s="402" t="s">
        <v>60</v>
      </c>
      <c r="C12" s="395" t="s">
        <v>61</v>
      </c>
      <c r="D12" s="397"/>
      <c r="E12" s="386" t="s">
        <v>62</v>
      </c>
    </row>
    <row r="13" spans="2:7" ht="51" x14ac:dyDescent="0.25">
      <c r="B13" s="402">
        <v>4</v>
      </c>
      <c r="C13" s="395" t="s">
        <v>63</v>
      </c>
      <c r="D13" s="397"/>
      <c r="E13" s="386" t="s">
        <v>64</v>
      </c>
    </row>
    <row r="14" spans="2:7" ht="25.5" x14ac:dyDescent="0.25">
      <c r="B14" s="402">
        <v>5</v>
      </c>
      <c r="C14" s="400" t="s">
        <v>65</v>
      </c>
      <c r="D14" s="397"/>
      <c r="E14" s="386" t="s">
        <v>66</v>
      </c>
    </row>
    <row r="15" spans="2:7" ht="25.5" x14ac:dyDescent="0.25">
      <c r="B15" s="402" t="s">
        <v>67</v>
      </c>
      <c r="C15" s="401" t="s">
        <v>68</v>
      </c>
      <c r="D15" s="397">
        <v>579.70699999999999</v>
      </c>
      <c r="E15" s="386" t="s">
        <v>69</v>
      </c>
    </row>
    <row r="16" spans="2:7" ht="25.5" x14ac:dyDescent="0.25">
      <c r="B16" s="384">
        <v>6</v>
      </c>
      <c r="C16" s="387" t="s">
        <v>70</v>
      </c>
      <c r="D16" s="405">
        <v>21377.375</v>
      </c>
      <c r="E16" s="386"/>
    </row>
    <row r="17" spans="2:5" x14ac:dyDescent="0.25">
      <c r="B17" s="732" t="s">
        <v>71</v>
      </c>
      <c r="C17" s="925"/>
      <c r="D17" s="925"/>
      <c r="E17" s="734"/>
    </row>
    <row r="18" spans="2:5" ht="25.5" x14ac:dyDescent="0.25">
      <c r="B18" s="402">
        <v>7</v>
      </c>
      <c r="C18" s="395" t="s">
        <v>72</v>
      </c>
      <c r="D18" s="397">
        <v>-35.576999999999998</v>
      </c>
      <c r="E18" s="386" t="s">
        <v>73</v>
      </c>
    </row>
    <row r="19" spans="2:5" ht="25.5" x14ac:dyDescent="0.25">
      <c r="B19" s="402">
        <v>8</v>
      </c>
      <c r="C19" s="395" t="s">
        <v>74</v>
      </c>
      <c r="D19" s="397"/>
      <c r="E19" s="386" t="s">
        <v>75</v>
      </c>
    </row>
    <row r="20" spans="2:5" x14ac:dyDescent="0.25">
      <c r="B20" s="402">
        <v>9</v>
      </c>
      <c r="C20" s="395" t="s">
        <v>76</v>
      </c>
      <c r="D20" s="397"/>
      <c r="E20" s="386"/>
    </row>
    <row r="21" spans="2:5" ht="63.75" x14ac:dyDescent="0.25">
      <c r="B21" s="402">
        <v>10</v>
      </c>
      <c r="C21" s="395" t="s">
        <v>77</v>
      </c>
      <c r="D21" s="397">
        <v>-2.5939999999999999</v>
      </c>
      <c r="E21" s="386" t="s">
        <v>78</v>
      </c>
    </row>
    <row r="22" spans="2:5" ht="51" x14ac:dyDescent="0.25">
      <c r="B22" s="402">
        <v>11</v>
      </c>
      <c r="C22" s="395" t="s">
        <v>79</v>
      </c>
      <c r="D22" s="397"/>
      <c r="E22" s="386" t="s">
        <v>80</v>
      </c>
    </row>
    <row r="23" spans="2:5" ht="25.5" x14ac:dyDescent="0.25">
      <c r="B23" s="402">
        <v>12</v>
      </c>
      <c r="C23" s="395" t="s">
        <v>81</v>
      </c>
      <c r="D23" s="397"/>
      <c r="E23" s="386" t="s">
        <v>82</v>
      </c>
    </row>
    <row r="24" spans="2:5" ht="25.5" x14ac:dyDescent="0.25">
      <c r="B24" s="402">
        <v>13</v>
      </c>
      <c r="C24" s="395" t="s">
        <v>83</v>
      </c>
      <c r="D24" s="397"/>
      <c r="E24" s="386" t="s">
        <v>84</v>
      </c>
    </row>
    <row r="25" spans="2:5" ht="38.25" x14ac:dyDescent="0.25">
      <c r="B25" s="402">
        <v>14</v>
      </c>
      <c r="C25" s="395" t="s">
        <v>85</v>
      </c>
      <c r="D25" s="397"/>
      <c r="E25" s="386" t="s">
        <v>86</v>
      </c>
    </row>
    <row r="26" spans="2:5" ht="25.5" x14ac:dyDescent="0.25">
      <c r="B26" s="402">
        <v>15</v>
      </c>
      <c r="C26" s="395" t="s">
        <v>87</v>
      </c>
      <c r="D26" s="397"/>
      <c r="E26" s="386" t="s">
        <v>88</v>
      </c>
    </row>
    <row r="27" spans="2:5" ht="38.25" x14ac:dyDescent="0.25">
      <c r="B27" s="402">
        <v>16</v>
      </c>
      <c r="C27" s="395" t="s">
        <v>89</v>
      </c>
      <c r="D27" s="397"/>
      <c r="E27" s="386" t="s">
        <v>90</v>
      </c>
    </row>
    <row r="28" spans="2:5" ht="89.25" x14ac:dyDescent="0.25">
      <c r="B28" s="402">
        <v>17</v>
      </c>
      <c r="C28" s="395" t="s">
        <v>91</v>
      </c>
      <c r="D28" s="397"/>
      <c r="E28" s="386" t="s">
        <v>92</v>
      </c>
    </row>
    <row r="29" spans="2:5" ht="89.25" x14ac:dyDescent="0.25">
      <c r="B29" s="402">
        <v>18</v>
      </c>
      <c r="C29" s="395" t="s">
        <v>93</v>
      </c>
      <c r="D29" s="397"/>
      <c r="E29" s="386" t="s">
        <v>94</v>
      </c>
    </row>
    <row r="30" spans="2:5" ht="89.25" x14ac:dyDescent="0.25">
      <c r="B30" s="402">
        <v>19</v>
      </c>
      <c r="C30" s="395" t="s">
        <v>95</v>
      </c>
      <c r="D30" s="397"/>
      <c r="E30" s="386" t="s">
        <v>96</v>
      </c>
    </row>
    <row r="31" spans="2:5" x14ac:dyDescent="0.25">
      <c r="B31" s="402">
        <v>20</v>
      </c>
      <c r="C31" s="395" t="s">
        <v>76</v>
      </c>
      <c r="D31" s="397"/>
      <c r="E31" s="386"/>
    </row>
    <row r="32" spans="2:5" ht="51" x14ac:dyDescent="0.25">
      <c r="B32" s="402" t="s">
        <v>97</v>
      </c>
      <c r="C32" s="395" t="s">
        <v>98</v>
      </c>
      <c r="D32" s="397"/>
      <c r="E32" s="386" t="s">
        <v>99</v>
      </c>
    </row>
    <row r="33" spans="2:5" ht="25.5" x14ac:dyDescent="0.25">
      <c r="B33" s="402" t="s">
        <v>100</v>
      </c>
      <c r="C33" s="395" t="s">
        <v>101</v>
      </c>
      <c r="D33" s="397"/>
      <c r="E33" s="386" t="s">
        <v>102</v>
      </c>
    </row>
    <row r="34" spans="2:5" ht="25.5" x14ac:dyDescent="0.25">
      <c r="B34" s="402" t="s">
        <v>103</v>
      </c>
      <c r="C34" s="395" t="s">
        <v>104</v>
      </c>
      <c r="D34" s="397"/>
      <c r="E34" s="386" t="s">
        <v>105</v>
      </c>
    </row>
    <row r="35" spans="2:5" ht="25.5" x14ac:dyDescent="0.25">
      <c r="B35" s="402" t="s">
        <v>106</v>
      </c>
      <c r="C35" s="395" t="s">
        <v>107</v>
      </c>
      <c r="D35" s="397"/>
      <c r="E35" s="386" t="s">
        <v>108</v>
      </c>
    </row>
    <row r="36" spans="2:5" ht="63.75" x14ac:dyDescent="0.25">
      <c r="B36" s="402">
        <v>21</v>
      </c>
      <c r="C36" s="395" t="s">
        <v>109</v>
      </c>
      <c r="D36" s="397"/>
      <c r="E36" s="386" t="s">
        <v>110</v>
      </c>
    </row>
    <row r="37" spans="2:5" ht="25.5" x14ac:dyDescent="0.25">
      <c r="B37" s="402">
        <v>22</v>
      </c>
      <c r="C37" s="395" t="s">
        <v>111</v>
      </c>
      <c r="D37" s="397"/>
      <c r="E37" s="386" t="s">
        <v>112</v>
      </c>
    </row>
    <row r="38" spans="2:5" ht="63.75" x14ac:dyDescent="0.25">
      <c r="B38" s="402">
        <v>23</v>
      </c>
      <c r="C38" s="396" t="s">
        <v>113</v>
      </c>
      <c r="D38" s="397"/>
      <c r="E38" s="386" t="s">
        <v>114</v>
      </c>
    </row>
    <row r="39" spans="2:5" x14ac:dyDescent="0.25">
      <c r="B39" s="402">
        <v>24</v>
      </c>
      <c r="C39" s="395" t="s">
        <v>76</v>
      </c>
      <c r="D39" s="397"/>
      <c r="E39" s="386"/>
    </row>
    <row r="40" spans="2:5" ht="25.5" x14ac:dyDescent="0.25">
      <c r="B40" s="402">
        <v>25</v>
      </c>
      <c r="C40" s="395" t="s">
        <v>115</v>
      </c>
      <c r="D40" s="397"/>
      <c r="E40" s="386" t="s">
        <v>110</v>
      </c>
    </row>
    <row r="41" spans="2:5" ht="25.5" x14ac:dyDescent="0.25">
      <c r="B41" s="402" t="s">
        <v>116</v>
      </c>
      <c r="C41" s="395" t="s">
        <v>117</v>
      </c>
      <c r="D41" s="397"/>
      <c r="E41" s="386" t="s">
        <v>118</v>
      </c>
    </row>
    <row r="42" spans="2:5" ht="89.25" x14ac:dyDescent="0.25">
      <c r="B42" s="402" t="s">
        <v>119</v>
      </c>
      <c r="C42" s="395" t="s">
        <v>120</v>
      </c>
      <c r="D42" s="397"/>
      <c r="E42" s="386" t="s">
        <v>121</v>
      </c>
    </row>
    <row r="43" spans="2:5" x14ac:dyDescent="0.25">
      <c r="B43" s="402">
        <v>26</v>
      </c>
      <c r="C43" s="395" t="s">
        <v>76</v>
      </c>
      <c r="D43" s="397"/>
      <c r="E43" s="386"/>
    </row>
    <row r="44" spans="2:5" ht="38.25" x14ac:dyDescent="0.25">
      <c r="B44" s="402">
        <v>27</v>
      </c>
      <c r="C44" s="395" t="s">
        <v>122</v>
      </c>
      <c r="D44" s="397"/>
      <c r="E44" s="386" t="s">
        <v>123</v>
      </c>
    </row>
    <row r="45" spans="2:5" x14ac:dyDescent="0.25">
      <c r="B45" s="402" t="s">
        <v>124</v>
      </c>
      <c r="C45" s="395" t="s">
        <v>125</v>
      </c>
      <c r="D45" s="397">
        <v>-20.332000000000001</v>
      </c>
      <c r="E45" s="386" t="s">
        <v>126</v>
      </c>
    </row>
    <row r="46" spans="2:5" ht="25.5" x14ac:dyDescent="0.25">
      <c r="B46" s="402">
        <v>28</v>
      </c>
      <c r="C46" s="387" t="s">
        <v>127</v>
      </c>
      <c r="D46" s="405">
        <v>-58.503</v>
      </c>
      <c r="E46" s="386"/>
    </row>
    <row r="47" spans="2:5" x14ac:dyDescent="0.25">
      <c r="B47" s="402">
        <v>29</v>
      </c>
      <c r="C47" s="387" t="s">
        <v>128</v>
      </c>
      <c r="D47" s="405">
        <v>21318.871999999999</v>
      </c>
      <c r="E47" s="386"/>
    </row>
    <row r="48" spans="2:5" x14ac:dyDescent="0.25">
      <c r="B48" s="732" t="s">
        <v>129</v>
      </c>
      <c r="C48" s="925"/>
      <c r="D48" s="925"/>
      <c r="E48" s="734"/>
    </row>
    <row r="49" spans="2:5" ht="25.5" x14ac:dyDescent="0.25">
      <c r="B49" s="402">
        <v>30</v>
      </c>
      <c r="C49" s="395" t="s">
        <v>50</v>
      </c>
      <c r="D49" s="397"/>
      <c r="E49" s="386" t="s">
        <v>130</v>
      </c>
    </row>
    <row r="50" spans="2:5" ht="25.5" x14ac:dyDescent="0.25">
      <c r="B50" s="402">
        <v>31</v>
      </c>
      <c r="C50" s="395" t="s">
        <v>131</v>
      </c>
      <c r="D50" s="397"/>
      <c r="E50" s="386"/>
    </row>
    <row r="51" spans="2:5" ht="25.5" x14ac:dyDescent="0.25">
      <c r="B51" s="402">
        <v>32</v>
      </c>
      <c r="C51" s="395" t="s">
        <v>132</v>
      </c>
      <c r="D51" s="397"/>
      <c r="E51" s="386"/>
    </row>
    <row r="52" spans="2:5" ht="51" x14ac:dyDescent="0.25">
      <c r="B52" s="402">
        <v>33</v>
      </c>
      <c r="C52" s="395" t="s">
        <v>133</v>
      </c>
      <c r="D52" s="397"/>
      <c r="E52" s="386" t="s">
        <v>134</v>
      </c>
    </row>
    <row r="53" spans="2:5" ht="38.25" x14ac:dyDescent="0.25">
      <c r="B53" s="402" t="s">
        <v>135</v>
      </c>
      <c r="C53" s="395" t="s">
        <v>136</v>
      </c>
      <c r="D53" s="397"/>
      <c r="E53" s="386"/>
    </row>
    <row r="54" spans="2:5" ht="38.25" x14ac:dyDescent="0.25">
      <c r="B54" s="402" t="s">
        <v>137</v>
      </c>
      <c r="C54" s="395" t="s">
        <v>138</v>
      </c>
      <c r="D54" s="397"/>
      <c r="E54" s="386"/>
    </row>
    <row r="55" spans="2:5" ht="63.75" x14ac:dyDescent="0.25">
      <c r="B55" s="402">
        <v>34</v>
      </c>
      <c r="C55" s="395" t="s">
        <v>139</v>
      </c>
      <c r="D55" s="397"/>
      <c r="E55" s="386" t="s">
        <v>140</v>
      </c>
    </row>
    <row r="56" spans="2:5" ht="25.5" x14ac:dyDescent="0.25">
      <c r="B56" s="402">
        <v>35</v>
      </c>
      <c r="C56" s="395" t="s">
        <v>141</v>
      </c>
      <c r="D56" s="397"/>
      <c r="E56" s="386" t="s">
        <v>134</v>
      </c>
    </row>
    <row r="57" spans="2:5" ht="25.5" x14ac:dyDescent="0.25">
      <c r="B57" s="384">
        <v>36</v>
      </c>
      <c r="C57" s="387" t="s">
        <v>142</v>
      </c>
      <c r="D57" s="405"/>
      <c r="E57" s="386"/>
    </row>
    <row r="58" spans="2:5" x14ac:dyDescent="0.25">
      <c r="B58" s="732" t="s">
        <v>143</v>
      </c>
      <c r="C58" s="925"/>
      <c r="D58" s="925"/>
      <c r="E58" s="734"/>
    </row>
    <row r="59" spans="2:5" ht="38.25" x14ac:dyDescent="0.25">
      <c r="B59" s="402">
        <v>37</v>
      </c>
      <c r="C59" s="403" t="s">
        <v>144</v>
      </c>
      <c r="D59" s="397"/>
      <c r="E59" s="386" t="s">
        <v>145</v>
      </c>
    </row>
    <row r="60" spans="2:5" ht="89.25" x14ac:dyDescent="0.25">
      <c r="B60" s="402">
        <v>38</v>
      </c>
      <c r="C60" s="403" t="s">
        <v>146</v>
      </c>
      <c r="D60" s="397"/>
      <c r="E60" s="386" t="s">
        <v>147</v>
      </c>
    </row>
    <row r="61" spans="2:5" ht="89.25" x14ac:dyDescent="0.25">
      <c r="B61" s="402">
        <v>39</v>
      </c>
      <c r="C61" s="403" t="s">
        <v>148</v>
      </c>
      <c r="D61" s="397"/>
      <c r="E61" s="386" t="s">
        <v>149</v>
      </c>
    </row>
    <row r="62" spans="2:5" ht="76.5" x14ac:dyDescent="0.25">
      <c r="B62" s="402">
        <v>40</v>
      </c>
      <c r="C62" s="403" t="s">
        <v>150</v>
      </c>
      <c r="D62" s="397"/>
      <c r="E62" s="386" t="s">
        <v>151</v>
      </c>
    </row>
    <row r="63" spans="2:5" x14ac:dyDescent="0.25">
      <c r="B63" s="402">
        <v>41</v>
      </c>
      <c r="C63" s="403" t="s">
        <v>152</v>
      </c>
      <c r="D63" s="397"/>
      <c r="E63" s="386"/>
    </row>
    <row r="64" spans="2:5" ht="38.25" x14ac:dyDescent="0.25">
      <c r="B64" s="402">
        <v>42</v>
      </c>
      <c r="C64" s="403" t="s">
        <v>153</v>
      </c>
      <c r="D64" s="397"/>
      <c r="E64" s="386" t="s">
        <v>154</v>
      </c>
    </row>
    <row r="65" spans="2:5" ht="25.5" x14ac:dyDescent="0.25">
      <c r="B65" s="402" t="s">
        <v>155</v>
      </c>
      <c r="C65" s="403" t="s">
        <v>156</v>
      </c>
      <c r="D65" s="397"/>
      <c r="E65" s="386"/>
    </row>
    <row r="66" spans="2:5" ht="25.5" x14ac:dyDescent="0.25">
      <c r="B66" s="384">
        <v>43</v>
      </c>
      <c r="C66" s="387" t="s">
        <v>157</v>
      </c>
      <c r="D66" s="405"/>
      <c r="E66" s="386"/>
    </row>
    <row r="67" spans="2:5" x14ac:dyDescent="0.25">
      <c r="B67" s="384">
        <v>44</v>
      </c>
      <c r="C67" s="387" t="s">
        <v>158</v>
      </c>
      <c r="D67" s="405"/>
      <c r="E67" s="386"/>
    </row>
    <row r="68" spans="2:5" x14ac:dyDescent="0.25">
      <c r="B68" s="384">
        <v>45</v>
      </c>
      <c r="C68" s="387" t="s">
        <v>159</v>
      </c>
      <c r="D68" s="405">
        <v>21318.871999999999</v>
      </c>
      <c r="E68" s="386"/>
    </row>
    <row r="69" spans="2:5" x14ac:dyDescent="0.25">
      <c r="B69" s="732" t="s">
        <v>160</v>
      </c>
      <c r="C69" s="925"/>
      <c r="D69" s="925"/>
      <c r="E69" s="734"/>
    </row>
    <row r="70" spans="2:5" ht="25.5" x14ac:dyDescent="0.25">
      <c r="B70" s="402">
        <v>46</v>
      </c>
      <c r="C70" s="403" t="s">
        <v>161</v>
      </c>
      <c r="D70" s="397"/>
      <c r="E70" s="388" t="s">
        <v>162</v>
      </c>
    </row>
    <row r="71" spans="2:5" ht="63.75" x14ac:dyDescent="0.25">
      <c r="B71" s="402">
        <v>47</v>
      </c>
      <c r="C71" s="403" t="s">
        <v>163</v>
      </c>
      <c r="D71" s="397"/>
      <c r="E71" s="388" t="s">
        <v>164</v>
      </c>
    </row>
    <row r="72" spans="2:5" ht="38.25" x14ac:dyDescent="0.25">
      <c r="B72" s="402" t="s">
        <v>165</v>
      </c>
      <c r="C72" s="403" t="s">
        <v>166</v>
      </c>
      <c r="D72" s="397"/>
      <c r="E72" s="388" t="s">
        <v>167</v>
      </c>
    </row>
    <row r="73" spans="2:5" ht="38.25" x14ac:dyDescent="0.25">
      <c r="B73" s="402" t="s">
        <v>168</v>
      </c>
      <c r="C73" s="403" t="s">
        <v>169</v>
      </c>
      <c r="D73" s="397"/>
      <c r="E73" s="388"/>
    </row>
    <row r="74" spans="2:5" ht="76.5" x14ac:dyDescent="0.25">
      <c r="B74" s="402">
        <v>48</v>
      </c>
      <c r="C74" s="403" t="s">
        <v>170</v>
      </c>
      <c r="D74" s="397"/>
      <c r="E74" s="388" t="s">
        <v>171</v>
      </c>
    </row>
    <row r="75" spans="2:5" ht="25.5" x14ac:dyDescent="0.25">
      <c r="B75" s="402">
        <v>49</v>
      </c>
      <c r="C75" s="403" t="s">
        <v>172</v>
      </c>
      <c r="D75" s="397"/>
      <c r="E75" s="388" t="s">
        <v>164</v>
      </c>
    </row>
    <row r="76" spans="2:5" x14ac:dyDescent="0.25">
      <c r="B76" s="402">
        <v>50</v>
      </c>
      <c r="C76" s="403" t="s">
        <v>173</v>
      </c>
      <c r="D76" s="397"/>
      <c r="E76" s="388" t="s">
        <v>174</v>
      </c>
    </row>
    <row r="77" spans="2:5" ht="25.5" x14ac:dyDescent="0.25">
      <c r="B77" s="384">
        <v>51</v>
      </c>
      <c r="C77" s="387" t="s">
        <v>175</v>
      </c>
      <c r="D77" s="405"/>
      <c r="E77" s="388"/>
    </row>
    <row r="78" spans="2:5" x14ac:dyDescent="0.25">
      <c r="B78" s="732" t="s">
        <v>176</v>
      </c>
      <c r="C78" s="925"/>
      <c r="D78" s="925"/>
      <c r="E78" s="734"/>
    </row>
    <row r="79" spans="2:5" ht="38.25" x14ac:dyDescent="0.25">
      <c r="B79" s="402">
        <v>52</v>
      </c>
      <c r="C79" s="403" t="s">
        <v>177</v>
      </c>
      <c r="D79" s="397"/>
      <c r="E79" s="386" t="s">
        <v>178</v>
      </c>
    </row>
    <row r="80" spans="2:5" ht="89.25" x14ac:dyDescent="0.25">
      <c r="B80" s="402">
        <v>53</v>
      </c>
      <c r="C80" s="403" t="s">
        <v>179</v>
      </c>
      <c r="D80" s="397"/>
      <c r="E80" s="386" t="s">
        <v>180</v>
      </c>
    </row>
    <row r="81" spans="2:5" ht="89.25" x14ac:dyDescent="0.25">
      <c r="B81" s="402">
        <v>54</v>
      </c>
      <c r="C81" s="403" t="s">
        <v>181</v>
      </c>
      <c r="D81" s="397"/>
      <c r="E81" s="386" t="s">
        <v>182</v>
      </c>
    </row>
    <row r="82" spans="2:5" x14ac:dyDescent="0.25">
      <c r="B82" s="402" t="s">
        <v>183</v>
      </c>
      <c r="C82" s="403" t="s">
        <v>152</v>
      </c>
      <c r="D82" s="397"/>
      <c r="E82" s="386"/>
    </row>
    <row r="83" spans="2:5" ht="89.25" x14ac:dyDescent="0.25">
      <c r="B83" s="402">
        <v>55</v>
      </c>
      <c r="C83" s="403" t="s">
        <v>184</v>
      </c>
      <c r="D83" s="397"/>
      <c r="E83" s="386" t="s">
        <v>185</v>
      </c>
    </row>
    <row r="84" spans="2:5" x14ac:dyDescent="0.25">
      <c r="B84" s="402">
        <v>56</v>
      </c>
      <c r="C84" s="403" t="s">
        <v>152</v>
      </c>
      <c r="D84" s="397"/>
      <c r="E84" s="386"/>
    </row>
    <row r="85" spans="2:5" ht="38.25" x14ac:dyDescent="0.25">
      <c r="B85" s="402" t="s">
        <v>186</v>
      </c>
      <c r="C85" s="389" t="s">
        <v>187</v>
      </c>
      <c r="D85" s="397"/>
      <c r="E85" s="386"/>
    </row>
    <row r="86" spans="2:5" x14ac:dyDescent="0.25">
      <c r="B86" s="402" t="s">
        <v>188</v>
      </c>
      <c r="C86" s="389" t="s">
        <v>189</v>
      </c>
      <c r="D86" s="397"/>
      <c r="E86" s="386"/>
    </row>
    <row r="87" spans="2:5" ht="25.5" x14ac:dyDescent="0.25">
      <c r="B87" s="384">
        <v>57</v>
      </c>
      <c r="C87" s="390" t="s">
        <v>190</v>
      </c>
      <c r="D87" s="405"/>
      <c r="E87" s="386"/>
    </row>
    <row r="88" spans="2:5" x14ac:dyDescent="0.25">
      <c r="B88" s="384">
        <v>58</v>
      </c>
      <c r="C88" s="390" t="s">
        <v>191</v>
      </c>
      <c r="D88" s="405"/>
      <c r="E88" s="386"/>
    </row>
    <row r="89" spans="2:5" x14ac:dyDescent="0.25">
      <c r="B89" s="384">
        <v>59</v>
      </c>
      <c r="C89" s="390" t="s">
        <v>192</v>
      </c>
      <c r="D89" s="405">
        <v>21318.871999999999</v>
      </c>
      <c r="E89" s="386"/>
    </row>
    <row r="90" spans="2:5" x14ac:dyDescent="0.25">
      <c r="B90" s="384">
        <v>60</v>
      </c>
      <c r="C90" s="390" t="s">
        <v>193</v>
      </c>
      <c r="D90" s="405">
        <v>77301.983999999997</v>
      </c>
      <c r="E90" s="386"/>
    </row>
    <row r="91" spans="2:5" x14ac:dyDescent="0.25">
      <c r="B91" s="732" t="s">
        <v>194</v>
      </c>
      <c r="C91" s="925"/>
      <c r="D91" s="925"/>
      <c r="E91" s="734"/>
    </row>
    <row r="92" spans="2:5" x14ac:dyDescent="0.25">
      <c r="B92" s="402">
        <v>61</v>
      </c>
      <c r="C92" s="403" t="s">
        <v>195</v>
      </c>
      <c r="D92" s="398">
        <v>0.27578686725556745</v>
      </c>
      <c r="E92" s="386" t="s">
        <v>196</v>
      </c>
    </row>
    <row r="93" spans="2:5" x14ac:dyDescent="0.25">
      <c r="B93" s="402">
        <v>62</v>
      </c>
      <c r="C93" s="403" t="s">
        <v>197</v>
      </c>
      <c r="D93" s="398">
        <v>0.27578686725556745</v>
      </c>
      <c r="E93" s="386" t="s">
        <v>198</v>
      </c>
    </row>
    <row r="94" spans="2:5" x14ac:dyDescent="0.25">
      <c r="B94" s="402">
        <v>63</v>
      </c>
      <c r="C94" s="403" t="s">
        <v>199</v>
      </c>
      <c r="D94" s="398">
        <v>0.27578686725556745</v>
      </c>
      <c r="E94" s="386" t="s">
        <v>200</v>
      </c>
    </row>
    <row r="95" spans="2:5" ht="25.5" x14ac:dyDescent="0.25">
      <c r="B95" s="402">
        <v>64</v>
      </c>
      <c r="C95" s="403" t="s">
        <v>201</v>
      </c>
      <c r="D95" s="406">
        <v>0.1004</v>
      </c>
      <c r="E95" s="386" t="s">
        <v>202</v>
      </c>
    </row>
    <row r="96" spans="2:5" ht="25.5" x14ac:dyDescent="0.25">
      <c r="B96" s="402">
        <v>65</v>
      </c>
      <c r="C96" s="403" t="s">
        <v>203</v>
      </c>
      <c r="D96" s="398">
        <v>2.5000000000000001E-2</v>
      </c>
      <c r="E96" s="386"/>
    </row>
    <row r="97" spans="2:5" ht="25.5" x14ac:dyDescent="0.25">
      <c r="B97" s="402">
        <v>66</v>
      </c>
      <c r="C97" s="403" t="s">
        <v>204</v>
      </c>
      <c r="D97" s="398">
        <v>3.9843326640332334E-5</v>
      </c>
      <c r="E97" s="386"/>
    </row>
    <row r="98" spans="2:5" ht="25.5" x14ac:dyDescent="0.25">
      <c r="B98" s="402">
        <v>67</v>
      </c>
      <c r="C98" s="403" t="s">
        <v>205</v>
      </c>
      <c r="D98" s="399">
        <v>0</v>
      </c>
      <c r="E98" s="386"/>
    </row>
    <row r="99" spans="2:5" ht="51" x14ac:dyDescent="0.25">
      <c r="B99" s="402" t="s">
        <v>206</v>
      </c>
      <c r="C99" s="391" t="s">
        <v>207</v>
      </c>
      <c r="D99" s="398">
        <v>1.4999999999999998E-2</v>
      </c>
      <c r="E99" s="386" t="s">
        <v>208</v>
      </c>
    </row>
    <row r="100" spans="2:5" ht="38.25" x14ac:dyDescent="0.25">
      <c r="B100" s="392" t="s">
        <v>209</v>
      </c>
      <c r="C100" s="393" t="s">
        <v>210</v>
      </c>
      <c r="D100" s="406">
        <v>1.533E-2</v>
      </c>
      <c r="E100" s="386"/>
    </row>
    <row r="101" spans="2:5" ht="51" x14ac:dyDescent="0.25">
      <c r="B101" s="402">
        <v>68</v>
      </c>
      <c r="C101" s="391" t="s">
        <v>211</v>
      </c>
      <c r="D101" s="406">
        <v>2.3E-3</v>
      </c>
      <c r="E101" s="386" t="s">
        <v>212</v>
      </c>
    </row>
    <row r="102" spans="2:5" x14ac:dyDescent="0.25">
      <c r="B102" s="732" t="s">
        <v>213</v>
      </c>
      <c r="C102" s="925"/>
      <c r="D102" s="925"/>
      <c r="E102" s="734"/>
    </row>
    <row r="103" spans="2:5" ht="76.5" x14ac:dyDescent="0.25">
      <c r="B103" s="402">
        <v>72</v>
      </c>
      <c r="C103" s="403" t="s">
        <v>214</v>
      </c>
      <c r="D103" s="397"/>
      <c r="E103" s="386" t="s">
        <v>215</v>
      </c>
    </row>
    <row r="104" spans="2:5" ht="89.25" x14ac:dyDescent="0.25">
      <c r="B104" s="402">
        <v>73</v>
      </c>
      <c r="C104" s="403" t="s">
        <v>216</v>
      </c>
      <c r="D104" s="397"/>
      <c r="E104" s="394" t="s">
        <v>217</v>
      </c>
    </row>
    <row r="105" spans="2:5" x14ac:dyDescent="0.25">
      <c r="B105" s="402">
        <v>74</v>
      </c>
      <c r="C105" s="403" t="s">
        <v>152</v>
      </c>
      <c r="D105" s="397"/>
      <c r="E105" s="394"/>
    </row>
    <row r="106" spans="2:5" ht="63.75" x14ac:dyDescent="0.25">
      <c r="B106" s="402">
        <v>75</v>
      </c>
      <c r="C106" s="403" t="s">
        <v>218</v>
      </c>
      <c r="D106" s="397"/>
      <c r="E106" s="394" t="s">
        <v>219</v>
      </c>
    </row>
    <row r="107" spans="2:5" x14ac:dyDescent="0.25">
      <c r="B107" s="732" t="s">
        <v>220</v>
      </c>
      <c r="C107" s="925"/>
      <c r="D107" s="925"/>
      <c r="E107" s="734"/>
    </row>
    <row r="108" spans="2:5" ht="51" x14ac:dyDescent="0.25">
      <c r="B108" s="402">
        <v>76</v>
      </c>
      <c r="C108" s="403" t="s">
        <v>221</v>
      </c>
      <c r="D108" s="397"/>
      <c r="E108" s="386">
        <v>62</v>
      </c>
    </row>
    <row r="109" spans="2:5" ht="25.5" x14ac:dyDescent="0.25">
      <c r="B109" s="402">
        <v>77</v>
      </c>
      <c r="C109" s="403" t="s">
        <v>222</v>
      </c>
      <c r="D109" s="407">
        <v>24.658521225000001</v>
      </c>
      <c r="E109" s="386">
        <v>62</v>
      </c>
    </row>
    <row r="110" spans="2:5" x14ac:dyDescent="0.25">
      <c r="B110" s="835">
        <v>78</v>
      </c>
      <c r="C110" s="928" t="s">
        <v>223</v>
      </c>
      <c r="D110" s="929"/>
      <c r="E110" s="932">
        <v>62</v>
      </c>
    </row>
    <row r="111" spans="2:5" x14ac:dyDescent="0.25">
      <c r="B111" s="835"/>
      <c r="C111" s="928"/>
      <c r="D111" s="930"/>
      <c r="E111" s="933"/>
    </row>
    <row r="112" spans="2:5" x14ac:dyDescent="0.25">
      <c r="B112" s="835"/>
      <c r="C112" s="928"/>
      <c r="D112" s="930"/>
      <c r="E112" s="933"/>
    </row>
    <row r="113" spans="2:5" x14ac:dyDescent="0.25">
      <c r="B113" s="835"/>
      <c r="C113" s="928"/>
      <c r="D113" s="931"/>
      <c r="E113" s="934"/>
    </row>
    <row r="114" spans="2:5" ht="38.25" x14ac:dyDescent="0.25">
      <c r="B114" s="402">
        <v>79</v>
      </c>
      <c r="C114" s="403" t="s">
        <v>224</v>
      </c>
      <c r="D114" s="407">
        <v>390.04585224599998</v>
      </c>
      <c r="E114" s="386">
        <v>62</v>
      </c>
    </row>
    <row r="115" spans="2:5" x14ac:dyDescent="0.25">
      <c r="B115" s="732" t="s">
        <v>225</v>
      </c>
      <c r="C115" s="925"/>
      <c r="D115" s="925"/>
      <c r="E115" s="734"/>
    </row>
    <row r="116" spans="2:5" ht="25.5" x14ac:dyDescent="0.25">
      <c r="B116" s="402">
        <v>80</v>
      </c>
      <c r="C116" s="403" t="s">
        <v>226</v>
      </c>
      <c r="D116" s="397"/>
      <c r="E116" s="386" t="s">
        <v>227</v>
      </c>
    </row>
    <row r="117" spans="2:5" ht="38.25" x14ac:dyDescent="0.25">
      <c r="B117" s="402">
        <v>81</v>
      </c>
      <c r="C117" s="403" t="s">
        <v>228</v>
      </c>
      <c r="D117" s="397"/>
      <c r="E117" s="386" t="s">
        <v>227</v>
      </c>
    </row>
    <row r="118" spans="2:5" ht="25.5" x14ac:dyDescent="0.25">
      <c r="B118" s="402">
        <v>82</v>
      </c>
      <c r="C118" s="403" t="s">
        <v>229</v>
      </c>
      <c r="D118" s="397"/>
      <c r="E118" s="386" t="s">
        <v>230</v>
      </c>
    </row>
    <row r="119" spans="2:5" ht="38.25" x14ac:dyDescent="0.25">
      <c r="B119" s="402">
        <v>83</v>
      </c>
      <c r="C119" s="403" t="s">
        <v>231</v>
      </c>
      <c r="D119" s="397"/>
      <c r="E119" s="386" t="s">
        <v>230</v>
      </c>
    </row>
    <row r="120" spans="2:5" ht="25.5" x14ac:dyDescent="0.25">
      <c r="B120" s="402">
        <v>84</v>
      </c>
      <c r="C120" s="403" t="s">
        <v>232</v>
      </c>
      <c r="D120" s="397"/>
      <c r="E120" s="386" t="s">
        <v>233</v>
      </c>
    </row>
    <row r="121" spans="2:5" ht="38.25" x14ac:dyDescent="0.25">
      <c r="B121" s="402">
        <v>85</v>
      </c>
      <c r="C121" s="403" t="s">
        <v>234</v>
      </c>
      <c r="D121" s="397"/>
      <c r="E121" s="386" t="s">
        <v>233</v>
      </c>
    </row>
  </sheetData>
  <mergeCells count="16">
    <mergeCell ref="B115:E115"/>
    <mergeCell ref="B69:E69"/>
    <mergeCell ref="B78:E78"/>
    <mergeCell ref="B91:E91"/>
    <mergeCell ref="B102:E102"/>
    <mergeCell ref="B107:E107"/>
    <mergeCell ref="B110:B113"/>
    <mergeCell ref="C110:C113"/>
    <mergeCell ref="D110:D113"/>
    <mergeCell ref="E110:E113"/>
    <mergeCell ref="B58:E58"/>
    <mergeCell ref="B2:E2"/>
    <mergeCell ref="B4:C4"/>
    <mergeCell ref="B5:E5"/>
    <mergeCell ref="B17:E17"/>
    <mergeCell ref="B48:E48"/>
  </mergeCells>
  <hyperlinks>
    <hyperlink ref="G2" location="Index!A1" display="Return to index" xr:uid="{4276F5C8-8075-4334-A49D-611264835362}"/>
  </hyperlinks>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AA850E-5C20-45A6-9C95-E4E78621C689}">
  <dimension ref="A1:H42"/>
  <sheetViews>
    <sheetView showGridLines="0" zoomScale="66" zoomScaleNormal="66" workbookViewId="0">
      <selection activeCell="H2" sqref="H2"/>
    </sheetView>
  </sheetViews>
  <sheetFormatPr defaultColWidth="9.140625" defaultRowHeight="15" x14ac:dyDescent="0.25"/>
  <cols>
    <col min="1" max="1" width="2.42578125" customWidth="1"/>
    <col min="2" max="2" width="9.7109375" style="582" customWidth="1"/>
    <col min="3" max="3" width="78.5703125" style="582" customWidth="1"/>
    <col min="4" max="5" width="18.42578125" style="582" customWidth="1"/>
    <col min="6" max="6" width="29.5703125" style="582" customWidth="1"/>
    <col min="7" max="7" width="12.28515625" style="582" customWidth="1"/>
    <col min="8" max="8" width="18.140625" style="582" customWidth="1"/>
    <col min="10" max="10" width="22.5703125" customWidth="1"/>
    <col min="11" max="13" width="13.5703125" customWidth="1"/>
  </cols>
  <sheetData>
    <row r="1" spans="1:8" x14ac:dyDescent="0.25">
      <c r="A1" s="17"/>
      <c r="B1" s="17"/>
      <c r="C1" s="17"/>
      <c r="D1" s="17"/>
      <c r="E1" s="17"/>
      <c r="F1" s="17"/>
      <c r="G1" s="17"/>
      <c r="H1" s="17"/>
    </row>
    <row r="2" spans="1:8" ht="36.950000000000003" customHeight="1" x14ac:dyDescent="0.25">
      <c r="A2" s="17"/>
      <c r="B2" s="608"/>
      <c r="C2" s="608" t="s">
        <v>615</v>
      </c>
      <c r="D2" s="935" t="s">
        <v>932</v>
      </c>
      <c r="E2" s="935"/>
      <c r="F2" s="609" t="s">
        <v>933</v>
      </c>
      <c r="G2" s="17"/>
      <c r="H2" s="271" t="s">
        <v>46</v>
      </c>
    </row>
    <row r="3" spans="1:8" x14ac:dyDescent="0.25">
      <c r="A3" s="17"/>
      <c r="B3" s="608"/>
      <c r="C3" s="608"/>
      <c r="D3" s="610" t="s">
        <v>934</v>
      </c>
      <c r="E3" s="610" t="s">
        <v>935</v>
      </c>
      <c r="F3" s="609" t="str">
        <f>+D3</f>
        <v>30.06.2022</v>
      </c>
      <c r="G3" s="17"/>
      <c r="H3" s="17"/>
    </row>
    <row r="4" spans="1:8" ht="17.100000000000001" customHeight="1" x14ac:dyDescent="0.25">
      <c r="A4" s="17"/>
      <c r="B4" s="605">
        <v>1</v>
      </c>
      <c r="C4" s="606" t="s">
        <v>299</v>
      </c>
      <c r="D4" s="607">
        <v>73688.331000000006</v>
      </c>
      <c r="E4" s="607">
        <v>73764.17</v>
      </c>
      <c r="F4" s="607">
        <v>5895.0664800000004</v>
      </c>
      <c r="G4" s="17"/>
      <c r="H4" s="17"/>
    </row>
    <row r="5" spans="1:8" ht="17.100000000000001" customHeight="1" x14ac:dyDescent="0.25">
      <c r="A5" s="17"/>
      <c r="B5" s="557">
        <v>2</v>
      </c>
      <c r="C5" s="21" t="s">
        <v>300</v>
      </c>
      <c r="D5" s="603">
        <v>1795.02</v>
      </c>
      <c r="E5" s="603">
        <v>1853.326</v>
      </c>
      <c r="F5" s="603">
        <v>143.60159999999999</v>
      </c>
      <c r="G5" s="17"/>
      <c r="H5" s="17"/>
    </row>
    <row r="6" spans="1:8" ht="17.100000000000001" customHeight="1" x14ac:dyDescent="0.25">
      <c r="A6" s="17"/>
      <c r="B6" s="557">
        <v>3</v>
      </c>
      <c r="C6" s="21" t="s">
        <v>301</v>
      </c>
      <c r="D6" s="603">
        <v>0</v>
      </c>
      <c r="E6" s="603"/>
      <c r="F6" s="603">
        <v>0</v>
      </c>
      <c r="G6" s="17"/>
      <c r="H6" s="17"/>
    </row>
    <row r="7" spans="1:8" ht="17.100000000000001" customHeight="1" x14ac:dyDescent="0.25">
      <c r="A7" s="17"/>
      <c r="B7" s="587">
        <v>4</v>
      </c>
      <c r="C7" s="604" t="s">
        <v>302</v>
      </c>
      <c r="D7" s="603">
        <v>0</v>
      </c>
      <c r="E7" s="603"/>
      <c r="F7" s="603">
        <v>0</v>
      </c>
      <c r="G7" s="17"/>
      <c r="H7" s="17"/>
    </row>
    <row r="8" spans="1:8" ht="17.100000000000001" customHeight="1" x14ac:dyDescent="0.25">
      <c r="A8" s="17"/>
      <c r="B8" s="557" t="s">
        <v>303</v>
      </c>
      <c r="C8" s="21" t="s">
        <v>304</v>
      </c>
      <c r="D8" s="603">
        <v>0</v>
      </c>
      <c r="E8" s="603"/>
      <c r="F8" s="603">
        <v>0</v>
      </c>
      <c r="G8" s="17"/>
      <c r="H8" s="17"/>
    </row>
    <row r="9" spans="1:8" ht="17.100000000000001" customHeight="1" x14ac:dyDescent="0.25">
      <c r="A9" s="17"/>
      <c r="B9" s="557">
        <v>5</v>
      </c>
      <c r="C9" s="21" t="s">
        <v>305</v>
      </c>
      <c r="D9" s="603">
        <v>71893.31</v>
      </c>
      <c r="E9" s="603">
        <v>71910.843999999997</v>
      </c>
      <c r="F9" s="603">
        <v>5751.4647999999997</v>
      </c>
      <c r="G9" s="17"/>
      <c r="H9" s="17"/>
    </row>
    <row r="10" spans="1:8" ht="17.100000000000001" customHeight="1" x14ac:dyDescent="0.25">
      <c r="A10" s="17"/>
      <c r="B10" s="601">
        <v>6</v>
      </c>
      <c r="C10" s="7" t="s">
        <v>306</v>
      </c>
      <c r="D10" s="602">
        <v>343.61199999999997</v>
      </c>
      <c r="E10" s="602">
        <v>426.166</v>
      </c>
      <c r="F10" s="602">
        <v>27.488959999999999</v>
      </c>
      <c r="G10" s="17"/>
      <c r="H10" s="17"/>
    </row>
    <row r="11" spans="1:8" ht="17.100000000000001" customHeight="1" x14ac:dyDescent="0.25">
      <c r="A11" s="17"/>
      <c r="B11" s="557">
        <v>7</v>
      </c>
      <c r="C11" s="21" t="s">
        <v>300</v>
      </c>
      <c r="D11" s="603">
        <v>153.51900000000001</v>
      </c>
      <c r="E11" s="603">
        <v>210.1</v>
      </c>
      <c r="F11" s="603">
        <v>12.28152</v>
      </c>
      <c r="G11" s="17"/>
      <c r="H11" s="17"/>
    </row>
    <row r="12" spans="1:8" ht="17.100000000000001" customHeight="1" x14ac:dyDescent="0.25">
      <c r="A12" s="17"/>
      <c r="B12" s="557">
        <v>8</v>
      </c>
      <c r="C12" s="21" t="s">
        <v>307</v>
      </c>
      <c r="D12" s="603"/>
      <c r="E12" s="603"/>
      <c r="F12" s="603">
        <v>0</v>
      </c>
      <c r="G12" s="17"/>
      <c r="H12" s="17"/>
    </row>
    <row r="13" spans="1:8" ht="17.100000000000001" customHeight="1" x14ac:dyDescent="0.25">
      <c r="A13" s="17"/>
      <c r="B13" s="557" t="s">
        <v>263</v>
      </c>
      <c r="C13" s="21" t="s">
        <v>308</v>
      </c>
      <c r="D13" s="603">
        <v>0.96399999999999997</v>
      </c>
      <c r="E13" s="603">
        <v>0.77500000000000002</v>
      </c>
      <c r="F13" s="603">
        <v>7.7119999999999994E-2</v>
      </c>
      <c r="G13" s="17"/>
      <c r="H13" s="17"/>
    </row>
    <row r="14" spans="1:8" ht="17.100000000000001" customHeight="1" x14ac:dyDescent="0.25">
      <c r="A14" s="17"/>
      <c r="B14" s="557" t="s">
        <v>309</v>
      </c>
      <c r="C14" s="21" t="s">
        <v>310</v>
      </c>
      <c r="D14" s="603">
        <v>165.95099999999999</v>
      </c>
      <c r="E14" s="603">
        <v>215.291</v>
      </c>
      <c r="F14" s="603">
        <v>13.27608</v>
      </c>
      <c r="G14" s="17"/>
      <c r="H14" s="17"/>
    </row>
    <row r="15" spans="1:8" ht="17.100000000000001" customHeight="1" x14ac:dyDescent="0.25">
      <c r="A15" s="17"/>
      <c r="B15" s="557">
        <v>9</v>
      </c>
      <c r="C15" s="21" t="s">
        <v>311</v>
      </c>
      <c r="D15" s="603">
        <v>23.178000000000001</v>
      </c>
      <c r="E15" s="603"/>
      <c r="F15" s="603">
        <v>1.8542400000000001</v>
      </c>
      <c r="G15" s="17"/>
      <c r="H15" s="17"/>
    </row>
    <row r="16" spans="1:8" ht="17.100000000000001" customHeight="1" x14ac:dyDescent="0.25">
      <c r="A16" s="17"/>
      <c r="B16" s="557">
        <v>10</v>
      </c>
      <c r="C16" s="21" t="s">
        <v>152</v>
      </c>
      <c r="D16" s="603"/>
      <c r="E16" s="603"/>
      <c r="F16" s="603">
        <v>0</v>
      </c>
      <c r="G16" s="17"/>
      <c r="H16" s="17"/>
    </row>
    <row r="17" spans="1:8" ht="17.100000000000001" customHeight="1" x14ac:dyDescent="0.25">
      <c r="A17" s="17"/>
      <c r="B17" s="557">
        <v>11</v>
      </c>
      <c r="C17" s="21" t="s">
        <v>152</v>
      </c>
      <c r="D17" s="603"/>
      <c r="E17" s="603"/>
      <c r="F17" s="603">
        <v>0</v>
      </c>
      <c r="G17" s="17"/>
      <c r="H17" s="17"/>
    </row>
    <row r="18" spans="1:8" ht="17.100000000000001" customHeight="1" x14ac:dyDescent="0.25">
      <c r="A18" s="17"/>
      <c r="B18" s="557">
        <v>12</v>
      </c>
      <c r="C18" s="21" t="s">
        <v>152</v>
      </c>
      <c r="D18" s="603"/>
      <c r="E18" s="603"/>
      <c r="F18" s="603">
        <v>0</v>
      </c>
      <c r="G18" s="17"/>
      <c r="H18" s="17"/>
    </row>
    <row r="19" spans="1:8" ht="17.100000000000001" customHeight="1" x14ac:dyDescent="0.25">
      <c r="A19" s="17"/>
      <c r="B19" s="557">
        <v>13</v>
      </c>
      <c r="C19" s="21" t="s">
        <v>152</v>
      </c>
      <c r="D19" s="603"/>
      <c r="E19" s="603"/>
      <c r="F19" s="603">
        <v>0</v>
      </c>
      <c r="G19" s="17"/>
      <c r="H19" s="17"/>
    </row>
    <row r="20" spans="1:8" ht="17.100000000000001" customHeight="1" x14ac:dyDescent="0.25">
      <c r="A20" s="17"/>
      <c r="B20" s="557">
        <v>14</v>
      </c>
      <c r="C20" s="21" t="s">
        <v>152</v>
      </c>
      <c r="D20" s="603"/>
      <c r="E20" s="603"/>
      <c r="F20" s="603">
        <v>0</v>
      </c>
      <c r="G20" s="17"/>
      <c r="H20" s="17"/>
    </row>
    <row r="21" spans="1:8" ht="17.100000000000001" customHeight="1" x14ac:dyDescent="0.25">
      <c r="A21" s="17"/>
      <c r="B21" s="601">
        <v>15</v>
      </c>
      <c r="C21" s="7" t="s">
        <v>312</v>
      </c>
      <c r="D21" s="602">
        <v>0</v>
      </c>
      <c r="E21" s="602">
        <v>0</v>
      </c>
      <c r="F21" s="602">
        <v>0</v>
      </c>
      <c r="G21" s="17"/>
      <c r="H21" s="17"/>
    </row>
    <row r="22" spans="1:8" ht="17.100000000000001" customHeight="1" x14ac:dyDescent="0.25">
      <c r="A22" s="17"/>
      <c r="B22" s="601">
        <v>16</v>
      </c>
      <c r="C22" s="7" t="s">
        <v>313</v>
      </c>
      <c r="D22" s="602">
        <v>0</v>
      </c>
      <c r="E22" s="602">
        <v>0</v>
      </c>
      <c r="F22" s="602">
        <v>0</v>
      </c>
      <c r="G22" s="17"/>
      <c r="H22" s="17"/>
    </row>
    <row r="23" spans="1:8" ht="17.100000000000001" customHeight="1" x14ac:dyDescent="0.25">
      <c r="A23" s="17"/>
      <c r="B23" s="557">
        <v>17</v>
      </c>
      <c r="C23" s="21" t="s">
        <v>314</v>
      </c>
      <c r="D23" s="603"/>
      <c r="E23" s="603"/>
      <c r="F23" s="603">
        <v>0</v>
      </c>
      <c r="G23" s="17"/>
      <c r="H23" s="17"/>
    </row>
    <row r="24" spans="1:8" ht="17.100000000000001" customHeight="1" x14ac:dyDescent="0.25">
      <c r="A24" s="17"/>
      <c r="B24" s="557">
        <v>18</v>
      </c>
      <c r="C24" s="21" t="s">
        <v>315</v>
      </c>
      <c r="D24" s="603"/>
      <c r="E24" s="603"/>
      <c r="F24" s="603">
        <v>0</v>
      </c>
      <c r="G24" s="17"/>
      <c r="H24" s="17"/>
    </row>
    <row r="25" spans="1:8" ht="17.100000000000001" customHeight="1" x14ac:dyDescent="0.25">
      <c r="A25" s="17"/>
      <c r="B25" s="557">
        <v>19</v>
      </c>
      <c r="C25" s="21" t="s">
        <v>316</v>
      </c>
      <c r="D25" s="603"/>
      <c r="E25" s="603"/>
      <c r="F25" s="603">
        <v>0</v>
      </c>
      <c r="G25" s="17"/>
      <c r="H25" s="17"/>
    </row>
    <row r="26" spans="1:8" ht="17.100000000000001" customHeight="1" x14ac:dyDescent="0.25">
      <c r="A26" s="17"/>
      <c r="B26" s="557" t="s">
        <v>317</v>
      </c>
      <c r="C26" s="21" t="s">
        <v>318</v>
      </c>
      <c r="D26" s="603"/>
      <c r="E26" s="603"/>
      <c r="F26" s="603">
        <v>0</v>
      </c>
      <c r="G26" s="17"/>
      <c r="H26" s="17"/>
    </row>
    <row r="27" spans="1:8" ht="17.100000000000001" customHeight="1" x14ac:dyDescent="0.25">
      <c r="A27" s="17"/>
      <c r="B27" s="601">
        <v>20</v>
      </c>
      <c r="C27" s="7" t="s">
        <v>319</v>
      </c>
      <c r="D27" s="602">
        <v>6.5970000000000004</v>
      </c>
      <c r="E27" s="602">
        <v>11.13</v>
      </c>
      <c r="F27" s="602">
        <v>0.52776000000000001</v>
      </c>
      <c r="G27" s="17"/>
      <c r="H27" s="17"/>
    </row>
    <row r="28" spans="1:8" ht="17.100000000000001" customHeight="1" x14ac:dyDescent="0.25">
      <c r="A28" s="17"/>
      <c r="B28" s="557">
        <v>21</v>
      </c>
      <c r="C28" s="21" t="s">
        <v>300</v>
      </c>
      <c r="D28" s="603"/>
      <c r="E28" s="603"/>
      <c r="F28" s="603">
        <v>0</v>
      </c>
      <c r="G28" s="17"/>
      <c r="H28" s="17"/>
    </row>
    <row r="29" spans="1:8" ht="17.100000000000001" customHeight="1" x14ac:dyDescent="0.25">
      <c r="A29" s="17"/>
      <c r="B29" s="557">
        <v>22</v>
      </c>
      <c r="C29" s="21" t="s">
        <v>320</v>
      </c>
      <c r="D29" s="603"/>
      <c r="E29" s="603"/>
      <c r="F29" s="603">
        <v>0</v>
      </c>
      <c r="G29" s="17"/>
      <c r="H29" s="17"/>
    </row>
    <row r="30" spans="1:8" ht="17.100000000000001" customHeight="1" x14ac:dyDescent="0.25">
      <c r="A30" s="17"/>
      <c r="B30" s="601" t="s">
        <v>321</v>
      </c>
      <c r="C30" s="7" t="s">
        <v>322</v>
      </c>
      <c r="D30" s="602">
        <v>0</v>
      </c>
      <c r="E30" s="602">
        <v>0</v>
      </c>
      <c r="F30" s="602">
        <v>0</v>
      </c>
      <c r="G30" s="17"/>
      <c r="H30" s="17"/>
    </row>
    <row r="31" spans="1:8" ht="17.100000000000001" customHeight="1" x14ac:dyDescent="0.25">
      <c r="A31" s="17"/>
      <c r="B31" s="601">
        <v>23</v>
      </c>
      <c r="C31" s="7" t="s">
        <v>323</v>
      </c>
      <c r="D31" s="602">
        <v>3263.442</v>
      </c>
      <c r="E31" s="602">
        <v>3419.306</v>
      </c>
      <c r="F31" s="602">
        <v>261.07535999999999</v>
      </c>
      <c r="G31" s="17"/>
      <c r="H31" s="17"/>
    </row>
    <row r="32" spans="1:8" ht="17.100000000000001" customHeight="1" x14ac:dyDescent="0.25">
      <c r="A32" s="17"/>
      <c r="B32" s="4" t="s">
        <v>324</v>
      </c>
      <c r="C32" s="21" t="s">
        <v>325</v>
      </c>
      <c r="D32" s="603"/>
      <c r="E32" s="603"/>
      <c r="F32" s="603">
        <v>0</v>
      </c>
      <c r="G32" s="17"/>
      <c r="H32" s="17"/>
    </row>
    <row r="33" spans="1:8" ht="17.100000000000001" customHeight="1" thickBot="1" x14ac:dyDescent="0.3">
      <c r="A33" s="17"/>
      <c r="B33" s="557" t="s">
        <v>326</v>
      </c>
      <c r="C33" s="21" t="s">
        <v>327</v>
      </c>
      <c r="D33" s="383">
        <v>3263.442</v>
      </c>
      <c r="E33" s="603">
        <v>3419.306</v>
      </c>
      <c r="F33" s="603">
        <v>261.07535999999999</v>
      </c>
      <c r="G33" s="17"/>
      <c r="H33" s="17"/>
    </row>
    <row r="34" spans="1:8" ht="17.100000000000001" customHeight="1" x14ac:dyDescent="0.25">
      <c r="A34" s="17"/>
      <c r="B34" s="557" t="s">
        <v>328</v>
      </c>
      <c r="C34" s="21" t="s">
        <v>329</v>
      </c>
      <c r="D34" s="603"/>
      <c r="E34" s="603"/>
      <c r="F34" s="603">
        <v>0</v>
      </c>
      <c r="G34" s="17"/>
      <c r="H34" s="17"/>
    </row>
    <row r="35" spans="1:8" ht="36.950000000000003" customHeight="1" x14ac:dyDescent="0.25">
      <c r="A35" s="17"/>
      <c r="B35" s="3">
        <v>24</v>
      </c>
      <c r="C35" s="7" t="s">
        <v>330</v>
      </c>
      <c r="D35" s="602">
        <v>0</v>
      </c>
      <c r="E35" s="602">
        <v>0</v>
      </c>
      <c r="F35" s="602">
        <v>0</v>
      </c>
      <c r="G35" s="17"/>
      <c r="H35" s="17"/>
    </row>
    <row r="36" spans="1:8" x14ac:dyDescent="0.25">
      <c r="A36" s="17"/>
      <c r="B36" s="4">
        <v>25</v>
      </c>
      <c r="C36" s="21" t="s">
        <v>152</v>
      </c>
      <c r="D36" s="603"/>
      <c r="E36" s="603"/>
      <c r="F36" s="603">
        <v>0</v>
      </c>
      <c r="G36" s="17"/>
      <c r="H36" s="17"/>
    </row>
    <row r="37" spans="1:8" x14ac:dyDescent="0.25">
      <c r="A37" s="17"/>
      <c r="B37" s="4">
        <v>26</v>
      </c>
      <c r="C37" s="21" t="s">
        <v>152</v>
      </c>
      <c r="D37" s="603"/>
      <c r="E37" s="603"/>
      <c r="F37" s="603">
        <v>0</v>
      </c>
      <c r="G37" s="17"/>
      <c r="H37" s="17"/>
    </row>
    <row r="38" spans="1:8" x14ac:dyDescent="0.25">
      <c r="A38" s="17"/>
      <c r="B38" s="4">
        <v>27</v>
      </c>
      <c r="C38" s="21" t="s">
        <v>152</v>
      </c>
      <c r="D38" s="603"/>
      <c r="E38" s="603"/>
      <c r="F38" s="603">
        <v>0</v>
      </c>
      <c r="G38" s="17"/>
      <c r="H38" s="17"/>
    </row>
    <row r="39" spans="1:8" x14ac:dyDescent="0.25">
      <c r="A39" s="17"/>
      <c r="B39" s="4">
        <v>28</v>
      </c>
      <c r="C39" s="21" t="s">
        <v>152</v>
      </c>
      <c r="D39" s="603"/>
      <c r="E39" s="603"/>
      <c r="F39" s="603">
        <v>0</v>
      </c>
      <c r="G39" s="17"/>
      <c r="H39" s="17"/>
    </row>
    <row r="40" spans="1:8" x14ac:dyDescent="0.25">
      <c r="A40" s="17"/>
      <c r="B40" s="3">
        <v>29</v>
      </c>
      <c r="C40" s="7" t="s">
        <v>331</v>
      </c>
      <c r="D40" s="602">
        <v>77301.981999999989</v>
      </c>
      <c r="E40" s="602">
        <v>77620.771999999997</v>
      </c>
      <c r="F40" s="602">
        <v>6184.1585599999989</v>
      </c>
      <c r="G40" s="17"/>
      <c r="H40" s="17"/>
    </row>
    <row r="41" spans="1:8" x14ac:dyDescent="0.25">
      <c r="A41" s="17"/>
      <c r="B41" s="17"/>
      <c r="C41" s="17"/>
      <c r="D41" s="17"/>
      <c r="E41" s="17"/>
      <c r="F41" s="17"/>
      <c r="G41" s="17"/>
      <c r="H41" s="17"/>
    </row>
    <row r="42" spans="1:8" x14ac:dyDescent="0.25">
      <c r="A42" s="17"/>
      <c r="B42" s="17"/>
      <c r="C42" s="17"/>
      <c r="D42" s="17"/>
      <c r="E42" s="17"/>
      <c r="F42" s="17"/>
      <c r="G42" s="17"/>
      <c r="H42" s="17"/>
    </row>
  </sheetData>
  <mergeCells count="1">
    <mergeCell ref="D2:E2"/>
  </mergeCells>
  <hyperlinks>
    <hyperlink ref="H2" location="Index!A1" display="Return to index" xr:uid="{2F2377D3-BEE3-4E29-B568-22CFFA2985BB}"/>
  </hyperlinks>
  <pageMargins left="0.7" right="0.7" top="0.75" bottom="0.75" header="0.3" footer="0.3"/>
  <pageSetup paperSize="9" orientation="landscape" verticalDpi="1200" r:id="rId1"/>
  <headerFooter>
    <oddHeader>&amp;CEN
Annex 1</oddHeader>
    <oddFooter>&amp;C&amp;P</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0B61B7-BC9C-41C6-9923-355DD904B233}">
  <dimension ref="B3:N70"/>
  <sheetViews>
    <sheetView showGridLines="0" zoomScale="46" zoomScaleNormal="85" workbookViewId="0">
      <selection activeCell="N3" sqref="N3"/>
    </sheetView>
  </sheetViews>
  <sheetFormatPr defaultColWidth="9.140625" defaultRowHeight="15" x14ac:dyDescent="0.25"/>
  <cols>
    <col min="1" max="1" width="3.7109375" style="11" customWidth="1"/>
    <col min="2" max="3" width="9.140625" style="11"/>
    <col min="4" max="4" width="13.5703125" style="11" customWidth="1"/>
    <col min="5" max="5" width="20" style="11" customWidth="1"/>
    <col min="6" max="6" width="22.7109375" style="11" customWidth="1"/>
    <col min="7" max="8" width="15" style="11" customWidth="1"/>
    <col min="9" max="9" width="19" style="11" customWidth="1"/>
    <col min="10" max="10" width="20.42578125" style="11" customWidth="1"/>
    <col min="11" max="11" width="22" style="11" customWidth="1"/>
    <col min="12" max="12" width="15" style="11" customWidth="1"/>
    <col min="13" max="13" width="9.140625" style="11"/>
    <col min="14" max="14" width="16" style="11" bestFit="1" customWidth="1"/>
    <col min="15" max="15" width="13.5703125" style="11" bestFit="1" customWidth="1"/>
    <col min="16" max="16" width="19.85546875" style="11" bestFit="1" customWidth="1"/>
    <col min="17" max="19" width="13.85546875" style="11" bestFit="1" customWidth="1"/>
    <col min="20" max="20" width="33.42578125" style="11" bestFit="1" customWidth="1"/>
    <col min="21" max="21" width="37.85546875" style="11" bestFit="1" customWidth="1"/>
    <col min="22" max="22" width="13.85546875" style="11" bestFit="1" customWidth="1"/>
    <col min="23" max="23" width="45.5703125" style="11" bestFit="1" customWidth="1"/>
    <col min="24" max="16384" width="9.140625" style="11"/>
  </cols>
  <sheetData>
    <row r="3" spans="2:14" ht="18.75" x14ac:dyDescent="0.25">
      <c r="B3" s="937" t="s">
        <v>332</v>
      </c>
      <c r="C3" s="937"/>
      <c r="D3" s="937"/>
      <c r="E3" s="937"/>
      <c r="F3" s="937"/>
      <c r="G3" s="937"/>
      <c r="H3" s="937"/>
      <c r="I3" s="937"/>
      <c r="J3" s="23"/>
      <c r="K3" s="23"/>
      <c r="L3" s="560"/>
      <c r="N3" s="271" t="s">
        <v>46</v>
      </c>
    </row>
    <row r="4" spans="2:14" ht="15.75" x14ac:dyDescent="0.25">
      <c r="B4" s="24"/>
      <c r="C4" s="753"/>
      <c r="D4" s="753"/>
      <c r="E4" s="24"/>
      <c r="F4" s="24"/>
      <c r="G4" s="753"/>
      <c r="H4" s="753"/>
      <c r="I4" s="24"/>
      <c r="J4" s="24"/>
      <c r="K4" s="24"/>
      <c r="L4" s="558"/>
    </row>
    <row r="5" spans="2:14" ht="15.75" x14ac:dyDescent="0.25">
      <c r="B5" s="24"/>
      <c r="C5" s="753"/>
      <c r="D5" s="753"/>
      <c r="E5" s="724"/>
      <c r="F5" s="724"/>
      <c r="G5" s="936"/>
      <c r="H5" s="936"/>
      <c r="I5" s="724"/>
      <c r="J5" s="724"/>
      <c r="K5" s="724"/>
      <c r="L5" s="725"/>
    </row>
    <row r="6" spans="2:14" x14ac:dyDescent="0.25">
      <c r="C6" s="413"/>
      <c r="D6" s="413"/>
      <c r="E6" s="559" t="s">
        <v>943</v>
      </c>
      <c r="F6" s="559" t="s">
        <v>944</v>
      </c>
      <c r="G6" s="559" t="s">
        <v>945</v>
      </c>
      <c r="H6" s="559" t="s">
        <v>239</v>
      </c>
      <c r="I6" s="559" t="s">
        <v>240</v>
      </c>
      <c r="J6" s="559" t="s">
        <v>946</v>
      </c>
      <c r="K6" s="559" t="s">
        <v>947</v>
      </c>
      <c r="L6" s="559" t="s">
        <v>948</v>
      </c>
    </row>
    <row r="7" spans="2:14" ht="72" customHeight="1" x14ac:dyDescent="0.25">
      <c r="C7" s="413"/>
      <c r="D7" s="413"/>
      <c r="E7" s="768" t="s">
        <v>949</v>
      </c>
      <c r="F7" s="760"/>
      <c r="G7" s="760"/>
      <c r="H7" s="760"/>
      <c r="I7" s="760" t="s">
        <v>336</v>
      </c>
      <c r="J7" s="760"/>
      <c r="K7" s="760" t="s">
        <v>950</v>
      </c>
      <c r="L7" s="761"/>
    </row>
    <row r="8" spans="2:14" ht="23.25" customHeight="1" x14ac:dyDescent="0.25">
      <c r="C8" s="413"/>
      <c r="D8" s="413"/>
      <c r="E8" s="764" t="s">
        <v>337</v>
      </c>
      <c r="F8" s="766" t="s">
        <v>338</v>
      </c>
      <c r="G8" s="767"/>
      <c r="H8" s="761"/>
      <c r="I8" s="768" t="s">
        <v>339</v>
      </c>
      <c r="J8" s="770" t="s">
        <v>340</v>
      </c>
      <c r="K8" s="414"/>
      <c r="L8" s="762" t="s">
        <v>951</v>
      </c>
    </row>
    <row r="9" spans="2:14" ht="30.75" thickBot="1" x14ac:dyDescent="0.3">
      <c r="C9" s="413"/>
      <c r="D9" s="413"/>
      <c r="E9" s="765"/>
      <c r="F9" s="421"/>
      <c r="G9" s="422" t="s">
        <v>952</v>
      </c>
      <c r="H9" s="422" t="s">
        <v>953</v>
      </c>
      <c r="I9" s="769"/>
      <c r="J9" s="771"/>
      <c r="K9" s="420"/>
      <c r="L9" s="763"/>
    </row>
    <row r="10" spans="2:14" ht="56.25" customHeight="1" thickBot="1" x14ac:dyDescent="0.3">
      <c r="C10" s="427" t="s">
        <v>342</v>
      </c>
      <c r="D10" s="415" t="s">
        <v>954</v>
      </c>
      <c r="E10" s="424"/>
      <c r="F10" s="421"/>
      <c r="G10" s="422"/>
      <c r="H10" s="422"/>
      <c r="I10" s="425"/>
      <c r="J10" s="426"/>
      <c r="K10" s="420"/>
      <c r="L10" s="423"/>
    </row>
    <row r="11" spans="2:14" ht="21.75" thickBot="1" x14ac:dyDescent="0.3">
      <c r="C11" s="427" t="s">
        <v>343</v>
      </c>
      <c r="D11" s="415" t="s">
        <v>344</v>
      </c>
      <c r="E11" s="419">
        <v>1867790793.599999</v>
      </c>
      <c r="F11" s="419">
        <v>3825809516.6599979</v>
      </c>
      <c r="G11" s="419">
        <v>3511097550.170002</v>
      </c>
      <c r="H11" s="419">
        <v>2200225584.27</v>
      </c>
      <c r="I11" s="419">
        <v>41125506.280000001</v>
      </c>
      <c r="J11" s="419">
        <v>478677689.68000001</v>
      </c>
      <c r="K11" s="419">
        <v>5146983452.5399981</v>
      </c>
      <c r="L11" s="419">
        <v>3327821147.0600014</v>
      </c>
    </row>
    <row r="12" spans="2:14" ht="15.75" thickBot="1" x14ac:dyDescent="0.3">
      <c r="C12" s="428" t="s">
        <v>345</v>
      </c>
      <c r="D12" s="416" t="s">
        <v>386</v>
      </c>
      <c r="E12" s="419">
        <v>0</v>
      </c>
      <c r="F12" s="419">
        <v>0</v>
      </c>
      <c r="G12" s="419">
        <v>0</v>
      </c>
      <c r="H12" s="419">
        <v>0</v>
      </c>
      <c r="I12" s="419">
        <v>0</v>
      </c>
      <c r="J12" s="419">
        <v>0</v>
      </c>
      <c r="K12" s="419">
        <v>0</v>
      </c>
      <c r="L12" s="419">
        <v>0</v>
      </c>
    </row>
    <row r="13" spans="2:14" ht="21.75" thickBot="1" x14ac:dyDescent="0.3">
      <c r="C13" s="428" t="s">
        <v>346</v>
      </c>
      <c r="D13" s="416" t="s">
        <v>387</v>
      </c>
      <c r="E13" s="419">
        <v>0</v>
      </c>
      <c r="F13" s="419">
        <v>0</v>
      </c>
      <c r="G13" s="419">
        <v>0</v>
      </c>
      <c r="H13" s="419">
        <v>0</v>
      </c>
      <c r="I13" s="419">
        <v>0</v>
      </c>
      <c r="J13" s="419">
        <v>0</v>
      </c>
      <c r="K13" s="419">
        <v>0</v>
      </c>
      <c r="L13" s="419">
        <v>0</v>
      </c>
    </row>
    <row r="14" spans="2:14" ht="21.75" thickBot="1" x14ac:dyDescent="0.3">
      <c r="C14" s="428" t="s">
        <v>347</v>
      </c>
      <c r="D14" s="416" t="s">
        <v>388</v>
      </c>
      <c r="E14" s="419">
        <v>0</v>
      </c>
      <c r="F14" s="419">
        <v>0</v>
      </c>
      <c r="G14" s="419">
        <v>0</v>
      </c>
      <c r="H14" s="419">
        <v>0</v>
      </c>
      <c r="I14" s="419">
        <v>0</v>
      </c>
      <c r="J14" s="419">
        <v>0</v>
      </c>
      <c r="K14" s="419">
        <v>0</v>
      </c>
      <c r="L14" s="419">
        <v>0</v>
      </c>
    </row>
    <row r="15" spans="2:14" ht="21.75" thickBot="1" x14ac:dyDescent="0.3">
      <c r="C15" s="428" t="s">
        <v>348</v>
      </c>
      <c r="D15" s="416" t="s">
        <v>389</v>
      </c>
      <c r="E15" s="419">
        <v>2109916.0099999998</v>
      </c>
      <c r="F15" s="419">
        <v>0</v>
      </c>
      <c r="G15" s="419">
        <v>0</v>
      </c>
      <c r="H15" s="419">
        <v>0</v>
      </c>
      <c r="I15" s="419">
        <v>1899713.76</v>
      </c>
      <c r="J15" s="419">
        <v>0</v>
      </c>
      <c r="K15" s="419">
        <v>210202.25</v>
      </c>
      <c r="L15" s="419">
        <v>0</v>
      </c>
    </row>
    <row r="16" spans="2:14" ht="21.75" thickBot="1" x14ac:dyDescent="0.3">
      <c r="C16" s="428" t="s">
        <v>349</v>
      </c>
      <c r="D16" s="416" t="s">
        <v>390</v>
      </c>
      <c r="E16" s="419">
        <v>888527624.55000007</v>
      </c>
      <c r="F16" s="419">
        <v>1988672484.7800007</v>
      </c>
      <c r="G16" s="419">
        <v>1957416991.0500002</v>
      </c>
      <c r="H16" s="419">
        <v>627456780.88999999</v>
      </c>
      <c r="I16" s="419">
        <v>1094706.5</v>
      </c>
      <c r="J16" s="419">
        <v>342877474.64999998</v>
      </c>
      <c r="K16" s="419">
        <v>2533227927.8200002</v>
      </c>
      <c r="L16" s="419">
        <v>1645795009.77</v>
      </c>
    </row>
    <row r="17" spans="2:12" ht="15.75" thickBot="1" x14ac:dyDescent="0.3">
      <c r="C17" s="428" t="s">
        <v>350</v>
      </c>
      <c r="D17" s="416" t="s">
        <v>391</v>
      </c>
      <c r="E17" s="419">
        <v>977153253.03999889</v>
      </c>
      <c r="F17" s="419">
        <v>1837137031.879997</v>
      </c>
      <c r="G17" s="419">
        <v>1553680559.1200016</v>
      </c>
      <c r="H17" s="419">
        <v>1572768803.3800001</v>
      </c>
      <c r="I17" s="419">
        <v>38131086.020000003</v>
      </c>
      <c r="J17" s="419">
        <v>135800215.03000003</v>
      </c>
      <c r="K17" s="419">
        <v>2613545322.4699979</v>
      </c>
      <c r="L17" s="419">
        <v>1682026137.2900014</v>
      </c>
    </row>
    <row r="18" spans="2:12" ht="15.75" thickBot="1" x14ac:dyDescent="0.3">
      <c r="C18" s="429" t="s">
        <v>351</v>
      </c>
      <c r="D18" s="417" t="s">
        <v>352</v>
      </c>
      <c r="E18" s="419">
        <v>0</v>
      </c>
      <c r="F18" s="419">
        <v>0</v>
      </c>
      <c r="G18" s="419">
        <v>0</v>
      </c>
      <c r="H18" s="419">
        <v>0</v>
      </c>
      <c r="I18" s="419">
        <v>0</v>
      </c>
      <c r="J18" s="419">
        <v>0</v>
      </c>
      <c r="K18" s="419">
        <v>0</v>
      </c>
      <c r="L18" s="419">
        <v>0</v>
      </c>
    </row>
    <row r="19" spans="2:12" ht="32.25" thickBot="1" x14ac:dyDescent="0.3">
      <c r="C19" s="429" t="s">
        <v>353</v>
      </c>
      <c r="D19" s="417" t="s">
        <v>354</v>
      </c>
      <c r="E19" s="419">
        <v>10115696.039999999</v>
      </c>
      <c r="F19" s="419">
        <v>6556318.5</v>
      </c>
      <c r="G19" s="419">
        <v>5672225.6699999999</v>
      </c>
      <c r="H19" s="419">
        <v>0</v>
      </c>
      <c r="I19" s="419">
        <v>0</v>
      </c>
      <c r="J19" s="419">
        <v>0</v>
      </c>
      <c r="K19" s="419">
        <v>13982081.079999998</v>
      </c>
      <c r="L19" s="419">
        <v>4888474.22</v>
      </c>
    </row>
    <row r="20" spans="2:12" ht="15.75" thickBot="1" x14ac:dyDescent="0.3">
      <c r="C20" s="430" t="s">
        <v>364</v>
      </c>
      <c r="D20" s="418" t="s">
        <v>331</v>
      </c>
      <c r="E20" s="419">
        <v>1877906489.6399989</v>
      </c>
      <c r="F20" s="419">
        <v>3832365835.1599979</v>
      </c>
      <c r="G20" s="419">
        <v>3516769775.8400021</v>
      </c>
      <c r="H20" s="419">
        <v>2200225584.27</v>
      </c>
      <c r="I20" s="419">
        <v>41125506.280000001</v>
      </c>
      <c r="J20" s="419">
        <v>478677689.68000001</v>
      </c>
      <c r="K20" s="419">
        <v>5160965533.619998</v>
      </c>
      <c r="L20" s="419">
        <v>3332709621.2800012</v>
      </c>
    </row>
    <row r="28" spans="2:12" ht="36" customHeight="1" x14ac:dyDescent="0.25"/>
    <row r="29" spans="2:12" x14ac:dyDescent="0.25">
      <c r="B29" s="758"/>
      <c r="C29" s="758"/>
      <c r="D29" s="758"/>
      <c r="E29" s="758"/>
      <c r="F29" s="758"/>
      <c r="G29" s="758"/>
      <c r="H29" s="758"/>
      <c r="I29" s="758"/>
      <c r="J29" s="758"/>
      <c r="K29" s="758"/>
      <c r="L29" s="758"/>
    </row>
    <row r="30" spans="2:12" ht="36" customHeight="1" x14ac:dyDescent="0.25">
      <c r="B30" s="755"/>
      <c r="C30" s="755"/>
      <c r="D30" s="755"/>
      <c r="E30" s="755"/>
      <c r="F30" s="755"/>
      <c r="G30" s="755"/>
      <c r="H30" s="755"/>
      <c r="I30" s="755"/>
      <c r="J30" s="755"/>
      <c r="K30" s="755"/>
      <c r="L30" s="755"/>
    </row>
    <row r="31" spans="2:12" ht="24" customHeight="1" x14ac:dyDescent="0.25">
      <c r="B31" s="755"/>
      <c r="C31" s="755"/>
      <c r="D31" s="755"/>
      <c r="E31" s="755"/>
      <c r="F31" s="755"/>
      <c r="G31" s="755"/>
      <c r="H31" s="755"/>
      <c r="I31" s="755"/>
      <c r="J31" s="755"/>
      <c r="K31" s="755"/>
      <c r="L31" s="755"/>
    </row>
    <row r="32" spans="2:12" x14ac:dyDescent="0.25">
      <c r="B32" s="755"/>
      <c r="C32" s="755"/>
      <c r="D32" s="755"/>
      <c r="E32" s="755"/>
      <c r="F32" s="755"/>
      <c r="G32" s="755"/>
      <c r="H32" s="755"/>
      <c r="I32" s="755"/>
      <c r="J32" s="755"/>
      <c r="K32" s="755"/>
      <c r="L32" s="755"/>
    </row>
    <row r="33" spans="2:12" ht="24" customHeight="1" x14ac:dyDescent="0.25">
      <c r="B33" s="755"/>
      <c r="C33" s="755"/>
      <c r="D33" s="755"/>
      <c r="E33" s="755"/>
      <c r="F33" s="755"/>
      <c r="G33" s="755"/>
      <c r="H33" s="755"/>
      <c r="I33" s="755"/>
      <c r="J33" s="755"/>
      <c r="K33" s="755"/>
      <c r="L33" s="755"/>
    </row>
    <row r="34" spans="2:12" ht="48" customHeight="1" x14ac:dyDescent="0.25">
      <c r="B34" s="755"/>
      <c r="C34" s="755"/>
      <c r="D34" s="755"/>
      <c r="E34" s="755"/>
      <c r="F34" s="755"/>
      <c r="G34" s="755"/>
      <c r="H34" s="755"/>
      <c r="I34" s="755"/>
      <c r="J34" s="755"/>
      <c r="K34" s="755"/>
      <c r="L34" s="755"/>
    </row>
    <row r="35" spans="2:12" ht="60" customHeight="1" x14ac:dyDescent="0.25">
      <c r="B35" s="755"/>
      <c r="C35" s="755"/>
      <c r="D35" s="755"/>
      <c r="E35" s="755"/>
      <c r="F35" s="755"/>
      <c r="G35" s="755"/>
      <c r="H35" s="755"/>
      <c r="I35" s="755"/>
      <c r="J35" s="755"/>
      <c r="K35" s="755"/>
      <c r="L35" s="755"/>
    </row>
    <row r="36" spans="2:12" ht="15.75" x14ac:dyDescent="0.25">
      <c r="B36" s="24"/>
      <c r="C36" s="753"/>
      <c r="D36" s="753"/>
      <c r="E36" s="24"/>
      <c r="F36" s="24"/>
      <c r="G36" s="753"/>
      <c r="H36" s="753"/>
      <c r="I36" s="24"/>
      <c r="J36" s="24"/>
      <c r="K36" s="24"/>
      <c r="L36" s="558"/>
    </row>
    <row r="37" spans="2:12" ht="15.75" x14ac:dyDescent="0.25">
      <c r="B37" s="754"/>
      <c r="C37" s="754"/>
      <c r="D37" s="754"/>
      <c r="E37" s="24"/>
      <c r="F37" s="24"/>
      <c r="G37" s="753"/>
      <c r="H37" s="753"/>
      <c r="I37" s="24"/>
      <c r="J37" s="24"/>
      <c r="K37" s="24"/>
      <c r="L37" s="558"/>
    </row>
    <row r="38" spans="2:12" ht="39.75" customHeight="1" x14ac:dyDescent="0.25">
      <c r="B38" s="755"/>
      <c r="C38" s="755"/>
      <c r="D38" s="755"/>
      <c r="E38" s="755"/>
      <c r="F38" s="755"/>
      <c r="G38" s="755"/>
      <c r="H38" s="755"/>
      <c r="I38" s="755"/>
      <c r="J38" s="755"/>
      <c r="K38" s="755"/>
      <c r="L38" s="755"/>
    </row>
    <row r="39" spans="2:12" x14ac:dyDescent="0.25">
      <c r="B39" s="756"/>
      <c r="C39" s="756"/>
      <c r="D39" s="756"/>
      <c r="E39" s="756"/>
      <c r="F39" s="756"/>
      <c r="G39" s="756"/>
      <c r="H39" s="756"/>
      <c r="I39" s="756"/>
      <c r="J39" s="756"/>
      <c r="K39" s="756"/>
      <c r="L39" s="756"/>
    </row>
    <row r="40" spans="2:12" x14ac:dyDescent="0.25">
      <c r="B40" s="756"/>
      <c r="C40" s="756"/>
      <c r="D40" s="756"/>
      <c r="E40" s="756"/>
      <c r="F40" s="756"/>
      <c r="G40" s="756"/>
      <c r="H40" s="756"/>
      <c r="I40" s="756"/>
      <c r="J40" s="756"/>
      <c r="K40" s="756"/>
      <c r="L40" s="756"/>
    </row>
    <row r="41" spans="2:12" x14ac:dyDescent="0.25">
      <c r="B41" s="756"/>
      <c r="C41" s="756"/>
      <c r="D41" s="756"/>
      <c r="E41" s="756"/>
      <c r="F41" s="756"/>
      <c r="G41" s="756"/>
      <c r="H41" s="756"/>
      <c r="I41" s="756"/>
      <c r="J41" s="756"/>
      <c r="K41" s="756"/>
      <c r="L41" s="756"/>
    </row>
    <row r="42" spans="2:12" x14ac:dyDescent="0.25">
      <c r="B42" s="756"/>
      <c r="C42" s="756"/>
      <c r="D42" s="756"/>
      <c r="E42" s="756"/>
      <c r="F42" s="756"/>
      <c r="G42" s="756"/>
      <c r="H42" s="756"/>
      <c r="I42" s="756"/>
      <c r="J42" s="756"/>
      <c r="K42" s="756"/>
      <c r="L42" s="756"/>
    </row>
    <row r="43" spans="2:12" x14ac:dyDescent="0.25">
      <c r="B43" s="756"/>
      <c r="C43" s="756"/>
      <c r="D43" s="756"/>
      <c r="E43" s="756"/>
      <c r="F43" s="756"/>
      <c r="G43" s="756"/>
      <c r="H43" s="756"/>
      <c r="I43" s="756"/>
      <c r="J43" s="756"/>
      <c r="K43" s="756"/>
      <c r="L43" s="756"/>
    </row>
    <row r="44" spans="2:12" x14ac:dyDescent="0.25">
      <c r="B44" s="756"/>
      <c r="C44" s="756"/>
      <c r="D44" s="756"/>
      <c r="E44" s="756"/>
      <c r="F44" s="756"/>
      <c r="G44" s="756"/>
      <c r="H44" s="756"/>
      <c r="I44" s="756"/>
      <c r="J44" s="756"/>
      <c r="K44" s="756"/>
      <c r="L44" s="756"/>
    </row>
    <row r="48" spans="2:12" ht="24" customHeight="1" x14ac:dyDescent="0.25"/>
    <row r="49" ht="24" customHeight="1" x14ac:dyDescent="0.25"/>
    <row r="58" ht="36" customHeight="1" x14ac:dyDescent="0.25"/>
    <row r="68" spans="2:12" ht="36" customHeight="1" x14ac:dyDescent="0.25"/>
    <row r="69" spans="2:12" ht="48" customHeight="1" x14ac:dyDescent="0.25"/>
    <row r="70" spans="2:12" ht="15.75" x14ac:dyDescent="0.25">
      <c r="B70" s="753"/>
      <c r="C70" s="753"/>
      <c r="D70" s="753"/>
      <c r="E70" s="753"/>
      <c r="F70" s="753"/>
      <c r="G70" s="753"/>
      <c r="H70" s="753"/>
      <c r="I70" s="753"/>
      <c r="J70" s="753"/>
      <c r="K70" s="753"/>
      <c r="L70" s="753"/>
    </row>
  </sheetData>
  <mergeCells count="29">
    <mergeCell ref="K7:L7"/>
    <mergeCell ref="L8:L9"/>
    <mergeCell ref="E8:E9"/>
    <mergeCell ref="F8:H8"/>
    <mergeCell ref="E7:H7"/>
    <mergeCell ref="I7:J7"/>
    <mergeCell ref="I8:I9"/>
    <mergeCell ref="J8:J9"/>
    <mergeCell ref="B70:C70"/>
    <mergeCell ref="D70:G70"/>
    <mergeCell ref="H70:L70"/>
    <mergeCell ref="B37:D37"/>
    <mergeCell ref="G37:H37"/>
    <mergeCell ref="B38:L38"/>
    <mergeCell ref="B39:L44"/>
    <mergeCell ref="B34:L34"/>
    <mergeCell ref="B35:L35"/>
    <mergeCell ref="C36:D36"/>
    <mergeCell ref="G36:H36"/>
    <mergeCell ref="B29:L29"/>
    <mergeCell ref="B30:L30"/>
    <mergeCell ref="B31:L31"/>
    <mergeCell ref="B32:L32"/>
    <mergeCell ref="B33:L33"/>
    <mergeCell ref="C5:D5"/>
    <mergeCell ref="G5:H5"/>
    <mergeCell ref="B3:I3"/>
    <mergeCell ref="C4:D4"/>
    <mergeCell ref="G4:H4"/>
  </mergeCells>
  <hyperlinks>
    <hyperlink ref="N3" location="Index!A1" display="Return to index" xr:uid="{201ADA11-6173-41B0-A37B-F60A470F6C62}"/>
  </hyperlinks>
  <pageMargins left="0.7" right="0.7" top="0.75" bottom="0.75" header="0.3" footer="0.3"/>
  <pageSetup paperSize="9" orientation="portrait" verticalDpi="1200"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BBB1CC-8EA5-42D3-86CA-A38116F264E9}">
  <dimension ref="B2:Q45"/>
  <sheetViews>
    <sheetView showGridLines="0" zoomScale="44" zoomScaleNormal="85" workbookViewId="0">
      <selection activeCell="Q2" sqref="Q2"/>
    </sheetView>
  </sheetViews>
  <sheetFormatPr defaultColWidth="9.140625" defaultRowHeight="15" x14ac:dyDescent="0.25"/>
  <cols>
    <col min="1" max="1" width="2.5703125" style="68" customWidth="1"/>
    <col min="2" max="2" width="9.140625" style="68"/>
    <col min="3" max="3" width="21.140625" style="68" customWidth="1"/>
    <col min="4" max="4" width="19.140625" style="68" bestFit="1" customWidth="1"/>
    <col min="5" max="5" width="19.5703125" style="68" bestFit="1" customWidth="1"/>
    <col min="6" max="6" width="15.7109375" style="68" bestFit="1" customWidth="1"/>
    <col min="7" max="7" width="16.5703125" style="68" bestFit="1" customWidth="1"/>
    <col min="8" max="8" width="32.140625" style="68" bestFit="1" customWidth="1"/>
    <col min="9" max="10" width="12.28515625" style="68" bestFit="1" customWidth="1"/>
    <col min="11" max="11" width="17.5703125" style="68" bestFit="1" customWidth="1"/>
    <col min="12" max="12" width="18.85546875" style="68" bestFit="1" customWidth="1"/>
    <col min="13" max="13" width="18.5703125" style="68" bestFit="1" customWidth="1"/>
    <col min="14" max="14" width="9.7109375" style="68" bestFit="1" customWidth="1"/>
    <col min="15" max="15" width="16.5703125" style="68" bestFit="1" customWidth="1"/>
    <col min="16" max="16" width="9.140625" style="68"/>
    <col min="17" max="17" width="16" style="68" bestFit="1" customWidth="1"/>
    <col min="18" max="29" width="9.140625" style="68"/>
    <col min="30" max="30" width="16.28515625" style="68" bestFit="1" customWidth="1"/>
    <col min="31" max="16384" width="9.140625" style="68"/>
  </cols>
  <sheetData>
    <row r="2" spans="2:17" ht="20.25" x14ac:dyDescent="0.25">
      <c r="B2" s="370" t="s">
        <v>355</v>
      </c>
      <c r="C2" s="370"/>
      <c r="D2" s="370"/>
      <c r="E2" s="370"/>
      <c r="F2" s="370"/>
      <c r="G2" s="370"/>
      <c r="H2" s="370"/>
      <c r="I2" s="370"/>
      <c r="J2" s="370"/>
      <c r="K2" s="370"/>
      <c r="L2" s="370"/>
      <c r="M2" s="370"/>
      <c r="N2" s="370"/>
      <c r="O2" s="370"/>
      <c r="Q2" s="271" t="s">
        <v>46</v>
      </c>
    </row>
    <row r="3" spans="2:17" ht="15.75" x14ac:dyDescent="0.25">
      <c r="B3" s="938"/>
      <c r="C3" s="938"/>
      <c r="D3" s="69"/>
      <c r="E3" s="939"/>
      <c r="F3" s="939"/>
      <c r="G3" s="939"/>
      <c r="H3" s="939"/>
      <c r="I3" s="939"/>
      <c r="J3" s="939"/>
      <c r="K3" s="939"/>
      <c r="L3" s="939"/>
      <c r="M3" s="939"/>
      <c r="N3" s="939"/>
      <c r="O3" s="939"/>
    </row>
    <row r="4" spans="2:17" x14ac:dyDescent="0.25">
      <c r="B4" s="434"/>
      <c r="C4" s="434"/>
      <c r="D4" s="439" t="s">
        <v>236</v>
      </c>
      <c r="E4" s="439" t="s">
        <v>237</v>
      </c>
      <c r="F4" s="439" t="s">
        <v>238</v>
      </c>
      <c r="G4" s="439" t="s">
        <v>239</v>
      </c>
      <c r="H4" s="439" t="s">
        <v>240</v>
      </c>
      <c r="I4" s="439" t="s">
        <v>333</v>
      </c>
      <c r="J4" s="439" t="s">
        <v>334</v>
      </c>
      <c r="K4" s="439" t="s">
        <v>948</v>
      </c>
      <c r="L4" s="439" t="s">
        <v>955</v>
      </c>
      <c r="M4" s="439" t="s">
        <v>956</v>
      </c>
      <c r="N4" s="439" t="s">
        <v>957</v>
      </c>
      <c r="O4" s="439" t="s">
        <v>958</v>
      </c>
    </row>
    <row r="5" spans="2:17" x14ac:dyDescent="0.25">
      <c r="B5" s="437"/>
      <c r="C5" s="437"/>
      <c r="D5" s="772" t="s">
        <v>385</v>
      </c>
      <c r="E5" s="772"/>
      <c r="F5" s="772"/>
      <c r="G5" s="772"/>
      <c r="H5" s="772"/>
      <c r="I5" s="772"/>
      <c r="J5" s="772"/>
      <c r="K5" s="772"/>
      <c r="L5" s="772"/>
      <c r="M5" s="772"/>
      <c r="N5" s="772"/>
      <c r="O5" s="772"/>
    </row>
    <row r="6" spans="2:17" ht="15" customHeight="1" x14ac:dyDescent="0.25">
      <c r="B6" s="437"/>
      <c r="C6" s="437"/>
      <c r="D6" s="773" t="s">
        <v>360</v>
      </c>
      <c r="E6" s="774"/>
      <c r="F6" s="774"/>
      <c r="G6" s="768" t="s">
        <v>361</v>
      </c>
      <c r="H6" s="760"/>
      <c r="I6" s="760"/>
      <c r="J6" s="760"/>
      <c r="K6" s="760"/>
      <c r="L6" s="760"/>
      <c r="M6" s="760"/>
      <c r="N6" s="760"/>
      <c r="O6" s="770"/>
    </row>
    <row r="7" spans="2:17" ht="36" customHeight="1" x14ac:dyDescent="0.25">
      <c r="B7" s="437"/>
      <c r="C7" s="437"/>
      <c r="D7" s="436"/>
      <c r="E7" s="438" t="s">
        <v>959</v>
      </c>
      <c r="F7" s="438" t="s">
        <v>960</v>
      </c>
      <c r="G7" s="440"/>
      <c r="H7" s="438" t="s">
        <v>961</v>
      </c>
      <c r="I7" s="438" t="s">
        <v>962</v>
      </c>
      <c r="J7" s="438" t="s">
        <v>963</v>
      </c>
      <c r="K7" s="438" t="s">
        <v>964</v>
      </c>
      <c r="L7" s="438" t="s">
        <v>965</v>
      </c>
      <c r="M7" s="438" t="s">
        <v>966</v>
      </c>
      <c r="N7" s="438" t="s">
        <v>362</v>
      </c>
      <c r="O7" s="438" t="s">
        <v>341</v>
      </c>
    </row>
    <row r="8" spans="2:17" ht="27" customHeight="1" x14ac:dyDescent="0.25">
      <c r="B8" s="446" t="s">
        <v>342</v>
      </c>
      <c r="C8" s="445" t="s">
        <v>967</v>
      </c>
      <c r="D8" s="438"/>
      <c r="E8" s="438"/>
      <c r="F8" s="438"/>
      <c r="G8" s="438"/>
      <c r="H8" s="438"/>
      <c r="I8" s="438"/>
      <c r="J8" s="438"/>
      <c r="K8" s="438"/>
      <c r="L8" s="438"/>
      <c r="M8" s="438"/>
      <c r="N8" s="438"/>
      <c r="O8" s="438"/>
    </row>
    <row r="9" spans="2:17" x14ac:dyDescent="0.25">
      <c r="B9" s="446" t="s">
        <v>343</v>
      </c>
      <c r="C9" s="445" t="s">
        <v>344</v>
      </c>
      <c r="D9" s="441">
        <v>323295147704.9248</v>
      </c>
      <c r="E9" s="435">
        <v>323295147704.9248</v>
      </c>
      <c r="F9" s="435">
        <v>0</v>
      </c>
      <c r="G9" s="441">
        <v>3872511034.0299988</v>
      </c>
      <c r="H9" s="435">
        <v>3677557507.8799992</v>
      </c>
      <c r="I9" s="435">
        <v>137871419.05000001</v>
      </c>
      <c r="J9" s="435">
        <v>44914281.479999997</v>
      </c>
      <c r="K9" s="435">
        <v>12167825.619999997</v>
      </c>
      <c r="L9" s="435">
        <v>0</v>
      </c>
      <c r="M9" s="435">
        <v>0</v>
      </c>
      <c r="N9" s="435">
        <v>0</v>
      </c>
      <c r="O9" s="441">
        <v>3518699031.8800001</v>
      </c>
    </row>
    <row r="10" spans="2:17" ht="39" customHeight="1" x14ac:dyDescent="0.25">
      <c r="B10" s="446" t="s">
        <v>345</v>
      </c>
      <c r="C10" s="442" t="s">
        <v>386</v>
      </c>
      <c r="D10" s="441">
        <v>523644822.98999995</v>
      </c>
      <c r="E10" s="435">
        <v>523644822.98999995</v>
      </c>
      <c r="F10" s="435">
        <v>0</v>
      </c>
      <c r="G10" s="441">
        <v>0</v>
      </c>
      <c r="H10" s="435">
        <v>0</v>
      </c>
      <c r="I10" s="435">
        <v>0</v>
      </c>
      <c r="J10" s="435">
        <v>0</v>
      </c>
      <c r="K10" s="435">
        <v>0</v>
      </c>
      <c r="L10" s="435">
        <v>0</v>
      </c>
      <c r="M10" s="435">
        <v>0</v>
      </c>
      <c r="N10" s="435">
        <v>0</v>
      </c>
      <c r="O10" s="441">
        <v>0</v>
      </c>
    </row>
    <row r="11" spans="2:17" x14ac:dyDescent="0.25">
      <c r="B11" s="446" t="s">
        <v>346</v>
      </c>
      <c r="C11" s="442" t="s">
        <v>387</v>
      </c>
      <c r="D11" s="441">
        <v>156601203.35999998</v>
      </c>
      <c r="E11" s="435">
        <v>156601203.35999998</v>
      </c>
      <c r="F11" s="435">
        <v>0</v>
      </c>
      <c r="G11" s="441">
        <v>0</v>
      </c>
      <c r="H11" s="435">
        <v>0</v>
      </c>
      <c r="I11" s="435">
        <v>0</v>
      </c>
      <c r="J11" s="435">
        <v>0</v>
      </c>
      <c r="K11" s="435">
        <v>0</v>
      </c>
      <c r="L11" s="435">
        <v>0</v>
      </c>
      <c r="M11" s="435">
        <v>0</v>
      </c>
      <c r="N11" s="435">
        <v>0</v>
      </c>
      <c r="O11" s="441">
        <v>0</v>
      </c>
    </row>
    <row r="12" spans="2:17" x14ac:dyDescent="0.25">
      <c r="B12" s="446" t="s">
        <v>347</v>
      </c>
      <c r="C12" s="442" t="s">
        <v>388</v>
      </c>
      <c r="D12" s="441">
        <v>5993345698.2400007</v>
      </c>
      <c r="E12" s="435">
        <v>5993345698.2400007</v>
      </c>
      <c r="F12" s="435">
        <v>0</v>
      </c>
      <c r="G12" s="441">
        <v>0</v>
      </c>
      <c r="H12" s="435">
        <v>0</v>
      </c>
      <c r="I12" s="435">
        <v>0</v>
      </c>
      <c r="J12" s="435">
        <v>0</v>
      </c>
      <c r="K12" s="435">
        <v>0</v>
      </c>
      <c r="L12" s="435">
        <v>0</v>
      </c>
      <c r="M12" s="435">
        <v>0</v>
      </c>
      <c r="N12" s="435">
        <v>0</v>
      </c>
      <c r="O12" s="441">
        <v>0</v>
      </c>
    </row>
    <row r="13" spans="2:17" ht="21" x14ac:dyDescent="0.25">
      <c r="B13" s="446" t="s">
        <v>348</v>
      </c>
      <c r="C13" s="442" t="s">
        <v>389</v>
      </c>
      <c r="D13" s="441">
        <v>1006922419.4299998</v>
      </c>
      <c r="E13" s="435">
        <v>1006922419.4299998</v>
      </c>
      <c r="F13" s="435">
        <v>0</v>
      </c>
      <c r="G13" s="441">
        <v>0</v>
      </c>
      <c r="H13" s="435">
        <v>0</v>
      </c>
      <c r="I13" s="435">
        <v>0</v>
      </c>
      <c r="J13" s="435">
        <v>0</v>
      </c>
      <c r="K13" s="435">
        <v>0</v>
      </c>
      <c r="L13" s="435">
        <v>0</v>
      </c>
      <c r="M13" s="435">
        <v>0</v>
      </c>
      <c r="N13" s="435">
        <v>0</v>
      </c>
      <c r="O13" s="441">
        <v>0</v>
      </c>
    </row>
    <row r="14" spans="2:17" ht="21" x14ac:dyDescent="0.25">
      <c r="B14" s="446" t="s">
        <v>349</v>
      </c>
      <c r="C14" s="442" t="s">
        <v>390</v>
      </c>
      <c r="D14" s="441">
        <v>160806455715.38046</v>
      </c>
      <c r="E14" s="435">
        <v>160806455715.38046</v>
      </c>
      <c r="F14" s="435">
        <v>0</v>
      </c>
      <c r="G14" s="441">
        <v>1988672484.7799997</v>
      </c>
      <c r="H14" s="435">
        <v>1985848760.5799997</v>
      </c>
      <c r="I14" s="435">
        <v>0</v>
      </c>
      <c r="J14" s="435">
        <v>2823724.1999999997</v>
      </c>
      <c r="K14" s="435">
        <v>0</v>
      </c>
      <c r="L14" s="435">
        <v>0</v>
      </c>
      <c r="M14" s="435">
        <v>0</v>
      </c>
      <c r="N14" s="435">
        <v>0</v>
      </c>
      <c r="O14" s="441">
        <v>1957416990.8499999</v>
      </c>
    </row>
    <row r="15" spans="2:17" x14ac:dyDescent="0.25">
      <c r="B15" s="446" t="s">
        <v>350</v>
      </c>
      <c r="C15" s="442" t="s">
        <v>363</v>
      </c>
      <c r="D15" s="441">
        <v>79033398023.880295</v>
      </c>
      <c r="E15" s="435">
        <v>79033398023.880295</v>
      </c>
      <c r="F15" s="435">
        <v>0</v>
      </c>
      <c r="G15" s="441">
        <v>1988672484.7799997</v>
      </c>
      <c r="H15" s="435">
        <v>1985848760.5799997</v>
      </c>
      <c r="I15" s="435">
        <v>0</v>
      </c>
      <c r="J15" s="435">
        <v>2823724.1999999997</v>
      </c>
      <c r="K15" s="435">
        <v>0</v>
      </c>
      <c r="L15" s="435">
        <v>0</v>
      </c>
      <c r="M15" s="435">
        <v>0</v>
      </c>
      <c r="N15" s="435">
        <v>0</v>
      </c>
      <c r="O15" s="441">
        <v>1957416990.8499999</v>
      </c>
    </row>
    <row r="16" spans="2:17" x14ac:dyDescent="0.25">
      <c r="B16" s="446" t="s">
        <v>351</v>
      </c>
      <c r="C16" s="442" t="s">
        <v>391</v>
      </c>
      <c r="D16" s="441">
        <v>154808177845.52435</v>
      </c>
      <c r="E16" s="435">
        <v>154808177845.52435</v>
      </c>
      <c r="F16" s="435">
        <v>0</v>
      </c>
      <c r="G16" s="441">
        <v>1883838549.2499993</v>
      </c>
      <c r="H16" s="435">
        <v>1691708747.2999995</v>
      </c>
      <c r="I16" s="435">
        <v>137871419.05000001</v>
      </c>
      <c r="J16" s="435">
        <v>42090557.279999994</v>
      </c>
      <c r="K16" s="435">
        <v>12167825.619999997</v>
      </c>
      <c r="L16" s="435">
        <v>0</v>
      </c>
      <c r="M16" s="435">
        <v>0</v>
      </c>
      <c r="N16" s="435">
        <v>0</v>
      </c>
      <c r="O16" s="441">
        <v>1561282041.03</v>
      </c>
    </row>
    <row r="17" spans="2:15" x14ac:dyDescent="0.25">
      <c r="B17" s="446" t="s">
        <v>353</v>
      </c>
      <c r="C17" s="445" t="s">
        <v>968</v>
      </c>
      <c r="D17" s="441">
        <v>15540433718.639999</v>
      </c>
      <c r="E17" s="435">
        <v>15540433718.639999</v>
      </c>
      <c r="F17" s="435">
        <v>0</v>
      </c>
      <c r="G17" s="441">
        <v>0</v>
      </c>
      <c r="H17" s="435">
        <v>0</v>
      </c>
      <c r="I17" s="435">
        <v>0</v>
      </c>
      <c r="J17" s="435">
        <v>0</v>
      </c>
      <c r="K17" s="435">
        <v>0</v>
      </c>
      <c r="L17" s="435">
        <v>0</v>
      </c>
      <c r="M17" s="435">
        <v>0</v>
      </c>
      <c r="N17" s="435">
        <v>0</v>
      </c>
      <c r="O17" s="441">
        <v>0</v>
      </c>
    </row>
    <row r="18" spans="2:15" x14ac:dyDescent="0.25">
      <c r="B18" s="447" t="s">
        <v>364</v>
      </c>
      <c r="C18" s="442" t="s">
        <v>386</v>
      </c>
      <c r="D18" s="441">
        <v>0</v>
      </c>
      <c r="E18" s="435">
        <v>0</v>
      </c>
      <c r="F18" s="435">
        <v>0</v>
      </c>
      <c r="G18" s="441">
        <v>0</v>
      </c>
      <c r="H18" s="435">
        <v>0</v>
      </c>
      <c r="I18" s="435">
        <v>0</v>
      </c>
      <c r="J18" s="435">
        <v>0</v>
      </c>
      <c r="K18" s="435">
        <v>0</v>
      </c>
      <c r="L18" s="435">
        <v>0</v>
      </c>
      <c r="M18" s="435">
        <v>0</v>
      </c>
      <c r="N18" s="435">
        <v>0</v>
      </c>
      <c r="O18" s="441">
        <v>0</v>
      </c>
    </row>
    <row r="19" spans="2:15" x14ac:dyDescent="0.25">
      <c r="B19" s="447" t="s">
        <v>365</v>
      </c>
      <c r="C19" s="442" t="s">
        <v>387</v>
      </c>
      <c r="D19" s="441">
        <v>0</v>
      </c>
      <c r="E19" s="435">
        <v>0</v>
      </c>
      <c r="F19" s="435">
        <v>0</v>
      </c>
      <c r="G19" s="441">
        <v>0</v>
      </c>
      <c r="H19" s="435">
        <v>0</v>
      </c>
      <c r="I19" s="435">
        <v>0</v>
      </c>
      <c r="J19" s="435">
        <v>0</v>
      </c>
      <c r="K19" s="435">
        <v>0</v>
      </c>
      <c r="L19" s="435">
        <v>0</v>
      </c>
      <c r="M19" s="435">
        <v>0</v>
      </c>
      <c r="N19" s="435">
        <v>0</v>
      </c>
      <c r="O19" s="441">
        <v>0</v>
      </c>
    </row>
    <row r="20" spans="2:15" x14ac:dyDescent="0.25">
      <c r="B20" s="447" t="s">
        <v>366</v>
      </c>
      <c r="C20" s="442" t="s">
        <v>388</v>
      </c>
      <c r="D20" s="441">
        <v>15540433718.639999</v>
      </c>
      <c r="E20" s="435">
        <v>15540433718.639999</v>
      </c>
      <c r="F20" s="435">
        <v>0</v>
      </c>
      <c r="G20" s="441">
        <v>0</v>
      </c>
      <c r="H20" s="435">
        <v>0</v>
      </c>
      <c r="I20" s="435">
        <v>0</v>
      </c>
      <c r="J20" s="435">
        <v>0</v>
      </c>
      <c r="K20" s="435">
        <v>0</v>
      </c>
      <c r="L20" s="435">
        <v>0</v>
      </c>
      <c r="M20" s="435">
        <v>0</v>
      </c>
      <c r="N20" s="435">
        <v>0</v>
      </c>
      <c r="O20" s="441">
        <v>0</v>
      </c>
    </row>
    <row r="21" spans="2:15" ht="21" x14ac:dyDescent="0.25">
      <c r="B21" s="447" t="s">
        <v>367</v>
      </c>
      <c r="C21" s="442" t="s">
        <v>389</v>
      </c>
      <c r="D21" s="441">
        <v>0</v>
      </c>
      <c r="E21" s="435">
        <v>0</v>
      </c>
      <c r="F21" s="435">
        <v>0</v>
      </c>
      <c r="G21" s="441">
        <v>0</v>
      </c>
      <c r="H21" s="435">
        <v>0</v>
      </c>
      <c r="I21" s="435">
        <v>0</v>
      </c>
      <c r="J21" s="435">
        <v>0</v>
      </c>
      <c r="K21" s="435">
        <v>0</v>
      </c>
      <c r="L21" s="435">
        <v>0</v>
      </c>
      <c r="M21" s="435">
        <v>0</v>
      </c>
      <c r="N21" s="435">
        <v>0</v>
      </c>
      <c r="O21" s="441">
        <v>0</v>
      </c>
    </row>
    <row r="22" spans="2:15" ht="21" x14ac:dyDescent="0.25">
      <c r="B22" s="447" t="s">
        <v>368</v>
      </c>
      <c r="C22" s="442" t="s">
        <v>390</v>
      </c>
      <c r="D22" s="441">
        <v>0</v>
      </c>
      <c r="E22" s="435">
        <v>0</v>
      </c>
      <c r="F22" s="435">
        <v>0</v>
      </c>
      <c r="G22" s="441">
        <v>0</v>
      </c>
      <c r="H22" s="435">
        <v>0</v>
      </c>
      <c r="I22" s="435">
        <v>0</v>
      </c>
      <c r="J22" s="435">
        <v>0</v>
      </c>
      <c r="K22" s="435">
        <v>0</v>
      </c>
      <c r="L22" s="435">
        <v>0</v>
      </c>
      <c r="M22" s="435">
        <v>0</v>
      </c>
      <c r="N22" s="435">
        <v>0</v>
      </c>
      <c r="O22" s="441">
        <v>0</v>
      </c>
    </row>
    <row r="23" spans="2:15" ht="21" x14ac:dyDescent="0.25">
      <c r="B23" s="447" t="s">
        <v>369</v>
      </c>
      <c r="C23" s="445" t="s">
        <v>415</v>
      </c>
      <c r="D23" s="441">
        <v>15263961989.179996</v>
      </c>
      <c r="E23" s="443"/>
      <c r="F23" s="443"/>
      <c r="G23" s="441">
        <v>6556318.4999999991</v>
      </c>
      <c r="H23" s="443"/>
      <c r="I23" s="443"/>
      <c r="J23" s="443"/>
      <c r="K23" s="443"/>
      <c r="L23" s="443"/>
      <c r="M23" s="443"/>
      <c r="N23" s="443"/>
      <c r="O23" s="441">
        <v>5672225.669999999</v>
      </c>
    </row>
    <row r="24" spans="2:15" x14ac:dyDescent="0.25">
      <c r="B24" s="447" t="s">
        <v>371</v>
      </c>
      <c r="C24" s="442" t="s">
        <v>386</v>
      </c>
      <c r="D24" s="441">
        <v>0</v>
      </c>
      <c r="E24" s="443"/>
      <c r="F24" s="443"/>
      <c r="G24" s="441">
        <v>0</v>
      </c>
      <c r="H24" s="443"/>
      <c r="I24" s="443"/>
      <c r="J24" s="443"/>
      <c r="K24" s="443"/>
      <c r="L24" s="443"/>
      <c r="M24" s="443"/>
      <c r="N24" s="443"/>
      <c r="O24" s="441">
        <v>0</v>
      </c>
    </row>
    <row r="25" spans="2:15" x14ac:dyDescent="0.25">
      <c r="B25" s="447" t="s">
        <v>372</v>
      </c>
      <c r="C25" s="442" t="s">
        <v>387</v>
      </c>
      <c r="D25" s="441">
        <v>0</v>
      </c>
      <c r="E25" s="443"/>
      <c r="F25" s="443"/>
      <c r="G25" s="441">
        <v>0</v>
      </c>
      <c r="H25" s="443"/>
      <c r="I25" s="443"/>
      <c r="J25" s="443"/>
      <c r="K25" s="443"/>
      <c r="L25" s="443"/>
      <c r="M25" s="443"/>
      <c r="N25" s="443"/>
      <c r="O25" s="441">
        <v>0</v>
      </c>
    </row>
    <row r="26" spans="2:15" x14ac:dyDescent="0.25">
      <c r="B26" s="447" t="s">
        <v>373</v>
      </c>
      <c r="C26" s="442" t="s">
        <v>388</v>
      </c>
      <c r="D26" s="441">
        <v>0</v>
      </c>
      <c r="E26" s="443"/>
      <c r="F26" s="443"/>
      <c r="G26" s="441">
        <v>0</v>
      </c>
      <c r="H26" s="443"/>
      <c r="I26" s="443"/>
      <c r="J26" s="443"/>
      <c r="K26" s="443"/>
      <c r="L26" s="443"/>
      <c r="M26" s="443"/>
      <c r="N26" s="443"/>
      <c r="O26" s="441">
        <v>0</v>
      </c>
    </row>
    <row r="27" spans="2:15" ht="21" x14ac:dyDescent="0.25">
      <c r="B27" s="447" t="s">
        <v>374</v>
      </c>
      <c r="C27" s="442" t="s">
        <v>389</v>
      </c>
      <c r="D27" s="441">
        <v>398341485.05000001</v>
      </c>
      <c r="E27" s="443"/>
      <c r="F27" s="443"/>
      <c r="G27" s="441">
        <v>0</v>
      </c>
      <c r="H27" s="443"/>
      <c r="I27" s="443"/>
      <c r="J27" s="443"/>
      <c r="K27" s="443"/>
      <c r="L27" s="443"/>
      <c r="M27" s="443"/>
      <c r="N27" s="443"/>
      <c r="O27" s="441">
        <v>0</v>
      </c>
    </row>
    <row r="28" spans="2:15" ht="21" x14ac:dyDescent="0.25">
      <c r="B28" s="447" t="s">
        <v>375</v>
      </c>
      <c r="C28" s="442" t="s">
        <v>390</v>
      </c>
      <c r="D28" s="441">
        <v>12544724886.639999</v>
      </c>
      <c r="E28" s="443"/>
      <c r="F28" s="443"/>
      <c r="G28" s="441">
        <v>0</v>
      </c>
      <c r="H28" s="443"/>
      <c r="I28" s="443"/>
      <c r="J28" s="443"/>
      <c r="K28" s="443"/>
      <c r="L28" s="443"/>
      <c r="M28" s="443"/>
      <c r="N28" s="443"/>
      <c r="O28" s="441">
        <v>0</v>
      </c>
    </row>
    <row r="29" spans="2:15" x14ac:dyDescent="0.25">
      <c r="B29" s="447" t="s">
        <v>376</v>
      </c>
      <c r="C29" s="442" t="s">
        <v>391</v>
      </c>
      <c r="D29" s="441">
        <v>2320895617.4899969</v>
      </c>
      <c r="E29" s="443"/>
      <c r="F29" s="443"/>
      <c r="G29" s="441">
        <v>6556318.4999999991</v>
      </c>
      <c r="H29" s="443"/>
      <c r="I29" s="443"/>
      <c r="J29" s="443"/>
      <c r="K29" s="443"/>
      <c r="L29" s="443"/>
      <c r="M29" s="443"/>
      <c r="N29" s="443"/>
      <c r="O29" s="441">
        <v>5672225.669999999</v>
      </c>
    </row>
    <row r="30" spans="2:15" x14ac:dyDescent="0.25">
      <c r="B30" s="447" t="s">
        <v>377</v>
      </c>
      <c r="C30" s="444" t="s">
        <v>331</v>
      </c>
      <c r="D30" s="441">
        <v>354099543412.74481</v>
      </c>
      <c r="E30" s="435">
        <v>338835581423.56482</v>
      </c>
      <c r="F30" s="435">
        <v>0</v>
      </c>
      <c r="G30" s="435">
        <v>3879067352.5299988</v>
      </c>
      <c r="H30" s="435">
        <v>3677557507.8799992</v>
      </c>
      <c r="I30" s="435">
        <v>137871419.05000001</v>
      </c>
      <c r="J30" s="435">
        <v>44914281.479999997</v>
      </c>
      <c r="K30" s="435">
        <v>12167825.619999997</v>
      </c>
      <c r="L30" s="435">
        <v>0</v>
      </c>
      <c r="M30" s="435">
        <v>0</v>
      </c>
      <c r="N30" s="435">
        <v>0</v>
      </c>
      <c r="O30" s="441">
        <v>3524371257.5500002</v>
      </c>
    </row>
    <row r="40" ht="21" customHeight="1" x14ac:dyDescent="0.25"/>
    <row r="45" ht="21" customHeight="1" x14ac:dyDescent="0.25"/>
  </sheetData>
  <mergeCells count="9">
    <mergeCell ref="D5:O5"/>
    <mergeCell ref="D6:F6"/>
    <mergeCell ref="G6:O6"/>
    <mergeCell ref="B3:C3"/>
    <mergeCell ref="E3:G3"/>
    <mergeCell ref="H3:I3"/>
    <mergeCell ref="J3:K3"/>
    <mergeCell ref="L3:M3"/>
    <mergeCell ref="N3:O3"/>
  </mergeCells>
  <hyperlinks>
    <hyperlink ref="Q2" location="Index!A1" display="Return to index" xr:uid="{482CB772-6323-4283-8B45-DE4F75DCFF77}"/>
  </hyperlinks>
  <pageMargins left="0.7" right="0.7" top="0.75" bottom="0.75" header="0.3" footer="0.3"/>
  <pageSetup paperSize="9" orientation="portrait" verticalDpi="1200"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59BB5E-B711-474E-84D0-48D51CFF17CD}">
  <dimension ref="B2:T151"/>
  <sheetViews>
    <sheetView showGridLines="0" zoomScale="70" zoomScaleNormal="70" workbookViewId="0">
      <selection activeCell="T2" sqref="T2"/>
    </sheetView>
  </sheetViews>
  <sheetFormatPr defaultColWidth="9.140625" defaultRowHeight="15" x14ac:dyDescent="0.25"/>
  <cols>
    <col min="1" max="1" width="4.140625" style="68" customWidth="1"/>
    <col min="2" max="2" width="11" style="68" customWidth="1"/>
    <col min="3" max="3" width="15.85546875" style="68" bestFit="1" customWidth="1"/>
    <col min="4" max="5" width="18.5703125" style="68" bestFit="1" customWidth="1"/>
    <col min="6" max="7" width="16.42578125" style="68" bestFit="1" customWidth="1"/>
    <col min="8" max="8" width="13.5703125" style="68" bestFit="1" customWidth="1"/>
    <col min="9" max="9" width="16.42578125" style="68" bestFit="1" customWidth="1"/>
    <col min="10" max="10" width="15.85546875" style="68" bestFit="1" customWidth="1"/>
    <col min="11" max="13" width="14.42578125" style="68" bestFit="1" customWidth="1"/>
    <col min="14" max="14" width="12.85546875" style="68" bestFit="1" customWidth="1"/>
    <col min="15" max="16" width="14" style="68" bestFit="1" customWidth="1"/>
    <col min="17" max="17" width="18.5703125" style="68" bestFit="1" customWidth="1"/>
    <col min="18" max="18" width="19.5703125" style="68" bestFit="1" customWidth="1"/>
    <col min="19" max="19" width="9.140625" style="68"/>
    <col min="20" max="20" width="16.5703125" style="68" customWidth="1"/>
    <col min="21" max="16384" width="9.140625" style="68"/>
  </cols>
  <sheetData>
    <row r="2" spans="2:20" ht="20.25" x14ac:dyDescent="0.25">
      <c r="B2" s="782" t="s">
        <v>381</v>
      </c>
      <c r="C2" s="782"/>
      <c r="D2" s="782"/>
      <c r="E2" s="782"/>
      <c r="F2" s="782"/>
      <c r="G2" s="782"/>
      <c r="H2" s="782"/>
      <c r="I2" s="782"/>
      <c r="J2" s="782"/>
      <c r="K2" s="782"/>
      <c r="L2" s="782"/>
      <c r="M2" s="782"/>
      <c r="N2" s="782"/>
      <c r="O2" s="782"/>
      <c r="P2" s="74"/>
      <c r="Q2" s="74"/>
      <c r="R2" s="74"/>
      <c r="T2" s="271" t="s">
        <v>46</v>
      </c>
    </row>
    <row r="3" spans="2:20" ht="15.75" x14ac:dyDescent="0.25">
      <c r="B3" s="69"/>
      <c r="C3" s="69"/>
      <c r="D3" s="69"/>
      <c r="E3" s="69"/>
      <c r="F3" s="69"/>
      <c r="G3" s="69"/>
      <c r="H3" s="69"/>
      <c r="I3" s="69"/>
      <c r="J3" s="69"/>
      <c r="K3" s="69"/>
      <c r="L3" s="69"/>
      <c r="M3" s="69"/>
      <c r="N3" s="69"/>
      <c r="O3" s="69"/>
      <c r="P3" s="69"/>
      <c r="Q3" s="69"/>
      <c r="R3" s="69"/>
    </row>
    <row r="4" spans="2:20" x14ac:dyDescent="0.25">
      <c r="B4" s="448"/>
      <c r="C4" s="448"/>
      <c r="D4" s="451" t="s">
        <v>236</v>
      </c>
      <c r="E4" s="451" t="s">
        <v>237</v>
      </c>
      <c r="F4" s="451" t="s">
        <v>238</v>
      </c>
      <c r="G4" s="451" t="s">
        <v>239</v>
      </c>
      <c r="H4" s="451" t="s">
        <v>240</v>
      </c>
      <c r="I4" s="451" t="s">
        <v>333</v>
      </c>
      <c r="J4" s="454" t="s">
        <v>334</v>
      </c>
      <c r="K4" s="454" t="s">
        <v>335</v>
      </c>
      <c r="L4" s="454" t="s">
        <v>356</v>
      </c>
      <c r="M4" s="454" t="s">
        <v>357</v>
      </c>
      <c r="N4" s="454" t="s">
        <v>358</v>
      </c>
      <c r="O4" s="454" t="s">
        <v>359</v>
      </c>
      <c r="P4" s="454" t="s">
        <v>382</v>
      </c>
      <c r="Q4" s="454" t="s">
        <v>383</v>
      </c>
      <c r="R4" s="454" t="s">
        <v>384</v>
      </c>
    </row>
    <row r="5" spans="2:20" x14ac:dyDescent="0.25">
      <c r="B5" s="448"/>
      <c r="C5" s="448"/>
      <c r="D5" s="789" t="s">
        <v>969</v>
      </c>
      <c r="E5" s="789"/>
      <c r="F5" s="789"/>
      <c r="G5" s="789"/>
      <c r="H5" s="789"/>
      <c r="I5" s="789"/>
      <c r="J5" s="790" t="s">
        <v>970</v>
      </c>
      <c r="K5" s="790"/>
      <c r="L5" s="790"/>
      <c r="M5" s="790"/>
      <c r="N5" s="790"/>
      <c r="O5" s="791"/>
      <c r="P5" s="777" t="s">
        <v>971</v>
      </c>
      <c r="Q5" s="777" t="s">
        <v>972</v>
      </c>
      <c r="R5" s="778"/>
    </row>
    <row r="6" spans="2:20" ht="36" customHeight="1" x14ac:dyDescent="0.25">
      <c r="B6" s="448"/>
      <c r="C6" s="448"/>
      <c r="D6" s="766" t="s">
        <v>360</v>
      </c>
      <c r="E6" s="767"/>
      <c r="F6" s="761"/>
      <c r="G6" s="766" t="s">
        <v>361</v>
      </c>
      <c r="H6" s="767"/>
      <c r="I6" s="761"/>
      <c r="J6" s="768" t="s">
        <v>973</v>
      </c>
      <c r="K6" s="767"/>
      <c r="L6" s="761"/>
      <c r="M6" s="783" t="s">
        <v>974</v>
      </c>
      <c r="N6" s="784"/>
      <c r="O6" s="785"/>
      <c r="P6" s="777"/>
      <c r="Q6" s="779" t="s">
        <v>975</v>
      </c>
      <c r="R6" s="777" t="s">
        <v>976</v>
      </c>
    </row>
    <row r="7" spans="2:20" x14ac:dyDescent="0.25">
      <c r="B7" s="448"/>
      <c r="C7" s="448"/>
      <c r="D7" s="792"/>
      <c r="E7" s="793"/>
      <c r="F7" s="794"/>
      <c r="G7" s="792"/>
      <c r="H7" s="793"/>
      <c r="I7" s="794"/>
      <c r="J7" s="792"/>
      <c r="K7" s="793"/>
      <c r="L7" s="794"/>
      <c r="M7" s="786"/>
      <c r="N7" s="787"/>
      <c r="O7" s="788"/>
      <c r="P7" s="777"/>
      <c r="Q7" s="780"/>
      <c r="R7" s="778"/>
    </row>
    <row r="8" spans="2:20" x14ac:dyDescent="0.25">
      <c r="B8" s="448"/>
      <c r="C8" s="448"/>
      <c r="D8" s="792"/>
      <c r="E8" s="793"/>
      <c r="F8" s="794"/>
      <c r="G8" s="792"/>
      <c r="H8" s="793"/>
      <c r="I8" s="794"/>
      <c r="J8" s="792"/>
      <c r="K8" s="793"/>
      <c r="L8" s="794"/>
      <c r="M8" s="786"/>
      <c r="N8" s="787"/>
      <c r="O8" s="788"/>
      <c r="P8" s="777"/>
      <c r="Q8" s="780"/>
      <c r="R8" s="778"/>
    </row>
    <row r="9" spans="2:20" ht="30" x14ac:dyDescent="0.25">
      <c r="B9" s="448"/>
      <c r="C9" s="448"/>
      <c r="D9" s="449"/>
      <c r="E9" s="450" t="s">
        <v>977</v>
      </c>
      <c r="F9" s="450" t="s">
        <v>978</v>
      </c>
      <c r="G9" s="449"/>
      <c r="H9" s="450" t="s">
        <v>978</v>
      </c>
      <c r="I9" s="450" t="s">
        <v>979</v>
      </c>
      <c r="J9" s="449"/>
      <c r="K9" s="450" t="s">
        <v>977</v>
      </c>
      <c r="L9" s="450" t="s">
        <v>978</v>
      </c>
      <c r="M9" s="449"/>
      <c r="N9" s="450" t="s">
        <v>978</v>
      </c>
      <c r="O9" s="450" t="s">
        <v>979</v>
      </c>
      <c r="P9" s="777"/>
      <c r="Q9" s="780"/>
      <c r="R9" s="778"/>
    </row>
    <row r="10" spans="2:20" ht="57" x14ac:dyDescent="0.25">
      <c r="B10" s="453" t="s">
        <v>342</v>
      </c>
      <c r="C10" s="459" t="s">
        <v>967</v>
      </c>
      <c r="D10" s="449"/>
      <c r="E10" s="450"/>
      <c r="F10" s="450"/>
      <c r="G10" s="449"/>
      <c r="H10" s="450"/>
      <c r="I10" s="450"/>
      <c r="J10" s="449"/>
      <c r="K10" s="450"/>
      <c r="L10" s="450"/>
      <c r="M10" s="449"/>
      <c r="N10" s="450"/>
      <c r="O10" s="450"/>
      <c r="P10" s="450"/>
      <c r="Q10" s="457"/>
      <c r="R10" s="456"/>
    </row>
    <row r="11" spans="2:20" ht="28.5" x14ac:dyDescent="0.25">
      <c r="B11" s="458" t="s">
        <v>343</v>
      </c>
      <c r="C11" s="459" t="s">
        <v>344</v>
      </c>
      <c r="D11" s="452">
        <v>323295147704.92297</v>
      </c>
      <c r="E11" s="452">
        <v>316154486029.703</v>
      </c>
      <c r="F11" s="452">
        <v>7140661675.2199821</v>
      </c>
      <c r="G11" s="452">
        <v>3872511034.0300007</v>
      </c>
      <c r="H11" s="452">
        <v>314097312.77000016</v>
      </c>
      <c r="I11" s="452">
        <v>3558413721.2600002</v>
      </c>
      <c r="J11" s="452">
        <v>1062496531.5400143</v>
      </c>
      <c r="K11" s="452">
        <v>530323985.41001415</v>
      </c>
      <c r="L11" s="452">
        <v>532172546.13000011</v>
      </c>
      <c r="M11" s="452">
        <v>483890628.6700002</v>
      </c>
      <c r="N11" s="452">
        <v>18951677.210000005</v>
      </c>
      <c r="O11" s="452">
        <v>464938951.46000016</v>
      </c>
      <c r="P11" s="452">
        <v>0</v>
      </c>
      <c r="Q11" s="452">
        <v>315715660652.58307</v>
      </c>
      <c r="R11" s="452">
        <v>3388620405.3600001</v>
      </c>
    </row>
    <row r="12" spans="2:20" x14ac:dyDescent="0.25">
      <c r="B12" s="458" t="s">
        <v>345</v>
      </c>
      <c r="C12" s="460" t="s">
        <v>386</v>
      </c>
      <c r="D12" s="452">
        <v>523644822.98999995</v>
      </c>
      <c r="E12" s="452">
        <v>523644822.98999995</v>
      </c>
      <c r="F12" s="452">
        <v>0</v>
      </c>
      <c r="G12" s="452">
        <v>0</v>
      </c>
      <c r="H12" s="452">
        <v>0</v>
      </c>
      <c r="I12" s="452">
        <v>0</v>
      </c>
      <c r="J12" s="452">
        <v>0</v>
      </c>
      <c r="K12" s="452">
        <v>0</v>
      </c>
      <c r="L12" s="452">
        <v>0</v>
      </c>
      <c r="M12" s="452">
        <v>0</v>
      </c>
      <c r="N12" s="452">
        <v>0</v>
      </c>
      <c r="O12" s="452">
        <v>0</v>
      </c>
      <c r="P12" s="452">
        <v>0</v>
      </c>
      <c r="Q12" s="452">
        <v>0</v>
      </c>
      <c r="R12" s="452">
        <v>0</v>
      </c>
    </row>
    <row r="13" spans="2:20" ht="28.5" x14ac:dyDescent="0.25">
      <c r="B13" s="458" t="s">
        <v>346</v>
      </c>
      <c r="C13" s="460" t="s">
        <v>387</v>
      </c>
      <c r="D13" s="452">
        <v>156601203.35999992</v>
      </c>
      <c r="E13" s="452">
        <v>156601203.35999992</v>
      </c>
      <c r="F13" s="452">
        <v>0</v>
      </c>
      <c r="G13" s="452">
        <v>0</v>
      </c>
      <c r="H13" s="452">
        <v>0</v>
      </c>
      <c r="I13" s="452">
        <v>0</v>
      </c>
      <c r="J13" s="452">
        <v>492.19999999999982</v>
      </c>
      <c r="K13" s="452">
        <v>492.19999999999982</v>
      </c>
      <c r="L13" s="452">
        <v>0</v>
      </c>
      <c r="M13" s="452">
        <v>0</v>
      </c>
      <c r="N13" s="452">
        <v>0</v>
      </c>
      <c r="O13" s="452">
        <v>0</v>
      </c>
      <c r="P13" s="452">
        <v>0</v>
      </c>
      <c r="Q13" s="452">
        <v>156600711.15999994</v>
      </c>
      <c r="R13" s="452">
        <v>0</v>
      </c>
    </row>
    <row r="14" spans="2:20" ht="28.5" x14ac:dyDescent="0.25">
      <c r="B14" s="458" t="s">
        <v>347</v>
      </c>
      <c r="C14" s="460" t="s">
        <v>388</v>
      </c>
      <c r="D14" s="452">
        <v>5993345698.2399998</v>
      </c>
      <c r="E14" s="452">
        <v>5993345698.2399998</v>
      </c>
      <c r="F14" s="452">
        <v>0</v>
      </c>
      <c r="G14" s="452">
        <v>0</v>
      </c>
      <c r="H14" s="452">
        <v>0</v>
      </c>
      <c r="I14" s="452">
        <v>0</v>
      </c>
      <c r="J14" s="452">
        <v>0</v>
      </c>
      <c r="K14" s="452">
        <v>0</v>
      </c>
      <c r="L14" s="452">
        <v>0</v>
      </c>
      <c r="M14" s="452">
        <v>0</v>
      </c>
      <c r="N14" s="452">
        <v>0</v>
      </c>
      <c r="O14" s="452">
        <v>0</v>
      </c>
      <c r="P14" s="452">
        <v>0</v>
      </c>
      <c r="Q14" s="452">
        <v>0</v>
      </c>
      <c r="R14" s="452">
        <v>0</v>
      </c>
    </row>
    <row r="15" spans="2:20" ht="28.5" x14ac:dyDescent="0.25">
      <c r="B15" s="458" t="s">
        <v>348</v>
      </c>
      <c r="C15" s="460" t="s">
        <v>389</v>
      </c>
      <c r="D15" s="452">
        <v>1006922419.4299998</v>
      </c>
      <c r="E15" s="452">
        <v>992336649.74999988</v>
      </c>
      <c r="F15" s="452">
        <v>14585769.679999998</v>
      </c>
      <c r="G15" s="452">
        <v>0</v>
      </c>
      <c r="H15" s="452">
        <v>0</v>
      </c>
      <c r="I15" s="452">
        <v>0</v>
      </c>
      <c r="J15" s="452">
        <v>2030621.1399999997</v>
      </c>
      <c r="K15" s="452">
        <v>130907.37999999992</v>
      </c>
      <c r="L15" s="452">
        <v>1899713.7599999998</v>
      </c>
      <c r="M15" s="452">
        <v>0</v>
      </c>
      <c r="N15" s="452">
        <v>0</v>
      </c>
      <c r="O15" s="452">
        <v>0</v>
      </c>
      <c r="P15" s="452">
        <v>0</v>
      </c>
      <c r="Q15" s="452">
        <v>1004891798.2899998</v>
      </c>
      <c r="R15" s="452">
        <v>0</v>
      </c>
    </row>
    <row r="16" spans="2:20" ht="28.5" x14ac:dyDescent="0.25">
      <c r="B16" s="458" t="s">
        <v>349</v>
      </c>
      <c r="C16" s="460" t="s">
        <v>390</v>
      </c>
      <c r="D16" s="452">
        <v>160806455715.37973</v>
      </c>
      <c r="E16" s="452">
        <v>159235839855.90973</v>
      </c>
      <c r="F16" s="452">
        <v>1570615859.4699991</v>
      </c>
      <c r="G16" s="452">
        <v>1988672484.7800009</v>
      </c>
      <c r="H16" s="452">
        <v>31255493.729999997</v>
      </c>
      <c r="I16" s="452">
        <v>1957416991.0500009</v>
      </c>
      <c r="J16" s="452">
        <v>531003231.03000087</v>
      </c>
      <c r="K16" s="452">
        <v>298699708.76000088</v>
      </c>
      <c r="L16" s="452">
        <v>232303522.26999998</v>
      </c>
      <c r="M16" s="452">
        <v>342877474.64999992</v>
      </c>
      <c r="N16" s="452">
        <v>64731.88</v>
      </c>
      <c r="O16" s="452">
        <v>342812742.76999992</v>
      </c>
      <c r="P16" s="452">
        <v>0</v>
      </c>
      <c r="Q16" s="452">
        <v>160275452484.77979</v>
      </c>
      <c r="R16" s="452">
        <v>1645795010.1300011</v>
      </c>
    </row>
    <row r="17" spans="2:18" ht="28.5" x14ac:dyDescent="0.25">
      <c r="B17" s="458" t="s">
        <v>350</v>
      </c>
      <c r="C17" s="461" t="s">
        <v>980</v>
      </c>
      <c r="D17" s="452">
        <v>79033398023.879578</v>
      </c>
      <c r="E17" s="452">
        <v>77511737931.189575</v>
      </c>
      <c r="F17" s="452">
        <v>1521660092.6899991</v>
      </c>
      <c r="G17" s="452">
        <v>1988672484.7800009</v>
      </c>
      <c r="H17" s="452">
        <v>31255493.729999997</v>
      </c>
      <c r="I17" s="452">
        <v>1957416991.0500009</v>
      </c>
      <c r="J17" s="452">
        <v>111492169.03999999</v>
      </c>
      <c r="K17" s="452">
        <v>93924331.569999993</v>
      </c>
      <c r="L17" s="452">
        <v>17567837.470000003</v>
      </c>
      <c r="M17" s="452">
        <v>342877474.64999992</v>
      </c>
      <c r="N17" s="452">
        <v>64731.88</v>
      </c>
      <c r="O17" s="452">
        <v>342812742.76999992</v>
      </c>
      <c r="P17" s="452">
        <v>0</v>
      </c>
      <c r="Q17" s="452">
        <v>78921905854.839569</v>
      </c>
      <c r="R17" s="452">
        <v>1645795010.1300011</v>
      </c>
    </row>
    <row r="18" spans="2:18" x14ac:dyDescent="0.25">
      <c r="B18" s="458" t="s">
        <v>351</v>
      </c>
      <c r="C18" s="460" t="s">
        <v>391</v>
      </c>
      <c r="D18" s="452">
        <v>154808177845.52325</v>
      </c>
      <c r="E18" s="452">
        <v>149252717799.45328</v>
      </c>
      <c r="F18" s="452">
        <v>5555460046.0699835</v>
      </c>
      <c r="G18" s="452">
        <v>1883838549.2499995</v>
      </c>
      <c r="H18" s="452">
        <v>282841819.04000014</v>
      </c>
      <c r="I18" s="452">
        <v>1600996730.2099993</v>
      </c>
      <c r="J18" s="452">
        <v>529462187.17001343</v>
      </c>
      <c r="K18" s="452">
        <v>231492877.07001331</v>
      </c>
      <c r="L18" s="452">
        <v>297969310.10000014</v>
      </c>
      <c r="M18" s="452">
        <v>141013154.02000025</v>
      </c>
      <c r="N18" s="452">
        <v>18886945.330000006</v>
      </c>
      <c r="O18" s="452">
        <v>122126208.69000024</v>
      </c>
      <c r="P18" s="452">
        <v>0</v>
      </c>
      <c r="Q18" s="452">
        <v>154278715658.35327</v>
      </c>
      <c r="R18" s="452">
        <v>1742825395.2299991</v>
      </c>
    </row>
    <row r="19" spans="2:18" x14ac:dyDescent="0.25">
      <c r="B19" s="458" t="s">
        <v>353</v>
      </c>
      <c r="C19" s="459" t="s">
        <v>968</v>
      </c>
      <c r="D19" s="452">
        <v>15540433718.639999</v>
      </c>
      <c r="E19" s="452">
        <v>15540433718.639999</v>
      </c>
      <c r="F19" s="452">
        <v>0</v>
      </c>
      <c r="G19" s="452">
        <v>0</v>
      </c>
      <c r="H19" s="452">
        <v>0</v>
      </c>
      <c r="I19" s="452">
        <v>0</v>
      </c>
      <c r="J19" s="452">
        <v>0</v>
      </c>
      <c r="K19" s="452">
        <v>0</v>
      </c>
      <c r="L19" s="452">
        <v>0</v>
      </c>
      <c r="M19" s="452">
        <v>0</v>
      </c>
      <c r="N19" s="452">
        <v>0</v>
      </c>
      <c r="O19" s="452">
        <v>0</v>
      </c>
      <c r="P19" s="452">
        <v>0</v>
      </c>
      <c r="Q19" s="452">
        <v>0</v>
      </c>
      <c r="R19" s="452">
        <v>0</v>
      </c>
    </row>
    <row r="20" spans="2:18" x14ac:dyDescent="0.25">
      <c r="B20" s="458" t="s">
        <v>364</v>
      </c>
      <c r="C20" s="460" t="s">
        <v>386</v>
      </c>
      <c r="D20" s="452">
        <v>0</v>
      </c>
      <c r="E20" s="452">
        <v>0</v>
      </c>
      <c r="F20" s="452">
        <v>0</v>
      </c>
      <c r="G20" s="452">
        <v>0</v>
      </c>
      <c r="H20" s="452">
        <v>0</v>
      </c>
      <c r="I20" s="452">
        <v>0</v>
      </c>
      <c r="J20" s="452">
        <v>0</v>
      </c>
      <c r="K20" s="452">
        <v>0</v>
      </c>
      <c r="L20" s="452">
        <v>0</v>
      </c>
      <c r="M20" s="452">
        <v>0</v>
      </c>
      <c r="N20" s="452">
        <v>0</v>
      </c>
      <c r="O20" s="452">
        <v>0</v>
      </c>
      <c r="P20" s="452">
        <v>0</v>
      </c>
      <c r="Q20" s="452">
        <v>0</v>
      </c>
      <c r="R20" s="452">
        <v>0</v>
      </c>
    </row>
    <row r="21" spans="2:18" ht="28.5" x14ac:dyDescent="0.25">
      <c r="B21" s="458" t="s">
        <v>365</v>
      </c>
      <c r="C21" s="460" t="s">
        <v>387</v>
      </c>
      <c r="D21" s="452">
        <v>0</v>
      </c>
      <c r="E21" s="452">
        <v>0</v>
      </c>
      <c r="F21" s="452">
        <v>0</v>
      </c>
      <c r="G21" s="452">
        <v>0</v>
      </c>
      <c r="H21" s="452">
        <v>0</v>
      </c>
      <c r="I21" s="452">
        <v>0</v>
      </c>
      <c r="J21" s="452">
        <v>0</v>
      </c>
      <c r="K21" s="452">
        <v>0</v>
      </c>
      <c r="L21" s="452">
        <v>0</v>
      </c>
      <c r="M21" s="452">
        <v>0</v>
      </c>
      <c r="N21" s="452">
        <v>0</v>
      </c>
      <c r="O21" s="452">
        <v>0</v>
      </c>
      <c r="P21" s="452">
        <v>0</v>
      </c>
      <c r="Q21" s="452">
        <v>0</v>
      </c>
      <c r="R21" s="452">
        <v>0</v>
      </c>
    </row>
    <row r="22" spans="2:18" ht="28.5" x14ac:dyDescent="0.25">
      <c r="B22" s="458" t="s">
        <v>366</v>
      </c>
      <c r="C22" s="460" t="s">
        <v>388</v>
      </c>
      <c r="D22" s="452">
        <v>15540433718.639999</v>
      </c>
      <c r="E22" s="452">
        <v>15540433718.639999</v>
      </c>
      <c r="F22" s="452">
        <v>0</v>
      </c>
      <c r="G22" s="452">
        <v>0</v>
      </c>
      <c r="H22" s="452">
        <v>0</v>
      </c>
      <c r="I22" s="452">
        <v>0</v>
      </c>
      <c r="J22" s="452">
        <v>0</v>
      </c>
      <c r="K22" s="452">
        <v>0</v>
      </c>
      <c r="L22" s="452">
        <v>0</v>
      </c>
      <c r="M22" s="452">
        <v>0</v>
      </c>
      <c r="N22" s="452">
        <v>0</v>
      </c>
      <c r="O22" s="452">
        <v>0</v>
      </c>
      <c r="P22" s="452">
        <v>0</v>
      </c>
      <c r="Q22" s="452">
        <v>0</v>
      </c>
      <c r="R22" s="452">
        <v>0</v>
      </c>
    </row>
    <row r="23" spans="2:18" ht="28.5" x14ac:dyDescent="0.25">
      <c r="B23" s="458" t="s">
        <v>367</v>
      </c>
      <c r="C23" s="460" t="s">
        <v>389</v>
      </c>
      <c r="D23" s="452">
        <v>0</v>
      </c>
      <c r="E23" s="452">
        <v>0</v>
      </c>
      <c r="F23" s="452">
        <v>0</v>
      </c>
      <c r="G23" s="452">
        <v>0</v>
      </c>
      <c r="H23" s="452">
        <v>0</v>
      </c>
      <c r="I23" s="452">
        <v>0</v>
      </c>
      <c r="J23" s="452">
        <v>0</v>
      </c>
      <c r="K23" s="452">
        <v>0</v>
      </c>
      <c r="L23" s="452">
        <v>0</v>
      </c>
      <c r="M23" s="452">
        <v>0</v>
      </c>
      <c r="N23" s="452">
        <v>0</v>
      </c>
      <c r="O23" s="452">
        <v>0</v>
      </c>
      <c r="P23" s="452">
        <v>0</v>
      </c>
      <c r="Q23" s="452">
        <v>0</v>
      </c>
      <c r="R23" s="452">
        <v>0</v>
      </c>
    </row>
    <row r="24" spans="2:18" ht="28.5" x14ac:dyDescent="0.25">
      <c r="B24" s="458" t="s">
        <v>368</v>
      </c>
      <c r="C24" s="460" t="s">
        <v>390</v>
      </c>
      <c r="D24" s="452">
        <v>0</v>
      </c>
      <c r="E24" s="452">
        <v>0</v>
      </c>
      <c r="F24" s="452">
        <v>0</v>
      </c>
      <c r="G24" s="452">
        <v>0</v>
      </c>
      <c r="H24" s="452">
        <v>0</v>
      </c>
      <c r="I24" s="452">
        <v>0</v>
      </c>
      <c r="J24" s="452">
        <v>0</v>
      </c>
      <c r="K24" s="452">
        <v>0</v>
      </c>
      <c r="L24" s="452">
        <v>0</v>
      </c>
      <c r="M24" s="452">
        <v>0</v>
      </c>
      <c r="N24" s="452">
        <v>0</v>
      </c>
      <c r="O24" s="452">
        <v>0</v>
      </c>
      <c r="P24" s="452">
        <v>0</v>
      </c>
      <c r="Q24" s="452">
        <v>0</v>
      </c>
      <c r="R24" s="452">
        <v>0</v>
      </c>
    </row>
    <row r="25" spans="2:18" ht="28.5" x14ac:dyDescent="0.25">
      <c r="B25" s="458" t="s">
        <v>369</v>
      </c>
      <c r="C25" s="459" t="s">
        <v>415</v>
      </c>
      <c r="D25" s="452">
        <v>15263961989.179995</v>
      </c>
      <c r="E25" s="452">
        <v>15263961989.179995</v>
      </c>
      <c r="F25" s="452">
        <v>0</v>
      </c>
      <c r="G25" s="452">
        <v>6556318.4999999991</v>
      </c>
      <c r="H25" s="452">
        <v>884092.82999999984</v>
      </c>
      <c r="I25" s="452">
        <v>5672225.669999999</v>
      </c>
      <c r="J25" s="452">
        <v>19441273.919999991</v>
      </c>
      <c r="K25" s="452">
        <v>8407442.519999994</v>
      </c>
      <c r="L25" s="452">
        <v>11033831.4</v>
      </c>
      <c r="M25" s="452">
        <v>0</v>
      </c>
      <c r="N25" s="452">
        <v>0</v>
      </c>
      <c r="O25" s="452">
        <v>0</v>
      </c>
      <c r="P25" s="455"/>
      <c r="Q25" s="452">
        <v>0</v>
      </c>
      <c r="R25" s="452">
        <v>0</v>
      </c>
    </row>
    <row r="26" spans="2:18" x14ac:dyDescent="0.25">
      <c r="B26" s="458" t="s">
        <v>371</v>
      </c>
      <c r="C26" s="460" t="s">
        <v>386</v>
      </c>
      <c r="D26" s="452"/>
      <c r="E26" s="452">
        <v>0</v>
      </c>
      <c r="F26" s="452">
        <v>0</v>
      </c>
      <c r="G26" s="452">
        <v>0</v>
      </c>
      <c r="H26" s="452">
        <v>0</v>
      </c>
      <c r="I26" s="452">
        <v>0</v>
      </c>
      <c r="J26" s="452">
        <v>0</v>
      </c>
      <c r="K26" s="452">
        <v>0</v>
      </c>
      <c r="L26" s="452">
        <v>0</v>
      </c>
      <c r="M26" s="452">
        <v>0</v>
      </c>
      <c r="N26" s="452">
        <v>0</v>
      </c>
      <c r="O26" s="452">
        <v>0</v>
      </c>
      <c r="P26" s="455"/>
      <c r="Q26" s="452">
        <v>0</v>
      </c>
      <c r="R26" s="452">
        <v>0</v>
      </c>
    </row>
    <row r="27" spans="2:18" ht="28.5" x14ac:dyDescent="0.25">
      <c r="B27" s="458" t="s">
        <v>372</v>
      </c>
      <c r="C27" s="460" t="s">
        <v>387</v>
      </c>
      <c r="D27" s="452">
        <v>0</v>
      </c>
      <c r="E27" s="452">
        <v>0</v>
      </c>
      <c r="F27" s="452">
        <v>0</v>
      </c>
      <c r="G27" s="452">
        <v>0</v>
      </c>
      <c r="H27" s="452">
        <v>0</v>
      </c>
      <c r="I27" s="452">
        <v>0</v>
      </c>
      <c r="J27" s="452">
        <v>0</v>
      </c>
      <c r="K27" s="452">
        <v>0</v>
      </c>
      <c r="L27" s="452">
        <v>0</v>
      </c>
      <c r="M27" s="452">
        <v>0</v>
      </c>
      <c r="N27" s="452">
        <v>0</v>
      </c>
      <c r="O27" s="452">
        <v>0</v>
      </c>
      <c r="P27" s="455"/>
      <c r="Q27" s="452">
        <v>0</v>
      </c>
      <c r="R27" s="452">
        <v>0</v>
      </c>
    </row>
    <row r="28" spans="2:18" ht="28.5" x14ac:dyDescent="0.25">
      <c r="B28" s="458" t="s">
        <v>373</v>
      </c>
      <c r="C28" s="460" t="s">
        <v>388</v>
      </c>
      <c r="D28" s="452">
        <v>0</v>
      </c>
      <c r="E28" s="452">
        <v>0</v>
      </c>
      <c r="F28" s="452">
        <v>0</v>
      </c>
      <c r="G28" s="452">
        <v>0</v>
      </c>
      <c r="H28" s="452">
        <v>0</v>
      </c>
      <c r="I28" s="452">
        <v>0</v>
      </c>
      <c r="J28" s="452">
        <v>0</v>
      </c>
      <c r="K28" s="452">
        <v>0</v>
      </c>
      <c r="L28" s="452">
        <v>0</v>
      </c>
      <c r="M28" s="452">
        <v>0</v>
      </c>
      <c r="N28" s="452">
        <v>0</v>
      </c>
      <c r="O28" s="452">
        <v>0</v>
      </c>
      <c r="P28" s="455"/>
      <c r="Q28" s="452">
        <v>0</v>
      </c>
      <c r="R28" s="452">
        <v>0</v>
      </c>
    </row>
    <row r="29" spans="2:18" ht="28.5" x14ac:dyDescent="0.25">
      <c r="B29" s="458" t="s">
        <v>374</v>
      </c>
      <c r="C29" s="460" t="s">
        <v>389</v>
      </c>
      <c r="D29" s="452">
        <v>398341485.05000001</v>
      </c>
      <c r="E29" s="452">
        <v>398341485.05000001</v>
      </c>
      <c r="F29" s="452">
        <v>0</v>
      </c>
      <c r="G29" s="452">
        <v>0</v>
      </c>
      <c r="H29" s="452">
        <v>0</v>
      </c>
      <c r="I29" s="452">
        <v>0</v>
      </c>
      <c r="J29" s="452">
        <v>0</v>
      </c>
      <c r="K29" s="452">
        <v>0</v>
      </c>
      <c r="L29" s="452">
        <v>0</v>
      </c>
      <c r="M29" s="452">
        <v>0</v>
      </c>
      <c r="N29" s="452">
        <v>0</v>
      </c>
      <c r="O29" s="452">
        <v>0</v>
      </c>
      <c r="P29" s="455"/>
      <c r="Q29" s="452">
        <v>0</v>
      </c>
      <c r="R29" s="452">
        <v>0</v>
      </c>
    </row>
    <row r="30" spans="2:18" ht="28.5" x14ac:dyDescent="0.25">
      <c r="B30" s="458" t="s">
        <v>375</v>
      </c>
      <c r="C30" s="460" t="s">
        <v>390</v>
      </c>
      <c r="D30" s="452">
        <v>12544724886.639996</v>
      </c>
      <c r="E30" s="452">
        <v>12544724886.639996</v>
      </c>
      <c r="F30" s="452">
        <v>0</v>
      </c>
      <c r="G30" s="452">
        <v>0</v>
      </c>
      <c r="H30" s="452">
        <v>0</v>
      </c>
      <c r="I30" s="452">
        <v>0</v>
      </c>
      <c r="J30" s="452">
        <v>19156129.719999991</v>
      </c>
      <c r="K30" s="452">
        <v>8228821.5499999933</v>
      </c>
      <c r="L30" s="452">
        <v>10927308.17</v>
      </c>
      <c r="M30" s="452">
        <v>0</v>
      </c>
      <c r="N30" s="452">
        <v>0</v>
      </c>
      <c r="O30" s="452">
        <v>0</v>
      </c>
      <c r="P30" s="455"/>
      <c r="Q30" s="452">
        <v>0</v>
      </c>
      <c r="R30" s="452">
        <v>0</v>
      </c>
    </row>
    <row r="31" spans="2:18" x14ac:dyDescent="0.25">
      <c r="B31" s="458" t="s">
        <v>376</v>
      </c>
      <c r="C31" s="460" t="s">
        <v>391</v>
      </c>
      <c r="D31" s="452">
        <v>2320895617.4899993</v>
      </c>
      <c r="E31" s="452">
        <v>2320895617.4899993</v>
      </c>
      <c r="F31" s="452">
        <v>0</v>
      </c>
      <c r="G31" s="452">
        <v>6556318.4999999991</v>
      </c>
      <c r="H31" s="452">
        <v>884092.82999999984</v>
      </c>
      <c r="I31" s="452">
        <v>5672225.669999999</v>
      </c>
      <c r="J31" s="452">
        <v>285144.19999999995</v>
      </c>
      <c r="K31" s="452">
        <v>178620.97</v>
      </c>
      <c r="L31" s="452">
        <v>106523.22999999998</v>
      </c>
      <c r="M31" s="452">
        <v>0</v>
      </c>
      <c r="N31" s="452">
        <v>0</v>
      </c>
      <c r="O31" s="452">
        <v>0</v>
      </c>
      <c r="P31" s="455"/>
      <c r="Q31" s="452">
        <v>0</v>
      </c>
      <c r="R31" s="452">
        <v>0</v>
      </c>
    </row>
    <row r="32" spans="2:18" x14ac:dyDescent="0.25">
      <c r="B32" s="458" t="s">
        <v>377</v>
      </c>
      <c r="C32" s="462" t="s">
        <v>331</v>
      </c>
      <c r="D32" s="452">
        <v>354099543412.74298</v>
      </c>
      <c r="E32" s="452">
        <v>346958881737.52301</v>
      </c>
      <c r="F32" s="452">
        <v>7140661675.2199821</v>
      </c>
      <c r="G32" s="452">
        <v>3879067352.5300007</v>
      </c>
      <c r="H32" s="452">
        <v>314981405.60000014</v>
      </c>
      <c r="I32" s="452">
        <v>3564085946.9300003</v>
      </c>
      <c r="J32" s="452">
        <v>1081937805.4600143</v>
      </c>
      <c r="K32" s="452">
        <v>538731427.93001413</v>
      </c>
      <c r="L32" s="452">
        <v>543206377.53000009</v>
      </c>
      <c r="M32" s="452">
        <v>483890628.6700002</v>
      </c>
      <c r="N32" s="452">
        <v>18951677.210000005</v>
      </c>
      <c r="O32" s="452">
        <v>464938951.46000016</v>
      </c>
      <c r="P32" s="452">
        <v>0</v>
      </c>
      <c r="Q32" s="452">
        <v>315715660652.58307</v>
      </c>
      <c r="R32" s="452">
        <v>3388620405.3600001</v>
      </c>
    </row>
    <row r="147" ht="60" customHeight="1" x14ac:dyDescent="0.25"/>
    <row r="148" ht="24" customHeight="1" x14ac:dyDescent="0.25"/>
    <row r="149" ht="24" customHeight="1" x14ac:dyDescent="0.25"/>
    <row r="151" ht="24" customHeight="1" x14ac:dyDescent="0.25"/>
  </sheetData>
  <mergeCells count="11">
    <mergeCell ref="B2:O2"/>
    <mergeCell ref="R6:R9"/>
    <mergeCell ref="M6:O8"/>
    <mergeCell ref="P5:P9"/>
    <mergeCell ref="Q6:Q9"/>
    <mergeCell ref="Q5:R5"/>
    <mergeCell ref="D5:I5"/>
    <mergeCell ref="J5:O5"/>
    <mergeCell ref="J6:L8"/>
    <mergeCell ref="G6:I8"/>
    <mergeCell ref="D6:F8"/>
  </mergeCells>
  <hyperlinks>
    <hyperlink ref="T2" location="Index!A1" display="Return to index" xr:uid="{A6B0A434-F84B-4CFB-8AB3-435129918AA5}"/>
  </hyperlinks>
  <pageMargins left="0.7" right="0.7" top="0.75" bottom="0.75" header="0.3" footer="0.3"/>
  <pageSetup paperSize="9" orientation="portrait" verticalDpi="1200"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58CAB0-1167-4516-B8B6-4D455826156C}">
  <dimension ref="A1:K45"/>
  <sheetViews>
    <sheetView showGridLines="0" zoomScale="85" zoomScaleNormal="85" workbookViewId="0">
      <selection activeCell="D9" sqref="D9:D13"/>
    </sheetView>
  </sheetViews>
  <sheetFormatPr defaultColWidth="9.140625" defaultRowHeight="15" x14ac:dyDescent="0.25"/>
  <cols>
    <col min="1" max="1" width="1.5703125" customWidth="1"/>
    <col min="2" max="2" width="7.7109375" customWidth="1"/>
    <col min="3" max="3" width="64.42578125" customWidth="1"/>
    <col min="4" max="5" width="21.7109375" style="19" customWidth="1"/>
    <col min="6" max="6" width="33.42578125" style="19" customWidth="1"/>
    <col min="8" max="8" width="16.7109375" bestFit="1" customWidth="1"/>
    <col min="9" max="9" width="18.7109375" bestFit="1" customWidth="1"/>
  </cols>
  <sheetData>
    <row r="1" spans="1:11" x14ac:dyDescent="0.25">
      <c r="A1" s="17"/>
      <c r="B1" s="17"/>
      <c r="C1" s="17"/>
      <c r="D1" s="18"/>
      <c r="E1" s="18"/>
      <c r="F1" s="18"/>
    </row>
    <row r="2" spans="1:11" ht="20.25" x14ac:dyDescent="0.3">
      <c r="A2" s="17"/>
      <c r="B2" s="8" t="s">
        <v>296</v>
      </c>
      <c r="C2" s="46"/>
      <c r="D2" s="50"/>
      <c r="E2" s="50"/>
      <c r="F2" s="50"/>
      <c r="H2" s="271" t="s">
        <v>46</v>
      </c>
    </row>
    <row r="3" spans="1:11" x14ac:dyDescent="0.25">
      <c r="A3" s="17"/>
    </row>
    <row r="4" spans="1:11" x14ac:dyDescent="0.25">
      <c r="A4" s="17"/>
    </row>
    <row r="5" spans="1:11" x14ac:dyDescent="0.25">
      <c r="A5" s="17"/>
      <c r="B5" s="747" t="s">
        <v>615</v>
      </c>
      <c r="C5" s="748"/>
      <c r="D5" s="751" t="s">
        <v>297</v>
      </c>
      <c r="E5" s="751"/>
      <c r="F5" s="612" t="s">
        <v>298</v>
      </c>
      <c r="H5" s="582"/>
    </row>
    <row r="6" spans="1:11" x14ac:dyDescent="0.25">
      <c r="A6" s="17"/>
      <c r="B6" s="747"/>
      <c r="C6" s="748"/>
      <c r="D6" s="612" t="s">
        <v>236</v>
      </c>
      <c r="E6" s="612" t="s">
        <v>237</v>
      </c>
      <c r="F6" s="612" t="s">
        <v>238</v>
      </c>
      <c r="H6" s="582"/>
    </row>
    <row r="7" spans="1:11" x14ac:dyDescent="0.25">
      <c r="A7" s="17"/>
      <c r="B7" s="749"/>
      <c r="C7" s="750"/>
      <c r="D7" s="612" t="s">
        <v>934</v>
      </c>
      <c r="E7" s="612" t="s">
        <v>997</v>
      </c>
      <c r="F7" s="612" t="s">
        <v>241</v>
      </c>
      <c r="H7" s="582"/>
    </row>
    <row r="8" spans="1:11" x14ac:dyDescent="0.25">
      <c r="A8" s="17"/>
      <c r="B8" s="20">
        <v>1</v>
      </c>
      <c r="C8" s="6" t="s">
        <v>299</v>
      </c>
      <c r="D8" s="613">
        <v>160228.17051033</v>
      </c>
      <c r="E8" s="613">
        <v>147185.494779</v>
      </c>
      <c r="F8" s="613">
        <v>12818.2536408264</v>
      </c>
      <c r="H8" s="582"/>
    </row>
    <row r="9" spans="1:11" x14ac:dyDescent="0.25">
      <c r="A9" s="17"/>
      <c r="B9" s="20">
        <v>2</v>
      </c>
      <c r="C9" s="21" t="s">
        <v>300</v>
      </c>
      <c r="D9" s="613">
        <v>9678.7565551500011</v>
      </c>
      <c r="E9" s="613">
        <v>9511.1326740000004</v>
      </c>
      <c r="F9" s="613">
        <v>774.30052441200007</v>
      </c>
      <c r="H9" s="582"/>
    </row>
    <row r="10" spans="1:11" x14ac:dyDescent="0.25">
      <c r="A10" s="17"/>
      <c r="B10" s="20">
        <v>3</v>
      </c>
      <c r="C10" s="21" t="s">
        <v>301</v>
      </c>
      <c r="D10" s="613">
        <v>0</v>
      </c>
      <c r="E10" s="613">
        <v>0</v>
      </c>
      <c r="F10" s="613">
        <v>0</v>
      </c>
      <c r="H10" s="582"/>
      <c r="I10" s="752"/>
      <c r="J10" s="752"/>
      <c r="K10" s="752"/>
    </row>
    <row r="11" spans="1:11" x14ac:dyDescent="0.25">
      <c r="A11" s="17"/>
      <c r="B11" s="20">
        <v>4</v>
      </c>
      <c r="C11" s="21" t="s">
        <v>302</v>
      </c>
      <c r="D11" s="613">
        <f>0+0</f>
        <v>0</v>
      </c>
      <c r="E11" s="613">
        <v>0</v>
      </c>
      <c r="F11" s="613">
        <v>0</v>
      </c>
      <c r="H11" s="582"/>
      <c r="I11" s="752"/>
      <c r="J11" s="752"/>
      <c r="K11" s="752"/>
    </row>
    <row r="12" spans="1:11" x14ac:dyDescent="0.25">
      <c r="A12" s="17"/>
      <c r="B12" s="20" t="s">
        <v>303</v>
      </c>
      <c r="C12" s="21" t="s">
        <v>304</v>
      </c>
      <c r="D12" s="613">
        <v>0</v>
      </c>
      <c r="E12" s="613">
        <v>0</v>
      </c>
      <c r="F12" s="613">
        <v>0</v>
      </c>
      <c r="H12" s="582"/>
      <c r="I12" s="752"/>
      <c r="J12" s="752"/>
      <c r="K12" s="752"/>
    </row>
    <row r="13" spans="1:11" x14ac:dyDescent="0.25">
      <c r="A13" s="17"/>
      <c r="B13" s="20">
        <v>5</v>
      </c>
      <c r="C13" s="21" t="s">
        <v>305</v>
      </c>
      <c r="D13" s="613">
        <v>131265.71276555999</v>
      </c>
      <c r="E13" s="613">
        <v>141302</v>
      </c>
      <c r="F13" s="613">
        <v>10501.257021244799</v>
      </c>
      <c r="H13" s="582"/>
    </row>
    <row r="14" spans="1:11" ht="15.95" customHeight="1" x14ac:dyDescent="0.25">
      <c r="A14" s="17"/>
      <c r="B14" s="20">
        <v>6</v>
      </c>
      <c r="C14" s="6" t="s">
        <v>306</v>
      </c>
      <c r="D14" s="613">
        <v>8883.4509991300019</v>
      </c>
      <c r="E14" s="613">
        <v>7770.93342854</v>
      </c>
      <c r="F14" s="613">
        <v>710.67607993040019</v>
      </c>
      <c r="H14" s="582"/>
    </row>
    <row r="15" spans="1:11" x14ac:dyDescent="0.25">
      <c r="A15" s="17"/>
      <c r="B15" s="20">
        <v>7</v>
      </c>
      <c r="C15" s="21" t="s">
        <v>300</v>
      </c>
      <c r="D15" s="613">
        <v>0</v>
      </c>
      <c r="E15" s="613">
        <v>0</v>
      </c>
      <c r="F15" s="613">
        <v>0</v>
      </c>
      <c r="H15" s="582"/>
    </row>
    <row r="16" spans="1:11" x14ac:dyDescent="0.25">
      <c r="A16" s="17"/>
      <c r="B16" s="20">
        <v>8</v>
      </c>
      <c r="C16" s="21" t="s">
        <v>307</v>
      </c>
      <c r="D16" s="613">
        <v>0</v>
      </c>
      <c r="E16" s="613">
        <v>0</v>
      </c>
      <c r="F16" s="613">
        <v>0</v>
      </c>
      <c r="H16" s="582"/>
    </row>
    <row r="17" spans="1:8" x14ac:dyDescent="0.25">
      <c r="A17" s="17"/>
      <c r="B17" s="20" t="s">
        <v>263</v>
      </c>
      <c r="C17" s="21" t="s">
        <v>308</v>
      </c>
      <c r="D17" s="613">
        <v>26.398562940000001</v>
      </c>
      <c r="E17" s="613">
        <v>0</v>
      </c>
      <c r="F17" s="613">
        <v>2.1118850352000003</v>
      </c>
      <c r="H17" s="582"/>
    </row>
    <row r="18" spans="1:8" x14ac:dyDescent="0.25">
      <c r="A18" s="17"/>
      <c r="B18" s="20" t="s">
        <v>309</v>
      </c>
      <c r="C18" s="62" t="s">
        <v>310</v>
      </c>
      <c r="D18" s="613">
        <v>1914.84288904</v>
      </c>
      <c r="E18" s="613">
        <v>1988.8451729999999</v>
      </c>
      <c r="F18" s="613">
        <v>153.18743112320001</v>
      </c>
      <c r="H18" s="582"/>
    </row>
    <row r="19" spans="1:8" x14ac:dyDescent="0.25">
      <c r="A19" s="17"/>
      <c r="B19" s="20">
        <v>9</v>
      </c>
      <c r="C19" s="21" t="s">
        <v>311</v>
      </c>
      <c r="D19" s="613">
        <v>6942.2095471500024</v>
      </c>
      <c r="E19" s="613">
        <v>5782.0882555400003</v>
      </c>
      <c r="F19" s="613">
        <v>555.37676377200023</v>
      </c>
      <c r="H19" s="582"/>
    </row>
    <row r="20" spans="1:8" x14ac:dyDescent="0.25">
      <c r="A20" s="17"/>
      <c r="B20" s="20">
        <v>15</v>
      </c>
      <c r="C20" s="6" t="s">
        <v>312</v>
      </c>
      <c r="D20" s="613">
        <v>0</v>
      </c>
      <c r="E20" s="613">
        <v>28.696871999999999</v>
      </c>
      <c r="F20" s="613">
        <v>0</v>
      </c>
      <c r="H20" s="582"/>
    </row>
    <row r="21" spans="1:8" x14ac:dyDescent="0.25">
      <c r="A21" s="17"/>
      <c r="B21" s="20">
        <v>16</v>
      </c>
      <c r="C21" s="6" t="s">
        <v>313</v>
      </c>
      <c r="D21" s="613">
        <v>1367.88728049</v>
      </c>
      <c r="E21" s="613">
        <v>1363.2957060000001</v>
      </c>
      <c r="F21" s="613">
        <v>109.43098243919999</v>
      </c>
      <c r="H21" s="582"/>
    </row>
    <row r="22" spans="1:8" x14ac:dyDescent="0.25">
      <c r="A22" s="17"/>
      <c r="B22" s="20">
        <v>17</v>
      </c>
      <c r="C22" s="21" t="s">
        <v>314</v>
      </c>
      <c r="D22" s="613">
        <v>0</v>
      </c>
      <c r="E22" s="613">
        <v>0</v>
      </c>
      <c r="F22" s="613">
        <v>0</v>
      </c>
      <c r="H22" s="582"/>
    </row>
    <row r="23" spans="1:8" x14ac:dyDescent="0.25">
      <c r="A23" s="17"/>
      <c r="B23" s="20">
        <v>18</v>
      </c>
      <c r="C23" s="21" t="s">
        <v>315</v>
      </c>
      <c r="D23" s="613">
        <v>0</v>
      </c>
      <c r="E23" s="613">
        <v>0</v>
      </c>
      <c r="F23" s="613">
        <v>0</v>
      </c>
      <c r="H23" s="582"/>
    </row>
    <row r="24" spans="1:8" x14ac:dyDescent="0.25">
      <c r="A24" s="17"/>
      <c r="B24" s="20">
        <v>19</v>
      </c>
      <c r="C24" s="21" t="s">
        <v>316</v>
      </c>
      <c r="D24" s="613">
        <v>1367.88728049</v>
      </c>
      <c r="E24" s="613">
        <v>1363.2957060000001</v>
      </c>
      <c r="F24" s="613">
        <v>109.43098243919999</v>
      </c>
    </row>
    <row r="25" spans="1:8" x14ac:dyDescent="0.25">
      <c r="A25" s="17"/>
      <c r="B25" s="20" t="s">
        <v>317</v>
      </c>
      <c r="C25" s="21" t="s">
        <v>318</v>
      </c>
      <c r="D25" s="613">
        <v>0</v>
      </c>
      <c r="E25" s="613">
        <v>0</v>
      </c>
      <c r="F25" s="613">
        <v>0</v>
      </c>
      <c r="H25" s="582"/>
    </row>
    <row r="26" spans="1:8" x14ac:dyDescent="0.25">
      <c r="A26" s="17"/>
      <c r="B26" s="20">
        <v>20</v>
      </c>
      <c r="C26" s="6" t="s">
        <v>319</v>
      </c>
      <c r="D26" s="613">
        <v>9201.4817351499987</v>
      </c>
      <c r="E26" s="613">
        <v>9707.0269869999993</v>
      </c>
      <c r="F26" s="613">
        <v>736.11853881199988</v>
      </c>
      <c r="H26" s="582"/>
    </row>
    <row r="27" spans="1:8" ht="15.95" customHeight="1" x14ac:dyDescent="0.25">
      <c r="A27" s="17"/>
      <c r="B27" s="20">
        <v>21</v>
      </c>
      <c r="C27" s="21" t="s">
        <v>300</v>
      </c>
      <c r="D27" s="613">
        <v>9201.4817351499987</v>
      </c>
      <c r="E27" s="613">
        <v>9707.0269869999993</v>
      </c>
      <c r="F27" s="613">
        <v>736.11853881199988</v>
      </c>
      <c r="H27" s="582"/>
    </row>
    <row r="28" spans="1:8" ht="15.95" customHeight="1" x14ac:dyDescent="0.25">
      <c r="A28" s="17"/>
      <c r="B28" s="20">
        <v>22</v>
      </c>
      <c r="C28" s="21" t="s">
        <v>320</v>
      </c>
      <c r="D28" s="613">
        <v>0</v>
      </c>
      <c r="E28" s="613">
        <v>0</v>
      </c>
      <c r="F28" s="613">
        <v>0</v>
      </c>
      <c r="H28" s="582"/>
    </row>
    <row r="29" spans="1:8" ht="15.95" customHeight="1" x14ac:dyDescent="0.25">
      <c r="A29" s="17"/>
      <c r="B29" s="20" t="s">
        <v>321</v>
      </c>
      <c r="C29" s="6" t="s">
        <v>322</v>
      </c>
      <c r="D29" s="613">
        <v>0</v>
      </c>
      <c r="E29" s="613">
        <v>0</v>
      </c>
      <c r="F29" s="613">
        <v>0</v>
      </c>
      <c r="H29" s="582"/>
    </row>
    <row r="30" spans="1:8" ht="15.95" customHeight="1" x14ac:dyDescent="0.25">
      <c r="A30" s="17"/>
      <c r="B30" s="20">
        <v>23</v>
      </c>
      <c r="C30" s="6" t="s">
        <v>323</v>
      </c>
      <c r="D30" s="613">
        <v>14633.920996090001</v>
      </c>
      <c r="E30" s="613">
        <v>14633.920996090001</v>
      </c>
      <c r="F30" s="613">
        <v>1170.7136796872001</v>
      </c>
      <c r="H30" s="582"/>
    </row>
    <row r="31" spans="1:8" x14ac:dyDescent="0.25">
      <c r="A31" s="17"/>
      <c r="B31" s="4" t="s">
        <v>324</v>
      </c>
      <c r="C31" s="21" t="s">
        <v>325</v>
      </c>
      <c r="D31" s="613">
        <v>0</v>
      </c>
      <c r="E31" s="613">
        <v>0</v>
      </c>
      <c r="F31" s="613">
        <v>0</v>
      </c>
      <c r="H31" s="582"/>
    </row>
    <row r="32" spans="1:8" x14ac:dyDescent="0.25">
      <c r="A32" s="17"/>
      <c r="B32" s="20" t="s">
        <v>326</v>
      </c>
      <c r="C32" s="21" t="s">
        <v>327</v>
      </c>
      <c r="D32" s="613">
        <v>14633.920996090001</v>
      </c>
      <c r="E32" s="613">
        <v>14633.920996090001</v>
      </c>
      <c r="F32" s="613">
        <v>1170.7136796872001</v>
      </c>
      <c r="H32" s="582"/>
    </row>
    <row r="33" spans="1:8" x14ac:dyDescent="0.25">
      <c r="A33" s="17"/>
      <c r="B33" s="20" t="s">
        <v>328</v>
      </c>
      <c r="C33" s="21" t="s">
        <v>329</v>
      </c>
      <c r="D33" s="613">
        <v>0</v>
      </c>
      <c r="E33" s="613">
        <v>0</v>
      </c>
      <c r="F33" s="613">
        <v>0</v>
      </c>
      <c r="H33" s="582"/>
    </row>
    <row r="34" spans="1:8" ht="30" x14ac:dyDescent="0.25">
      <c r="A34" s="17"/>
      <c r="B34" s="3">
        <v>24</v>
      </c>
      <c r="C34" s="7" t="s">
        <v>330</v>
      </c>
      <c r="D34" s="614">
        <v>756.09249999999997</v>
      </c>
      <c r="E34" s="614">
        <v>0</v>
      </c>
      <c r="F34" s="614">
        <v>60.487400000000001</v>
      </c>
      <c r="H34" s="582"/>
    </row>
    <row r="35" spans="1:8" s="582" customFormat="1" x14ac:dyDescent="0.25">
      <c r="A35" s="17"/>
      <c r="B35" s="3"/>
      <c r="C35" s="7" t="s">
        <v>687</v>
      </c>
      <c r="D35" s="614">
        <v>12941.436211</v>
      </c>
      <c r="E35" s="614">
        <v>12941.436211</v>
      </c>
      <c r="F35" s="614">
        <v>1035.3148968800001</v>
      </c>
    </row>
    <row r="36" spans="1:8" x14ac:dyDescent="0.25">
      <c r="A36" s="17"/>
      <c r="B36" s="3">
        <v>29</v>
      </c>
      <c r="C36" s="7" t="s">
        <v>331</v>
      </c>
      <c r="D36" s="614">
        <v>194314.91152118999</v>
      </c>
      <c r="E36" s="614">
        <v>197135.09241399998</v>
      </c>
      <c r="F36" s="614">
        <v>15545.192921695199</v>
      </c>
      <c r="H36" s="582"/>
    </row>
    <row r="37" spans="1:8" x14ac:dyDescent="0.25">
      <c r="A37" s="17"/>
    </row>
    <row r="38" spans="1:8" x14ac:dyDescent="0.25">
      <c r="A38" s="17"/>
      <c r="D38" s="22"/>
    </row>
    <row r="39" spans="1:8" x14ac:dyDescent="0.25">
      <c r="A39" s="17"/>
    </row>
    <row r="40" spans="1:8" x14ac:dyDescent="0.25">
      <c r="A40" s="17"/>
    </row>
    <row r="41" spans="1:8" x14ac:dyDescent="0.25">
      <c r="A41" s="17"/>
    </row>
    <row r="42" spans="1:8" x14ac:dyDescent="0.25">
      <c r="A42" s="17"/>
    </row>
    <row r="43" spans="1:8" x14ac:dyDescent="0.25">
      <c r="A43" s="17"/>
    </row>
    <row r="44" spans="1:8" x14ac:dyDescent="0.25">
      <c r="A44" s="17"/>
    </row>
    <row r="45" spans="1:8" x14ac:dyDescent="0.25">
      <c r="A45" s="17"/>
    </row>
  </sheetData>
  <mergeCells count="3">
    <mergeCell ref="B5:C7"/>
    <mergeCell ref="D5:E5"/>
    <mergeCell ref="I10:K12"/>
  </mergeCells>
  <hyperlinks>
    <hyperlink ref="H2" location="Index!A1" display="Return to index" xr:uid="{C6239454-888A-439E-A49B-7D9CADDF27BB}"/>
  </hyperlinks>
  <pageMargins left="0.7" right="0.7" top="0.75" bottom="0.75" header="0.3" footer="0.3"/>
  <pageSetup paperSize="9" orientation="landscape" verticalDpi="1200" r:id="rId1"/>
  <headerFooter>
    <oddHeader>&amp;CEN
Annex 1</oddHeader>
    <oddFooter>&amp;C&amp;P</oddFooter>
  </headerFooter>
  <legacy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2EFC23-CBB8-483E-8429-12D50C2661E4}">
  <sheetPr>
    <pageSetUpPr fitToPage="1"/>
  </sheetPr>
  <dimension ref="B2:F12"/>
  <sheetViews>
    <sheetView showGridLines="0" zoomScale="69" zoomScaleNormal="110" workbookViewId="0">
      <selection activeCell="F2" sqref="F2"/>
    </sheetView>
  </sheetViews>
  <sheetFormatPr defaultColWidth="9.140625" defaultRowHeight="15" x14ac:dyDescent="0.25"/>
  <cols>
    <col min="1" max="1" width="4" style="61" customWidth="1"/>
    <col min="2" max="2" width="4.7109375" style="61" customWidth="1"/>
    <col min="3" max="3" width="74.42578125" style="61" customWidth="1"/>
    <col min="4" max="4" width="28.85546875" style="61" customWidth="1"/>
    <col min="5" max="5" width="4.140625" style="61" customWidth="1"/>
    <col min="6" max="6" width="15.85546875" style="61" bestFit="1" customWidth="1"/>
    <col min="7" max="7" width="54.5703125" style="61" customWidth="1"/>
    <col min="8" max="8" width="25" style="61" customWidth="1"/>
    <col min="9" max="16384" width="9.140625" style="61"/>
  </cols>
  <sheetData>
    <row r="2" spans="2:6" ht="20.25" x14ac:dyDescent="0.3">
      <c r="B2" s="51" t="s">
        <v>392</v>
      </c>
      <c r="C2" s="52"/>
      <c r="D2" s="52"/>
      <c r="F2" s="271" t="s">
        <v>46</v>
      </c>
    </row>
    <row r="3" spans="2:6" ht="15.75" x14ac:dyDescent="0.25">
      <c r="B3" s="75"/>
      <c r="C3" s="76"/>
      <c r="D3" s="76"/>
    </row>
    <row r="4" spans="2:6" x14ac:dyDescent="0.25">
      <c r="B4" s="463"/>
      <c r="C4" s="463"/>
      <c r="D4" s="464" t="s">
        <v>236</v>
      </c>
    </row>
    <row r="5" spans="2:6" ht="45" x14ac:dyDescent="0.25">
      <c r="B5" s="463"/>
      <c r="C5" s="463"/>
      <c r="D5" s="465" t="s">
        <v>981</v>
      </c>
    </row>
    <row r="6" spans="2:6" x14ac:dyDescent="0.25">
      <c r="B6" s="463"/>
      <c r="C6" s="463"/>
      <c r="D6" s="466"/>
    </row>
    <row r="7" spans="2:6" x14ac:dyDescent="0.25">
      <c r="B7" s="466">
        <v>1</v>
      </c>
      <c r="C7" s="467" t="s">
        <v>982</v>
      </c>
      <c r="D7" s="468">
        <v>2941498678.0300002</v>
      </c>
    </row>
    <row r="8" spans="2:6" ht="30" x14ac:dyDescent="0.25">
      <c r="B8" s="469">
        <v>2</v>
      </c>
      <c r="C8" s="470" t="s">
        <v>983</v>
      </c>
      <c r="D8" s="468">
        <v>1130347039.74</v>
      </c>
    </row>
    <row r="9" spans="2:6" x14ac:dyDescent="0.25">
      <c r="B9" s="466">
        <v>3</v>
      </c>
      <c r="C9" s="471" t="s">
        <v>984</v>
      </c>
      <c r="D9" s="468">
        <v>474226094.97000003</v>
      </c>
    </row>
    <row r="10" spans="2:6" x14ac:dyDescent="0.25">
      <c r="B10" s="466">
        <v>4</v>
      </c>
      <c r="C10" s="471" t="s">
        <v>985</v>
      </c>
      <c r="D10" s="468">
        <v>78920591</v>
      </c>
    </row>
    <row r="11" spans="2:6" x14ac:dyDescent="0.25">
      <c r="B11" s="466">
        <v>5</v>
      </c>
      <c r="C11" s="471" t="s">
        <v>986</v>
      </c>
      <c r="D11" s="468">
        <v>-5.9604644775390625E-6</v>
      </c>
    </row>
    <row r="12" spans="2:6" x14ac:dyDescent="0.25">
      <c r="B12" s="466">
        <v>6</v>
      </c>
      <c r="C12" s="467" t="s">
        <v>987</v>
      </c>
      <c r="D12" s="468">
        <v>3518699031.7999945</v>
      </c>
    </row>
  </sheetData>
  <hyperlinks>
    <hyperlink ref="F2" location="Index!A1" display="Return to index" xr:uid="{1C501DB4-3E7D-44C5-B8FF-B44B44DDA297}"/>
  </hyperlinks>
  <pageMargins left="0.70866141732283472" right="0.70866141732283472" top="0.74803149606299213" bottom="0.74803149606299213" header="0.31496062992125984" footer="0.31496062992125984"/>
  <pageSetup paperSize="9" orientation="landscape" r:id="rId1"/>
  <headerFooter>
    <oddFooter>&amp;C&amp;P</oddFooter>
  </headerFooter>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93BC53-03AF-44A4-8454-845C5E924317}">
  <dimension ref="B2:H40"/>
  <sheetViews>
    <sheetView showGridLines="0" zoomScale="115" zoomScaleNormal="115" workbookViewId="0">
      <selection activeCell="H2" sqref="H2"/>
    </sheetView>
  </sheetViews>
  <sheetFormatPr defaultColWidth="20.5703125" defaultRowHeight="15" x14ac:dyDescent="0.25"/>
  <cols>
    <col min="1" max="1" width="3.5703125" style="12" customWidth="1"/>
    <col min="2" max="2" width="2.42578125" style="12" bestFit="1" customWidth="1"/>
    <col min="3" max="3" width="33.42578125" style="12" bestFit="1" customWidth="1"/>
    <col min="4" max="4" width="22.5703125" style="12" bestFit="1" customWidth="1"/>
    <col min="5" max="5" width="24.85546875" style="12" bestFit="1" customWidth="1"/>
    <col min="6" max="6" width="28.85546875" style="12" bestFit="1" customWidth="1"/>
    <col min="7" max="7" width="4.85546875" style="12" customWidth="1"/>
    <col min="8" max="8" width="15.28515625" style="12" bestFit="1" customWidth="1"/>
    <col min="9" max="16384" width="20.5703125" style="12"/>
  </cols>
  <sheetData>
    <row r="2" spans="2:8" ht="18.75" customHeight="1" x14ac:dyDescent="0.25">
      <c r="B2" s="940" t="s">
        <v>378</v>
      </c>
      <c r="C2" s="940"/>
      <c r="D2" s="940"/>
      <c r="E2" s="940"/>
      <c r="F2" s="940"/>
      <c r="G2" s="481"/>
      <c r="H2" s="271" t="s">
        <v>46</v>
      </c>
    </row>
    <row r="3" spans="2:8" ht="22.5" customHeight="1" x14ac:dyDescent="0.25">
      <c r="B3" s="940"/>
      <c r="C3" s="940"/>
      <c r="D3" s="940"/>
      <c r="E3" s="940"/>
      <c r="F3" s="940"/>
      <c r="G3" s="481"/>
    </row>
    <row r="4" spans="2:8" ht="16.5" thickBot="1" x14ac:dyDescent="0.3">
      <c r="B4" s="60"/>
      <c r="C4" s="60"/>
      <c r="D4" s="60"/>
      <c r="E4" s="72"/>
      <c r="F4" s="60"/>
      <c r="G4" s="60"/>
    </row>
    <row r="5" spans="2:8" x14ac:dyDescent="0.25">
      <c r="B5" s="472"/>
      <c r="C5" s="472"/>
      <c r="D5" s="472"/>
      <c r="E5" s="474" t="s">
        <v>236</v>
      </c>
      <c r="F5" s="474" t="s">
        <v>237</v>
      </c>
      <c r="G5" s="479"/>
    </row>
    <row r="6" spans="2:8" ht="16.5" customHeight="1" x14ac:dyDescent="0.25">
      <c r="B6" s="472"/>
      <c r="C6" s="472"/>
      <c r="D6" s="472"/>
      <c r="E6" s="778" t="s">
        <v>988</v>
      </c>
      <c r="F6" s="778"/>
      <c r="G6" s="475"/>
    </row>
    <row r="7" spans="2:8" ht="24" customHeight="1" x14ac:dyDescent="0.25">
      <c r="B7" s="472"/>
      <c r="C7" s="472"/>
      <c r="D7" s="472"/>
      <c r="E7" s="778"/>
      <c r="F7" s="778"/>
      <c r="G7" s="475"/>
    </row>
    <row r="8" spans="2:8" ht="16.5" customHeight="1" x14ac:dyDescent="0.25">
      <c r="B8" s="472"/>
      <c r="C8" s="472"/>
      <c r="D8" s="472"/>
      <c r="E8" s="474" t="s">
        <v>379</v>
      </c>
      <c r="F8" s="474" t="s">
        <v>380</v>
      </c>
      <c r="G8" s="479"/>
    </row>
    <row r="9" spans="2:8" ht="16.5" customHeight="1" x14ac:dyDescent="0.25">
      <c r="B9" s="476">
        <v>1</v>
      </c>
      <c r="C9" s="797" t="s">
        <v>989</v>
      </c>
      <c r="D9" s="797"/>
      <c r="E9" s="473"/>
      <c r="F9" s="473"/>
      <c r="G9" s="480"/>
    </row>
    <row r="10" spans="2:8" x14ac:dyDescent="0.25">
      <c r="B10" s="476">
        <v>2</v>
      </c>
      <c r="C10" s="797" t="s">
        <v>990</v>
      </c>
      <c r="D10" s="797"/>
      <c r="E10" s="473">
        <v>0</v>
      </c>
      <c r="F10" s="473">
        <v>0</v>
      </c>
      <c r="G10" s="480"/>
    </row>
    <row r="11" spans="2:8" ht="16.5" customHeight="1" x14ac:dyDescent="0.25">
      <c r="B11" s="477">
        <v>3</v>
      </c>
      <c r="C11" s="795" t="s">
        <v>991</v>
      </c>
      <c r="D11" s="795"/>
      <c r="E11" s="473">
        <v>0</v>
      </c>
      <c r="F11" s="473">
        <v>0</v>
      </c>
      <c r="G11" s="480"/>
    </row>
    <row r="12" spans="2:8" x14ac:dyDescent="0.25">
      <c r="B12" s="477">
        <v>4</v>
      </c>
      <c r="C12" s="795" t="s">
        <v>992</v>
      </c>
      <c r="D12" s="795"/>
      <c r="E12" s="473"/>
      <c r="F12" s="473"/>
      <c r="G12" s="480"/>
    </row>
    <row r="13" spans="2:8" x14ac:dyDescent="0.25">
      <c r="B13" s="477">
        <v>5</v>
      </c>
      <c r="C13" s="795" t="s">
        <v>993</v>
      </c>
      <c r="D13" s="795"/>
      <c r="E13" s="473"/>
      <c r="F13" s="473"/>
      <c r="G13" s="480"/>
    </row>
    <row r="14" spans="2:8" x14ac:dyDescent="0.25">
      <c r="B14" s="477">
        <v>6</v>
      </c>
      <c r="C14" s="795" t="s">
        <v>994</v>
      </c>
      <c r="D14" s="795"/>
      <c r="E14" s="473"/>
      <c r="F14" s="473"/>
      <c r="G14" s="480"/>
    </row>
    <row r="15" spans="2:8" x14ac:dyDescent="0.25">
      <c r="B15" s="477">
        <v>7</v>
      </c>
      <c r="C15" s="795" t="s">
        <v>687</v>
      </c>
      <c r="D15" s="795"/>
      <c r="E15" s="473"/>
      <c r="F15" s="473"/>
      <c r="G15" s="480"/>
    </row>
    <row r="16" spans="2:8" x14ac:dyDescent="0.25">
      <c r="B16" s="478">
        <v>8</v>
      </c>
      <c r="C16" s="796" t="s">
        <v>331</v>
      </c>
      <c r="D16" s="796"/>
      <c r="E16" s="473">
        <v>0</v>
      </c>
      <c r="F16" s="473">
        <v>0</v>
      </c>
      <c r="G16" s="480"/>
    </row>
    <row r="17" spans="2:8" ht="15.75" x14ac:dyDescent="0.25">
      <c r="B17" s="799"/>
      <c r="C17" s="799"/>
      <c r="D17" s="60"/>
      <c r="E17" s="60"/>
      <c r="F17" s="60"/>
      <c r="G17" s="60"/>
    </row>
    <row r="18" spans="2:8" ht="15.75" x14ac:dyDescent="0.25">
      <c r="B18" s="60"/>
      <c r="C18" s="60"/>
      <c r="D18" s="60"/>
      <c r="E18" s="60"/>
      <c r="F18" s="60"/>
      <c r="G18" s="60"/>
      <c r="H18" s="60"/>
    </row>
    <row r="19" spans="2:8" ht="15.75" x14ac:dyDescent="0.25">
      <c r="B19" s="73"/>
      <c r="C19" s="60"/>
      <c r="D19" s="60"/>
      <c r="E19" s="60"/>
      <c r="F19" s="60"/>
      <c r="G19" s="60"/>
      <c r="H19" s="60"/>
    </row>
    <row r="20" spans="2:8" x14ac:dyDescent="0.25">
      <c r="B20" s="798"/>
      <c r="C20" s="798"/>
      <c r="D20" s="798"/>
      <c r="E20" s="798"/>
      <c r="F20" s="798"/>
      <c r="G20" s="798"/>
      <c r="H20" s="798"/>
    </row>
    <row r="21" spans="2:8" ht="36" customHeight="1" x14ac:dyDescent="0.25">
      <c r="B21" s="798"/>
      <c r="C21" s="798"/>
      <c r="D21" s="798"/>
      <c r="E21" s="798"/>
      <c r="F21" s="798"/>
      <c r="G21" s="798"/>
      <c r="H21" s="798"/>
    </row>
    <row r="22" spans="2:8" ht="60" customHeight="1" x14ac:dyDescent="0.25">
      <c r="B22" s="798"/>
      <c r="C22" s="798"/>
      <c r="D22" s="798"/>
      <c r="E22" s="798"/>
      <c r="F22" s="798"/>
      <c r="G22" s="798"/>
      <c r="H22" s="798"/>
    </row>
    <row r="23" spans="2:8" ht="15.75" x14ac:dyDescent="0.25">
      <c r="B23" s="60"/>
      <c r="C23" s="60"/>
      <c r="D23" s="60"/>
      <c r="E23" s="60"/>
      <c r="F23" s="60"/>
      <c r="G23" s="60"/>
      <c r="H23" s="60"/>
    </row>
    <row r="24" spans="2:8" ht="15.75" x14ac:dyDescent="0.25">
      <c r="B24" s="73"/>
      <c r="C24" s="60"/>
      <c r="D24" s="60"/>
      <c r="E24" s="60"/>
      <c r="F24" s="60"/>
      <c r="G24" s="60"/>
      <c r="H24" s="60"/>
    </row>
    <row r="25" spans="2:8" x14ac:dyDescent="0.25">
      <c r="B25" s="798"/>
      <c r="C25" s="798"/>
      <c r="D25" s="798"/>
      <c r="E25" s="798"/>
      <c r="F25" s="798"/>
      <c r="G25" s="798"/>
      <c r="H25" s="798"/>
    </row>
    <row r="26" spans="2:8" ht="48" customHeight="1" x14ac:dyDescent="0.25">
      <c r="B26" s="800"/>
      <c r="C26" s="800"/>
      <c r="D26" s="800"/>
      <c r="E26" s="800"/>
      <c r="F26" s="800"/>
      <c r="G26" s="800"/>
      <c r="H26" s="800"/>
    </row>
    <row r="27" spans="2:8" x14ac:dyDescent="0.25">
      <c r="B27" s="798"/>
      <c r="C27" s="798"/>
      <c r="D27" s="798"/>
      <c r="E27" s="798"/>
      <c r="F27" s="798"/>
      <c r="G27" s="798"/>
      <c r="H27" s="798"/>
    </row>
    <row r="28" spans="2:8" x14ac:dyDescent="0.25">
      <c r="B28" s="798"/>
      <c r="C28" s="798"/>
      <c r="D28" s="798"/>
      <c r="E28" s="798"/>
      <c r="F28" s="798"/>
      <c r="G28" s="798"/>
      <c r="H28" s="798"/>
    </row>
    <row r="29" spans="2:8" ht="96" customHeight="1" x14ac:dyDescent="0.25">
      <c r="B29" s="798"/>
      <c r="C29" s="798"/>
      <c r="D29" s="798"/>
      <c r="E29" s="798"/>
      <c r="F29" s="798"/>
      <c r="G29" s="798"/>
      <c r="H29" s="798"/>
    </row>
    <row r="30" spans="2:8" x14ac:dyDescent="0.25">
      <c r="B30" s="798"/>
      <c r="C30" s="798"/>
      <c r="D30" s="798"/>
      <c r="E30" s="798"/>
      <c r="F30" s="798"/>
      <c r="G30" s="798"/>
      <c r="H30" s="798"/>
    </row>
    <row r="31" spans="2:8" ht="36" customHeight="1" x14ac:dyDescent="0.25">
      <c r="B31" s="798"/>
      <c r="C31" s="798"/>
      <c r="D31" s="798"/>
      <c r="E31" s="798"/>
      <c r="F31" s="798"/>
      <c r="G31" s="798"/>
      <c r="H31" s="798"/>
    </row>
    <row r="32" spans="2:8" x14ac:dyDescent="0.25">
      <c r="B32" s="798"/>
      <c r="C32" s="798"/>
      <c r="D32" s="798"/>
      <c r="E32" s="798"/>
      <c r="F32" s="798"/>
      <c r="G32" s="798"/>
      <c r="H32" s="798"/>
    </row>
    <row r="33" spans="2:8" ht="60" customHeight="1" x14ac:dyDescent="0.25">
      <c r="B33" s="798"/>
      <c r="C33" s="798"/>
      <c r="D33" s="798"/>
      <c r="E33" s="798"/>
      <c r="F33" s="798"/>
      <c r="G33" s="798"/>
      <c r="H33" s="798"/>
    </row>
    <row r="34" spans="2:8" x14ac:dyDescent="0.25">
      <c r="B34" s="798"/>
      <c r="C34" s="798"/>
      <c r="D34" s="798"/>
      <c r="E34" s="798"/>
      <c r="F34" s="798"/>
      <c r="G34" s="798"/>
      <c r="H34" s="798"/>
    </row>
    <row r="35" spans="2:8" ht="24" customHeight="1" x14ac:dyDescent="0.25">
      <c r="B35" s="798"/>
      <c r="C35" s="798"/>
      <c r="D35" s="798"/>
      <c r="E35" s="798"/>
      <c r="F35" s="798"/>
      <c r="G35" s="798"/>
      <c r="H35" s="798"/>
    </row>
    <row r="36" spans="2:8" x14ac:dyDescent="0.25">
      <c r="B36" s="798"/>
      <c r="C36" s="798"/>
      <c r="D36" s="798"/>
      <c r="E36" s="798"/>
      <c r="F36" s="798"/>
      <c r="G36" s="798"/>
      <c r="H36" s="798"/>
    </row>
    <row r="37" spans="2:8" ht="24" customHeight="1" x14ac:dyDescent="0.25">
      <c r="B37" s="798"/>
      <c r="C37" s="798"/>
      <c r="D37" s="798"/>
      <c r="E37" s="798"/>
      <c r="F37" s="798"/>
      <c r="G37" s="798"/>
      <c r="H37" s="798"/>
    </row>
    <row r="38" spans="2:8" x14ac:dyDescent="0.25">
      <c r="B38" s="798"/>
      <c r="C38" s="798"/>
      <c r="D38" s="798"/>
      <c r="E38" s="798"/>
      <c r="F38" s="798"/>
      <c r="G38" s="798"/>
      <c r="H38" s="798"/>
    </row>
    <row r="39" spans="2:8" ht="60" customHeight="1" x14ac:dyDescent="0.25">
      <c r="B39" s="798"/>
      <c r="C39" s="798"/>
      <c r="D39" s="798"/>
      <c r="E39" s="798"/>
      <c r="F39" s="798"/>
      <c r="G39" s="798"/>
      <c r="H39" s="798"/>
    </row>
    <row r="40" spans="2:8" x14ac:dyDescent="0.25">
      <c r="B40" s="798"/>
      <c r="C40" s="798"/>
      <c r="D40" s="798"/>
      <c r="E40" s="798"/>
      <c r="F40" s="798"/>
      <c r="G40" s="798"/>
      <c r="H40" s="798"/>
    </row>
  </sheetData>
  <mergeCells count="30">
    <mergeCell ref="B2:F3"/>
    <mergeCell ref="C10:D10"/>
    <mergeCell ref="C11:D11"/>
    <mergeCell ref="C12:D12"/>
    <mergeCell ref="C13:D13"/>
    <mergeCell ref="E6:F7"/>
    <mergeCell ref="C9:D9"/>
    <mergeCell ref="C14:D14"/>
    <mergeCell ref="B30:H30"/>
    <mergeCell ref="B17:C17"/>
    <mergeCell ref="B20:H20"/>
    <mergeCell ref="B21:H21"/>
    <mergeCell ref="B22:H22"/>
    <mergeCell ref="B25:H25"/>
    <mergeCell ref="B26:H26"/>
    <mergeCell ref="B27:H27"/>
    <mergeCell ref="B28:H28"/>
    <mergeCell ref="B29:H29"/>
    <mergeCell ref="C15:D15"/>
    <mergeCell ref="C16:D16"/>
    <mergeCell ref="B37:H37"/>
    <mergeCell ref="B38:H38"/>
    <mergeCell ref="B39:H39"/>
    <mergeCell ref="B40:H40"/>
    <mergeCell ref="B31:H31"/>
    <mergeCell ref="B32:H32"/>
    <mergeCell ref="B33:H33"/>
    <mergeCell ref="B34:H34"/>
    <mergeCell ref="B35:H35"/>
    <mergeCell ref="B36:H36"/>
  </mergeCells>
  <hyperlinks>
    <hyperlink ref="H2" location="Index!A1" display="Return to index" xr:uid="{11A1CF16-F103-4A68-976A-8C12DA7DE448}"/>
  </hyperlinks>
  <pageMargins left="0.7" right="0.7" top="0.75" bottom="0.75" header="0.3" footer="0.3"/>
  <pageSetup paperSize="9" orientation="portrait" verticalDpi="0"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5AEA8C-0872-4718-949C-377378DC0ABF}">
  <dimension ref="A2:J16"/>
  <sheetViews>
    <sheetView showGridLines="0" zoomScale="83" zoomScaleNormal="83" workbookViewId="0">
      <selection activeCell="J3" sqref="J3"/>
    </sheetView>
  </sheetViews>
  <sheetFormatPr defaultColWidth="9.140625" defaultRowHeight="15" x14ac:dyDescent="0.25"/>
  <cols>
    <col min="1" max="1" width="3.85546875" style="11" customWidth="1"/>
    <col min="2" max="2" width="7.42578125" style="11" customWidth="1"/>
    <col min="3" max="3" width="55" style="11" customWidth="1"/>
    <col min="4" max="4" width="19.28515625" style="11" customWidth="1"/>
    <col min="5" max="5" width="27" style="11" customWidth="1"/>
    <col min="6" max="6" width="23.7109375" style="11" customWidth="1"/>
    <col min="7" max="7" width="21.140625" style="11" customWidth="1"/>
    <col min="8" max="8" width="28.28515625" style="11" customWidth="1"/>
    <col min="9" max="9" width="4.7109375" style="11" customWidth="1"/>
    <col min="10" max="10" width="15.5703125" style="11" bestFit="1" customWidth="1"/>
    <col min="11" max="16384" width="9.140625" style="11"/>
  </cols>
  <sheetData>
    <row r="2" spans="1:10" x14ac:dyDescent="0.25">
      <c r="C2" s="77"/>
      <c r="D2" s="77"/>
      <c r="E2" s="77"/>
      <c r="F2" s="77"/>
      <c r="G2" s="77"/>
      <c r="H2" s="77"/>
      <c r="I2" s="77"/>
    </row>
    <row r="3" spans="1:10" ht="20.25" x14ac:dyDescent="0.3">
      <c r="A3" s="78"/>
      <c r="B3" s="9" t="s">
        <v>399</v>
      </c>
      <c r="C3" s="53"/>
      <c r="D3" s="52"/>
      <c r="E3" s="52"/>
      <c r="F3" s="52"/>
      <c r="G3" s="52"/>
      <c r="H3" s="52"/>
      <c r="J3" s="271" t="s">
        <v>46</v>
      </c>
    </row>
    <row r="7" spans="1:10" ht="22.5" x14ac:dyDescent="0.25">
      <c r="C7" s="79"/>
      <c r="D7" s="80" t="s">
        <v>400</v>
      </c>
      <c r="E7" s="81" t="s">
        <v>401</v>
      </c>
      <c r="F7" s="82"/>
      <c r="G7" s="82"/>
      <c r="H7" s="83"/>
      <c r="I7" s="25"/>
    </row>
    <row r="8" spans="1:10" ht="22.5" x14ac:dyDescent="0.25">
      <c r="C8" s="84"/>
      <c r="D8" s="85"/>
      <c r="E8" s="86"/>
      <c r="F8" s="80" t="s">
        <v>402</v>
      </c>
      <c r="G8" s="81" t="s">
        <v>403</v>
      </c>
      <c r="H8" s="87"/>
      <c r="I8" s="25"/>
    </row>
    <row r="9" spans="1:10" ht="24.95" customHeight="1" x14ac:dyDescent="0.25">
      <c r="C9" s="84"/>
      <c r="D9" s="88"/>
      <c r="E9" s="89"/>
      <c r="F9" s="88"/>
      <c r="G9" s="89"/>
      <c r="H9" s="80" t="s">
        <v>404</v>
      </c>
      <c r="I9" s="25"/>
    </row>
    <row r="10" spans="1:10" ht="17.100000000000001" customHeight="1" x14ac:dyDescent="0.25">
      <c r="C10" s="84" t="s">
        <v>615</v>
      </c>
      <c r="D10" s="90" t="s">
        <v>236</v>
      </c>
      <c r="E10" s="91" t="s">
        <v>237</v>
      </c>
      <c r="F10" s="90" t="s">
        <v>238</v>
      </c>
      <c r="G10" s="91" t="s">
        <v>239</v>
      </c>
      <c r="H10" s="90" t="s">
        <v>240</v>
      </c>
      <c r="I10" s="25"/>
    </row>
    <row r="11" spans="1:10" x14ac:dyDescent="0.25">
      <c r="B11" s="92">
        <v>1</v>
      </c>
      <c r="C11" s="93" t="s">
        <v>344</v>
      </c>
      <c r="D11" s="562">
        <v>6516.9905210569459</v>
      </c>
      <c r="E11" s="562">
        <v>319104.28105794307</v>
      </c>
      <c r="F11" s="562">
        <v>279078.64794494305</v>
      </c>
      <c r="G11" s="562">
        <v>40025.633113000004</v>
      </c>
      <c r="H11" s="562">
        <v>0</v>
      </c>
      <c r="I11" s="25"/>
    </row>
    <row r="12" spans="1:10" x14ac:dyDescent="0.25">
      <c r="B12" s="92">
        <v>2</v>
      </c>
      <c r="C12" s="93" t="s">
        <v>405</v>
      </c>
      <c r="D12" s="562">
        <v>15540.433718639999</v>
      </c>
      <c r="E12" s="562">
        <v>0</v>
      </c>
      <c r="F12" s="562">
        <v>0</v>
      </c>
      <c r="G12" s="562">
        <v>0</v>
      </c>
      <c r="H12" s="562">
        <v>0</v>
      </c>
      <c r="I12" s="25"/>
    </row>
    <row r="13" spans="1:10" x14ac:dyDescent="0.25">
      <c r="B13" s="92">
        <v>3</v>
      </c>
      <c r="C13" s="93" t="s">
        <v>331</v>
      </c>
      <c r="D13" s="562">
        <v>22057.424239696946</v>
      </c>
      <c r="E13" s="562">
        <v>319104.28105794307</v>
      </c>
      <c r="F13" s="562">
        <v>279078.64794494305</v>
      </c>
      <c r="G13" s="562">
        <v>40025.633113000004</v>
      </c>
      <c r="H13" s="562">
        <v>0</v>
      </c>
      <c r="I13" s="25"/>
    </row>
    <row r="14" spans="1:10" ht="15.6" customHeight="1" x14ac:dyDescent="0.25">
      <c r="B14" s="600">
        <v>4</v>
      </c>
      <c r="C14" s="95" t="s">
        <v>406</v>
      </c>
      <c r="D14" s="562">
        <v>0</v>
      </c>
      <c r="E14" s="562">
        <v>3388.6204050000001</v>
      </c>
      <c r="F14" s="562">
        <v>3387.1649787299998</v>
      </c>
      <c r="G14" s="562">
        <v>1.45542627</v>
      </c>
      <c r="H14" s="562">
        <v>0</v>
      </c>
      <c r="I14" s="25"/>
    </row>
    <row r="15" spans="1:10" x14ac:dyDescent="0.25">
      <c r="B15" s="94" t="s">
        <v>407</v>
      </c>
      <c r="C15" s="95" t="s">
        <v>408</v>
      </c>
      <c r="D15" s="562">
        <v>0</v>
      </c>
      <c r="E15" s="562">
        <v>3059.3967219000001</v>
      </c>
      <c r="F15" s="562">
        <v>3057.9412956300002</v>
      </c>
      <c r="G15" s="562">
        <v>1.45542627</v>
      </c>
      <c r="H15" s="562">
        <v>0</v>
      </c>
      <c r="I15" s="25"/>
    </row>
    <row r="16" spans="1:10" x14ac:dyDescent="0.25">
      <c r="C16" s="96"/>
    </row>
  </sheetData>
  <hyperlinks>
    <hyperlink ref="J3" location="Index!A1" display="Return to index" xr:uid="{A8DE2A4E-AA0D-41E1-BB7E-1B2869242D75}"/>
  </hyperlinks>
  <pageMargins left="0.7" right="0.7" top="0.75" bottom="0.75" header="0.3" footer="0.3"/>
  <pageSetup paperSize="9" orientation="portrait" horizontalDpi="1200" verticalDpi="1200" r:id="rId1"/>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210100-94E8-4618-9763-3EB5A7B3C048}">
  <dimension ref="A2:DH29"/>
  <sheetViews>
    <sheetView zoomScale="85" zoomScaleNormal="85" zoomScalePageLayoutView="60" workbookViewId="0">
      <selection activeCell="K2" sqref="K2"/>
    </sheetView>
  </sheetViews>
  <sheetFormatPr defaultColWidth="11.5703125" defaultRowHeight="15" x14ac:dyDescent="0.25"/>
  <cols>
    <col min="1" max="1" width="3.85546875" style="97" customWidth="1"/>
    <col min="2" max="2" width="8" style="97" customWidth="1"/>
    <col min="3" max="3" width="61.85546875" style="97" bestFit="1" customWidth="1"/>
    <col min="4" max="9" width="28.140625" style="97" customWidth="1"/>
    <col min="10" max="10" width="4.28515625" style="97" customWidth="1"/>
    <col min="11" max="11" width="16" style="97" bestFit="1" customWidth="1"/>
    <col min="12" max="112" width="11.5703125" style="97"/>
    <col min="113" max="16384" width="11.5703125" style="11"/>
  </cols>
  <sheetData>
    <row r="2" spans="1:112" ht="20.25" x14ac:dyDescent="0.3">
      <c r="A2" s="1"/>
      <c r="B2" s="9" t="s">
        <v>409</v>
      </c>
      <c r="C2" s="10"/>
      <c r="D2" s="10"/>
      <c r="E2" s="10"/>
      <c r="F2" s="10"/>
      <c r="G2" s="10"/>
      <c r="H2" s="10"/>
      <c r="I2" s="10"/>
      <c r="K2" s="271" t="s">
        <v>46</v>
      </c>
    </row>
    <row r="3" spans="1:112" x14ac:dyDescent="0.25">
      <c r="CT3" s="11"/>
      <c r="CU3" s="11"/>
      <c r="CV3" s="11"/>
      <c r="CW3" s="11"/>
      <c r="CX3" s="11"/>
      <c r="CY3" s="11"/>
      <c r="CZ3" s="11"/>
      <c r="DA3" s="11"/>
      <c r="DB3" s="11"/>
      <c r="DC3" s="11"/>
      <c r="DD3" s="11"/>
      <c r="DE3" s="11"/>
      <c r="DF3" s="11"/>
      <c r="DG3" s="11"/>
      <c r="DH3" s="11"/>
    </row>
    <row r="4" spans="1:112" x14ac:dyDescent="0.25">
      <c r="CT4" s="11"/>
      <c r="CU4" s="11"/>
      <c r="CV4" s="11"/>
      <c r="CW4" s="11"/>
      <c r="CX4" s="11"/>
      <c r="CY4" s="11"/>
      <c r="CZ4" s="11"/>
      <c r="DA4" s="11"/>
      <c r="DB4" s="11"/>
      <c r="DC4" s="11"/>
      <c r="DD4" s="11"/>
      <c r="DE4" s="11"/>
      <c r="DF4" s="11"/>
      <c r="DG4" s="11"/>
      <c r="DH4" s="11"/>
    </row>
    <row r="5" spans="1:112" s="101" customFormat="1" ht="84" customHeight="1" x14ac:dyDescent="0.25">
      <c r="A5" s="98"/>
      <c r="B5" s="98"/>
      <c r="C5" s="801" t="s">
        <v>410</v>
      </c>
      <c r="D5" s="802" t="s">
        <v>411</v>
      </c>
      <c r="E5" s="803"/>
      <c r="F5" s="804" t="s">
        <v>412</v>
      </c>
      <c r="G5" s="802"/>
      <c r="H5" s="805" t="s">
        <v>413</v>
      </c>
      <c r="I5" s="806"/>
      <c r="J5" s="98"/>
      <c r="K5" s="98"/>
      <c r="L5" s="98"/>
      <c r="M5" s="98"/>
      <c r="N5" s="98"/>
      <c r="O5" s="98"/>
      <c r="P5" s="98"/>
      <c r="Q5" s="98"/>
      <c r="R5" s="98"/>
      <c r="S5" s="98"/>
      <c r="T5" s="98"/>
      <c r="U5" s="98"/>
      <c r="V5" s="98"/>
      <c r="W5" s="98"/>
      <c r="X5" s="98"/>
      <c r="Y5" s="98"/>
      <c r="Z5" s="98"/>
      <c r="AA5" s="98"/>
      <c r="AB5" s="98"/>
      <c r="AC5" s="98"/>
      <c r="AD5" s="98"/>
      <c r="AE5" s="98"/>
      <c r="AF5" s="98"/>
      <c r="AG5" s="98"/>
      <c r="AH5" s="98"/>
      <c r="AI5" s="98"/>
      <c r="AJ5" s="98"/>
      <c r="AK5" s="98"/>
      <c r="AL5" s="98"/>
      <c r="AM5" s="98"/>
      <c r="AN5" s="98"/>
      <c r="AO5" s="98"/>
      <c r="AP5" s="98"/>
      <c r="AQ5" s="98"/>
      <c r="AR5" s="98"/>
      <c r="AS5" s="98"/>
      <c r="AT5" s="98"/>
      <c r="AU5" s="98"/>
      <c r="AV5" s="98"/>
      <c r="AW5" s="98"/>
      <c r="AX5" s="98"/>
      <c r="AY5" s="98"/>
      <c r="AZ5" s="98"/>
      <c r="BA5" s="98"/>
      <c r="BB5" s="98"/>
      <c r="BC5" s="98"/>
      <c r="BD5" s="98"/>
      <c r="BE5" s="98"/>
      <c r="BF5" s="98"/>
      <c r="BG5" s="98"/>
      <c r="BH5" s="98"/>
      <c r="BI5" s="98"/>
      <c r="BJ5" s="98"/>
      <c r="BK5" s="98"/>
      <c r="BL5" s="98"/>
      <c r="BM5" s="98"/>
      <c r="BN5" s="98"/>
      <c r="BO5" s="98"/>
      <c r="BP5" s="98"/>
      <c r="BQ5" s="98"/>
      <c r="BR5" s="98"/>
      <c r="BS5" s="98"/>
      <c r="BT5" s="98"/>
      <c r="BU5" s="98"/>
      <c r="BV5" s="98"/>
      <c r="BW5" s="98"/>
      <c r="BX5" s="98"/>
      <c r="BY5" s="98"/>
      <c r="BZ5" s="98"/>
      <c r="CA5" s="98"/>
      <c r="CB5" s="98"/>
      <c r="CC5" s="98"/>
      <c r="CD5" s="98"/>
      <c r="CE5" s="98"/>
      <c r="CF5" s="98"/>
      <c r="CG5" s="98"/>
      <c r="CH5" s="98"/>
      <c r="CI5" s="98"/>
      <c r="CJ5" s="98"/>
      <c r="CK5" s="98"/>
      <c r="CL5" s="98"/>
      <c r="CM5" s="98"/>
      <c r="CN5" s="98"/>
      <c r="CO5" s="98"/>
      <c r="CP5" s="98"/>
      <c r="CQ5" s="98"/>
      <c r="CR5" s="98"/>
      <c r="CS5" s="98"/>
    </row>
    <row r="6" spans="1:112" s="101" customFormat="1" ht="50.25" customHeight="1" x14ac:dyDescent="0.25">
      <c r="A6" s="98"/>
      <c r="B6" s="102"/>
      <c r="C6" s="801"/>
      <c r="D6" s="99" t="s">
        <v>414</v>
      </c>
      <c r="E6" s="100" t="s">
        <v>415</v>
      </c>
      <c r="F6" s="99" t="s">
        <v>414</v>
      </c>
      <c r="G6" s="100" t="s">
        <v>415</v>
      </c>
      <c r="H6" s="103" t="s">
        <v>416</v>
      </c>
      <c r="I6" s="103" t="s">
        <v>417</v>
      </c>
      <c r="J6" s="98"/>
      <c r="K6" s="98"/>
      <c r="L6" s="98"/>
      <c r="M6" s="98"/>
      <c r="N6" s="98"/>
      <c r="O6" s="98"/>
      <c r="P6" s="98"/>
      <c r="Q6" s="98"/>
      <c r="R6" s="98"/>
      <c r="S6" s="98"/>
      <c r="T6" s="98"/>
      <c r="U6" s="98"/>
      <c r="V6" s="98"/>
      <c r="W6" s="98"/>
      <c r="X6" s="98"/>
      <c r="Y6" s="98"/>
      <c r="Z6" s="98"/>
      <c r="AA6" s="98"/>
      <c r="AB6" s="98"/>
      <c r="AC6" s="98"/>
      <c r="AD6" s="98"/>
      <c r="AE6" s="98"/>
      <c r="AF6" s="98"/>
      <c r="AG6" s="98"/>
      <c r="AH6" s="98"/>
      <c r="AI6" s="98"/>
      <c r="AJ6" s="98"/>
      <c r="AK6" s="98"/>
      <c r="AL6" s="98"/>
      <c r="AM6" s="98"/>
      <c r="AN6" s="98"/>
      <c r="AO6" s="98"/>
      <c r="AP6" s="98"/>
      <c r="AQ6" s="98"/>
      <c r="AR6" s="98"/>
      <c r="AS6" s="98"/>
      <c r="AT6" s="98"/>
      <c r="AU6" s="98"/>
      <c r="AV6" s="98"/>
      <c r="AW6" s="98"/>
      <c r="AX6" s="98"/>
      <c r="AY6" s="98"/>
      <c r="AZ6" s="98"/>
      <c r="BA6" s="98"/>
      <c r="BB6" s="98"/>
      <c r="BC6" s="98"/>
      <c r="BD6" s="98"/>
      <c r="BE6" s="98"/>
      <c r="BF6" s="98"/>
      <c r="BG6" s="98"/>
      <c r="BH6" s="98"/>
      <c r="BI6" s="98"/>
      <c r="BJ6" s="98"/>
      <c r="BK6" s="98"/>
      <c r="BL6" s="98"/>
      <c r="BM6" s="98"/>
      <c r="BN6" s="98"/>
      <c r="BO6" s="98"/>
      <c r="BP6" s="98"/>
      <c r="BQ6" s="98"/>
      <c r="BR6" s="98"/>
      <c r="BS6" s="98"/>
      <c r="BT6" s="98"/>
      <c r="BU6" s="98"/>
      <c r="BV6" s="98"/>
      <c r="BW6" s="98"/>
      <c r="BX6" s="98"/>
      <c r="BY6" s="98"/>
      <c r="BZ6" s="98"/>
      <c r="CA6" s="98"/>
      <c r="CB6" s="98"/>
      <c r="CC6" s="98"/>
      <c r="CD6" s="98"/>
      <c r="CE6" s="98"/>
      <c r="CF6" s="98"/>
      <c r="CG6" s="98"/>
      <c r="CH6" s="98"/>
      <c r="CI6" s="98"/>
      <c r="CJ6" s="98"/>
      <c r="CK6" s="98"/>
      <c r="CL6" s="98"/>
      <c r="CM6" s="98"/>
      <c r="CN6" s="98"/>
      <c r="CO6" s="98"/>
      <c r="CP6" s="98"/>
      <c r="CQ6" s="98"/>
      <c r="CR6" s="98"/>
      <c r="CS6" s="98"/>
    </row>
    <row r="7" spans="1:112" s="108" customFormat="1" x14ac:dyDescent="0.25">
      <c r="A7" s="104"/>
      <c r="B7" s="102"/>
      <c r="C7" s="801"/>
      <c r="D7" s="105" t="s">
        <v>236</v>
      </c>
      <c r="E7" s="106" t="s">
        <v>237</v>
      </c>
      <c r="F7" s="106" t="s">
        <v>238</v>
      </c>
      <c r="G7" s="106" t="s">
        <v>239</v>
      </c>
      <c r="H7" s="106" t="s">
        <v>240</v>
      </c>
      <c r="I7" s="106" t="s">
        <v>333</v>
      </c>
      <c r="J7" s="107"/>
      <c r="K7" s="104"/>
      <c r="L7" s="104"/>
      <c r="M7" s="104"/>
      <c r="N7" s="104"/>
      <c r="O7" s="104"/>
      <c r="P7" s="104"/>
      <c r="Q7" s="104"/>
      <c r="R7" s="104"/>
      <c r="S7" s="104"/>
      <c r="T7" s="104"/>
      <c r="U7" s="104"/>
      <c r="V7" s="104"/>
      <c r="W7" s="104"/>
      <c r="X7" s="104"/>
      <c r="Y7" s="104"/>
      <c r="Z7" s="104"/>
      <c r="AA7" s="104"/>
      <c r="AB7" s="104"/>
      <c r="AC7" s="104"/>
      <c r="AD7" s="104"/>
      <c r="AE7" s="104"/>
      <c r="AF7" s="104"/>
      <c r="AG7" s="104"/>
      <c r="AH7" s="104"/>
      <c r="AI7" s="104"/>
      <c r="AJ7" s="104"/>
      <c r="AK7" s="104"/>
      <c r="AL7" s="104"/>
      <c r="AM7" s="104"/>
      <c r="AN7" s="104"/>
      <c r="AO7" s="104"/>
      <c r="AP7" s="104"/>
      <c r="AQ7" s="104"/>
      <c r="AR7" s="104"/>
      <c r="AS7" s="104"/>
      <c r="AT7" s="104"/>
      <c r="AU7" s="104"/>
      <c r="AV7" s="104"/>
      <c r="AW7" s="104"/>
      <c r="AX7" s="104"/>
      <c r="AY7" s="104"/>
      <c r="AZ7" s="104"/>
      <c r="BA7" s="104"/>
      <c r="BB7" s="104"/>
      <c r="BC7" s="104"/>
      <c r="BD7" s="104"/>
      <c r="BE7" s="104"/>
      <c r="BF7" s="104"/>
      <c r="BG7" s="104"/>
      <c r="BH7" s="104"/>
      <c r="BI7" s="104"/>
      <c r="BJ7" s="104"/>
      <c r="BK7" s="104"/>
      <c r="BL7" s="104"/>
      <c r="BM7" s="104"/>
      <c r="BN7" s="104"/>
      <c r="BO7" s="104"/>
      <c r="BP7" s="104"/>
      <c r="BQ7" s="104"/>
      <c r="BR7" s="104"/>
      <c r="BS7" s="104"/>
      <c r="BT7" s="104"/>
      <c r="BU7" s="104"/>
      <c r="BV7" s="104"/>
      <c r="BW7" s="104"/>
      <c r="BX7" s="104"/>
      <c r="BY7" s="104"/>
      <c r="BZ7" s="104"/>
      <c r="CA7" s="104"/>
      <c r="CB7" s="104"/>
      <c r="CC7" s="104"/>
      <c r="CD7" s="104"/>
      <c r="CE7" s="104"/>
      <c r="CF7" s="104"/>
      <c r="CG7" s="104"/>
      <c r="CH7" s="104"/>
      <c r="CI7" s="104"/>
      <c r="CJ7" s="104"/>
      <c r="CK7" s="104"/>
      <c r="CL7" s="104"/>
      <c r="CM7" s="104"/>
      <c r="CN7" s="104"/>
      <c r="CO7" s="104"/>
      <c r="CP7" s="104"/>
      <c r="CQ7" s="104"/>
      <c r="CR7" s="104"/>
      <c r="CS7" s="104"/>
    </row>
    <row r="8" spans="1:112" s="113" customFormat="1" ht="35.1" customHeight="1" x14ac:dyDescent="0.25">
      <c r="A8" s="107"/>
      <c r="B8" s="109">
        <v>1</v>
      </c>
      <c r="C8" s="110" t="s">
        <v>418</v>
      </c>
      <c r="D8" s="408">
        <v>523644823</v>
      </c>
      <c r="E8" s="111" t="s">
        <v>936</v>
      </c>
      <c r="F8" s="408">
        <v>523644823</v>
      </c>
      <c r="G8" s="111" t="s">
        <v>936</v>
      </c>
      <c r="H8" s="112" t="s">
        <v>936</v>
      </c>
      <c r="I8" s="410">
        <v>0</v>
      </c>
      <c r="J8" s="107"/>
      <c r="K8" s="107"/>
      <c r="L8" s="107"/>
      <c r="M8" s="107"/>
      <c r="N8" s="107"/>
      <c r="O8" s="107"/>
      <c r="P8" s="107"/>
      <c r="Q8" s="107"/>
      <c r="R8" s="107"/>
      <c r="S8" s="107"/>
      <c r="T8" s="107"/>
      <c r="U8" s="107"/>
      <c r="V8" s="107"/>
      <c r="W8" s="107"/>
      <c r="X8" s="107"/>
      <c r="Y8" s="107"/>
      <c r="Z8" s="107"/>
      <c r="AA8" s="107"/>
      <c r="AB8" s="107"/>
      <c r="AC8" s="107"/>
      <c r="AD8" s="107"/>
      <c r="AE8" s="107"/>
      <c r="AF8" s="107"/>
      <c r="AG8" s="107"/>
      <c r="AH8" s="107"/>
      <c r="AI8" s="107"/>
      <c r="AJ8" s="107"/>
      <c r="AK8" s="107"/>
      <c r="AL8" s="107"/>
      <c r="AM8" s="107"/>
      <c r="AN8" s="107"/>
      <c r="AO8" s="107"/>
      <c r="AP8" s="107"/>
      <c r="AQ8" s="107"/>
      <c r="AR8" s="107"/>
      <c r="AS8" s="107"/>
      <c r="AT8" s="107"/>
      <c r="AU8" s="107"/>
      <c r="AV8" s="107"/>
      <c r="AW8" s="107"/>
      <c r="AX8" s="107"/>
      <c r="AY8" s="107"/>
      <c r="AZ8" s="107"/>
      <c r="BA8" s="107"/>
      <c r="BB8" s="107"/>
      <c r="BC8" s="107"/>
      <c r="BD8" s="107"/>
      <c r="BE8" s="107"/>
      <c r="BF8" s="107"/>
      <c r="BG8" s="107"/>
      <c r="BH8" s="107"/>
      <c r="BI8" s="107"/>
      <c r="BJ8" s="107"/>
      <c r="BK8" s="107"/>
      <c r="BL8" s="107"/>
      <c r="BM8" s="107"/>
      <c r="BN8" s="107"/>
      <c r="BO8" s="107"/>
      <c r="BP8" s="107"/>
      <c r="BQ8" s="107"/>
      <c r="BR8" s="107"/>
      <c r="BS8" s="107"/>
      <c r="BT8" s="107"/>
      <c r="BU8" s="107"/>
      <c r="BV8" s="107"/>
      <c r="BW8" s="107"/>
      <c r="BX8" s="107"/>
      <c r="BY8" s="107"/>
      <c r="BZ8" s="107"/>
      <c r="CA8" s="107"/>
      <c r="CB8" s="107"/>
      <c r="CC8" s="107"/>
      <c r="CD8" s="107"/>
      <c r="CE8" s="107"/>
      <c r="CF8" s="107"/>
      <c r="CG8" s="107"/>
      <c r="CH8" s="107"/>
      <c r="CI8" s="107"/>
      <c r="CJ8" s="107"/>
      <c r="CK8" s="107"/>
      <c r="CL8" s="107"/>
      <c r="CM8" s="107"/>
      <c r="CN8" s="107"/>
      <c r="CO8" s="107"/>
      <c r="CP8" s="107"/>
      <c r="CQ8" s="107"/>
      <c r="CR8" s="107"/>
      <c r="CS8" s="107"/>
    </row>
    <row r="9" spans="1:112" s="113" customFormat="1" ht="35.1" customHeight="1" x14ac:dyDescent="0.25">
      <c r="A9" s="107"/>
      <c r="B9" s="109">
        <v>2</v>
      </c>
      <c r="C9" s="16" t="s">
        <v>419</v>
      </c>
      <c r="D9" s="408">
        <v>156600711</v>
      </c>
      <c r="E9" s="111" t="s">
        <v>936</v>
      </c>
      <c r="F9" s="408">
        <v>156600711</v>
      </c>
      <c r="G9" s="111" t="s">
        <v>936</v>
      </c>
      <c r="H9" s="112" t="s">
        <v>936</v>
      </c>
      <c r="I9" s="410">
        <v>0</v>
      </c>
      <c r="J9" s="107"/>
      <c r="K9" s="107"/>
      <c r="L9" s="107"/>
      <c r="M9" s="107"/>
      <c r="N9" s="107"/>
      <c r="O9" s="107"/>
      <c r="P9" s="107"/>
      <c r="Q9" s="107"/>
      <c r="R9" s="107"/>
      <c r="S9" s="107"/>
      <c r="T9" s="107"/>
      <c r="U9" s="107"/>
      <c r="V9" s="107"/>
      <c r="W9" s="107"/>
      <c r="X9" s="107"/>
      <c r="Y9" s="107"/>
      <c r="Z9" s="107"/>
      <c r="AA9" s="107"/>
      <c r="AB9" s="107"/>
      <c r="AC9" s="107"/>
      <c r="AD9" s="107"/>
      <c r="AE9" s="107"/>
      <c r="AF9" s="107"/>
      <c r="AG9" s="107"/>
      <c r="AH9" s="107"/>
      <c r="AI9" s="107"/>
      <c r="AJ9" s="107"/>
      <c r="AK9" s="107"/>
      <c r="AL9" s="107"/>
      <c r="AM9" s="107"/>
      <c r="AN9" s="107"/>
      <c r="AO9" s="107"/>
      <c r="AP9" s="107"/>
      <c r="AQ9" s="107"/>
      <c r="AR9" s="107"/>
      <c r="AS9" s="107"/>
      <c r="AT9" s="107"/>
      <c r="AU9" s="107"/>
      <c r="AV9" s="107"/>
      <c r="AW9" s="107"/>
      <c r="AX9" s="107"/>
      <c r="AY9" s="107"/>
      <c r="AZ9" s="107"/>
      <c r="BA9" s="107"/>
      <c r="BB9" s="107"/>
      <c r="BC9" s="107"/>
      <c r="BD9" s="107"/>
      <c r="BE9" s="107"/>
      <c r="BF9" s="107"/>
      <c r="BG9" s="107"/>
      <c r="BH9" s="107"/>
      <c r="BI9" s="107"/>
      <c r="BJ9" s="107"/>
      <c r="BK9" s="107"/>
      <c r="BL9" s="107"/>
      <c r="BM9" s="107"/>
      <c r="BN9" s="107"/>
      <c r="BO9" s="107"/>
      <c r="BP9" s="107"/>
      <c r="BQ9" s="107"/>
      <c r="BR9" s="107"/>
      <c r="BS9" s="107"/>
      <c r="BT9" s="107"/>
      <c r="BU9" s="107"/>
      <c r="BV9" s="107"/>
      <c r="BW9" s="107"/>
      <c r="BX9" s="107"/>
      <c r="BY9" s="107"/>
      <c r="BZ9" s="107"/>
      <c r="CA9" s="107"/>
      <c r="CB9" s="107"/>
      <c r="CC9" s="107"/>
      <c r="CD9" s="107"/>
      <c r="CE9" s="107"/>
      <c r="CF9" s="107"/>
      <c r="CG9" s="107"/>
      <c r="CH9" s="107"/>
      <c r="CI9" s="107"/>
      <c r="CJ9" s="107"/>
      <c r="CK9" s="107"/>
      <c r="CL9" s="107"/>
      <c r="CM9" s="107"/>
      <c r="CN9" s="107"/>
      <c r="CO9" s="107"/>
      <c r="CP9" s="107"/>
      <c r="CQ9" s="107"/>
      <c r="CR9" s="107"/>
      <c r="CS9" s="107"/>
    </row>
    <row r="10" spans="1:112" s="113" customFormat="1" ht="35.1" customHeight="1" x14ac:dyDescent="0.25">
      <c r="A10" s="107"/>
      <c r="B10" s="109">
        <v>3</v>
      </c>
      <c r="C10" s="16" t="s">
        <v>420</v>
      </c>
      <c r="D10" s="111"/>
      <c r="E10" s="111"/>
      <c r="F10" s="111"/>
      <c r="G10" s="111"/>
      <c r="H10" s="112"/>
      <c r="I10" s="111"/>
      <c r="J10" s="107"/>
      <c r="K10" s="107"/>
      <c r="L10" s="107"/>
      <c r="M10" s="107"/>
      <c r="N10" s="107"/>
      <c r="O10" s="107"/>
      <c r="P10" s="107"/>
      <c r="Q10" s="107"/>
      <c r="R10" s="107"/>
      <c r="S10" s="107"/>
      <c r="T10" s="107"/>
      <c r="U10" s="107"/>
      <c r="V10" s="107"/>
      <c r="W10" s="107"/>
      <c r="X10" s="107"/>
      <c r="Y10" s="107"/>
      <c r="Z10" s="107"/>
      <c r="AA10" s="107"/>
      <c r="AB10" s="107"/>
      <c r="AC10" s="107"/>
      <c r="AD10" s="107"/>
      <c r="AE10" s="107"/>
      <c r="AF10" s="107"/>
      <c r="AG10" s="107"/>
      <c r="AH10" s="107"/>
      <c r="AI10" s="107"/>
      <c r="AJ10" s="107"/>
      <c r="AK10" s="107"/>
      <c r="AL10" s="107"/>
      <c r="AM10" s="107"/>
      <c r="AN10" s="107"/>
      <c r="AO10" s="107"/>
      <c r="AP10" s="107"/>
      <c r="AQ10" s="107"/>
      <c r="AR10" s="107"/>
      <c r="AS10" s="107"/>
      <c r="AT10" s="107"/>
      <c r="AU10" s="107"/>
      <c r="AV10" s="107"/>
      <c r="AW10" s="107"/>
      <c r="AX10" s="107"/>
      <c r="AY10" s="107"/>
      <c r="AZ10" s="107"/>
      <c r="BA10" s="107"/>
      <c r="BB10" s="107"/>
      <c r="BC10" s="107"/>
      <c r="BD10" s="107"/>
      <c r="BE10" s="107"/>
      <c r="BF10" s="107"/>
      <c r="BG10" s="107"/>
      <c r="BH10" s="107"/>
      <c r="BI10" s="107"/>
      <c r="BJ10" s="107"/>
      <c r="BK10" s="107"/>
      <c r="BL10" s="107"/>
      <c r="BM10" s="107"/>
      <c r="BN10" s="107"/>
      <c r="BO10" s="107"/>
      <c r="BP10" s="107"/>
      <c r="BQ10" s="107"/>
      <c r="BR10" s="107"/>
      <c r="BS10" s="107"/>
      <c r="BT10" s="107"/>
      <c r="BU10" s="107"/>
      <c r="BV10" s="107"/>
      <c r="BW10" s="107"/>
      <c r="BX10" s="107"/>
      <c r="BY10" s="107"/>
      <c r="BZ10" s="107"/>
      <c r="CA10" s="107"/>
      <c r="CB10" s="107"/>
      <c r="CC10" s="107"/>
      <c r="CD10" s="107"/>
      <c r="CE10" s="107"/>
      <c r="CF10" s="107"/>
      <c r="CG10" s="107"/>
      <c r="CH10" s="107"/>
      <c r="CI10" s="107"/>
      <c r="CJ10" s="107"/>
      <c r="CK10" s="107"/>
      <c r="CL10" s="107"/>
      <c r="CM10" s="107"/>
      <c r="CN10" s="107"/>
      <c r="CO10" s="107"/>
      <c r="CP10" s="107"/>
      <c r="CQ10" s="107"/>
      <c r="CR10" s="107"/>
      <c r="CS10" s="107"/>
    </row>
    <row r="11" spans="1:112" s="113" customFormat="1" ht="35.1" customHeight="1" x14ac:dyDescent="0.25">
      <c r="A11" s="107"/>
      <c r="B11" s="109">
        <v>4</v>
      </c>
      <c r="C11" s="16" t="s">
        <v>421</v>
      </c>
      <c r="D11" s="111"/>
      <c r="E11" s="111"/>
      <c r="F11" s="111"/>
      <c r="G11" s="111"/>
      <c r="H11" s="112"/>
      <c r="I11" s="111"/>
      <c r="J11" s="107"/>
      <c r="K11" s="107"/>
      <c r="L11" s="107"/>
      <c r="M11" s="107"/>
      <c r="N11" s="107"/>
      <c r="O11" s="107"/>
      <c r="P11" s="107"/>
      <c r="Q11" s="107"/>
      <c r="R11" s="107"/>
      <c r="S11" s="107"/>
      <c r="T11" s="107"/>
      <c r="U11" s="107"/>
      <c r="V11" s="107"/>
      <c r="W11" s="107"/>
      <c r="X11" s="107"/>
      <c r="Y11" s="107"/>
      <c r="Z11" s="107"/>
      <c r="AA11" s="107"/>
      <c r="AB11" s="107"/>
      <c r="AC11" s="107"/>
      <c r="AD11" s="107"/>
      <c r="AE11" s="107"/>
      <c r="AF11" s="107"/>
      <c r="AG11" s="107"/>
      <c r="AH11" s="107"/>
      <c r="AI11" s="107"/>
      <c r="AJ11" s="107"/>
      <c r="AK11" s="107"/>
      <c r="AL11" s="107"/>
      <c r="AM11" s="107"/>
      <c r="AN11" s="107"/>
      <c r="AO11" s="107"/>
      <c r="AP11" s="107"/>
      <c r="AQ11" s="107"/>
      <c r="AR11" s="107"/>
      <c r="AS11" s="107"/>
      <c r="AT11" s="107"/>
      <c r="AU11" s="107"/>
      <c r="AV11" s="107"/>
      <c r="AW11" s="107"/>
      <c r="AX11" s="107"/>
      <c r="AY11" s="107"/>
      <c r="AZ11" s="107"/>
      <c r="BA11" s="107"/>
      <c r="BB11" s="107"/>
      <c r="BC11" s="107"/>
      <c r="BD11" s="107"/>
      <c r="BE11" s="107"/>
      <c r="BF11" s="107"/>
      <c r="BG11" s="107"/>
      <c r="BH11" s="107"/>
      <c r="BI11" s="107"/>
      <c r="BJ11" s="107"/>
      <c r="BK11" s="107"/>
      <c r="BL11" s="107"/>
      <c r="BM11" s="107"/>
      <c r="BN11" s="107"/>
      <c r="BO11" s="107"/>
      <c r="BP11" s="107"/>
      <c r="BQ11" s="107"/>
      <c r="BR11" s="107"/>
      <c r="BS11" s="107"/>
      <c r="BT11" s="107"/>
      <c r="BU11" s="107"/>
      <c r="BV11" s="107"/>
      <c r="BW11" s="107"/>
      <c r="BX11" s="107"/>
      <c r="BY11" s="107"/>
      <c r="BZ11" s="107"/>
      <c r="CA11" s="107"/>
      <c r="CB11" s="107"/>
      <c r="CC11" s="107"/>
      <c r="CD11" s="107"/>
      <c r="CE11" s="107"/>
      <c r="CF11" s="107"/>
      <c r="CG11" s="107"/>
      <c r="CH11" s="107"/>
      <c r="CI11" s="107"/>
      <c r="CJ11" s="107"/>
      <c r="CK11" s="107"/>
      <c r="CL11" s="107"/>
      <c r="CM11" s="107"/>
      <c r="CN11" s="107"/>
      <c r="CO11" s="107"/>
      <c r="CP11" s="107"/>
      <c r="CQ11" s="107"/>
      <c r="CR11" s="107"/>
      <c r="CS11" s="107"/>
    </row>
    <row r="12" spans="1:112" s="113" customFormat="1" ht="35.1" customHeight="1" x14ac:dyDescent="0.25">
      <c r="A12" s="107"/>
      <c r="B12" s="109">
        <v>5</v>
      </c>
      <c r="C12" s="16" t="s">
        <v>422</v>
      </c>
      <c r="D12" s="111"/>
      <c r="E12" s="111"/>
      <c r="F12" s="111"/>
      <c r="G12" s="111"/>
      <c r="H12" s="112"/>
      <c r="I12" s="111"/>
      <c r="J12" s="107"/>
      <c r="K12" s="107"/>
      <c r="L12" s="107"/>
      <c r="M12" s="107"/>
      <c r="N12" s="107"/>
      <c r="O12" s="107"/>
      <c r="P12" s="107"/>
      <c r="Q12" s="107"/>
      <c r="R12" s="107"/>
      <c r="S12" s="107"/>
      <c r="T12" s="107"/>
      <c r="U12" s="107"/>
      <c r="V12" s="107"/>
      <c r="W12" s="107"/>
      <c r="X12" s="107"/>
      <c r="Y12" s="107"/>
      <c r="Z12" s="107"/>
      <c r="AA12" s="107"/>
      <c r="AB12" s="107"/>
      <c r="AC12" s="107"/>
      <c r="AD12" s="107"/>
      <c r="AE12" s="107"/>
      <c r="AF12" s="107"/>
      <c r="AG12" s="107"/>
      <c r="AH12" s="107"/>
      <c r="AI12" s="107"/>
      <c r="AJ12" s="107"/>
      <c r="AK12" s="107"/>
      <c r="AL12" s="107"/>
      <c r="AM12" s="107"/>
      <c r="AN12" s="107"/>
      <c r="AO12" s="107"/>
      <c r="AP12" s="107"/>
      <c r="AQ12" s="107"/>
      <c r="AR12" s="107"/>
      <c r="AS12" s="107"/>
      <c r="AT12" s="107"/>
      <c r="AU12" s="107"/>
      <c r="AV12" s="107"/>
      <c r="AW12" s="107"/>
      <c r="AX12" s="107"/>
      <c r="AY12" s="107"/>
      <c r="AZ12" s="107"/>
      <c r="BA12" s="107"/>
      <c r="BB12" s="107"/>
      <c r="BC12" s="107"/>
      <c r="BD12" s="107"/>
      <c r="BE12" s="107"/>
      <c r="BF12" s="107"/>
      <c r="BG12" s="107"/>
      <c r="BH12" s="107"/>
      <c r="BI12" s="107"/>
      <c r="BJ12" s="107"/>
      <c r="BK12" s="107"/>
      <c r="BL12" s="107"/>
      <c r="BM12" s="107"/>
      <c r="BN12" s="107"/>
      <c r="BO12" s="107"/>
      <c r="BP12" s="107"/>
      <c r="BQ12" s="107"/>
      <c r="BR12" s="107"/>
      <c r="BS12" s="107"/>
      <c r="BT12" s="107"/>
      <c r="BU12" s="107"/>
      <c r="BV12" s="107"/>
      <c r="BW12" s="107"/>
      <c r="BX12" s="107"/>
      <c r="BY12" s="107"/>
      <c r="BZ12" s="107"/>
      <c r="CA12" s="107"/>
      <c r="CB12" s="107"/>
      <c r="CC12" s="107"/>
      <c r="CD12" s="107"/>
      <c r="CE12" s="107"/>
      <c r="CF12" s="107"/>
      <c r="CG12" s="107"/>
      <c r="CH12" s="107"/>
      <c r="CI12" s="107"/>
      <c r="CJ12" s="107"/>
      <c r="CK12" s="107"/>
      <c r="CL12" s="107"/>
      <c r="CM12" s="107"/>
      <c r="CN12" s="107"/>
      <c r="CO12" s="107"/>
      <c r="CP12" s="107"/>
      <c r="CQ12" s="107"/>
      <c r="CR12" s="107"/>
      <c r="CS12" s="107"/>
    </row>
    <row r="13" spans="1:112" s="113" customFormat="1" ht="35.1" customHeight="1" x14ac:dyDescent="0.25">
      <c r="A13" s="107"/>
      <c r="B13" s="109">
        <v>6</v>
      </c>
      <c r="C13" s="16" t="s">
        <v>423</v>
      </c>
      <c r="D13" s="408">
        <v>810218519</v>
      </c>
      <c r="E13" s="111" t="s">
        <v>936</v>
      </c>
      <c r="F13" s="408">
        <v>810218519</v>
      </c>
      <c r="G13" s="111" t="s">
        <v>936</v>
      </c>
      <c r="H13" s="409">
        <v>162542168</v>
      </c>
      <c r="I13" s="410">
        <v>0.2006</v>
      </c>
      <c r="J13" s="107"/>
      <c r="K13" s="107"/>
      <c r="L13" s="107"/>
      <c r="M13" s="107"/>
      <c r="N13" s="107"/>
      <c r="O13" s="107"/>
      <c r="P13" s="107"/>
      <c r="Q13" s="107"/>
      <c r="R13" s="107"/>
      <c r="S13" s="107"/>
      <c r="T13" s="107"/>
      <c r="U13" s="107"/>
      <c r="V13" s="107"/>
      <c r="W13" s="107"/>
      <c r="X13" s="107"/>
      <c r="Y13" s="107"/>
      <c r="Z13" s="107"/>
      <c r="AA13" s="107"/>
      <c r="AB13" s="107"/>
      <c r="AC13" s="107"/>
      <c r="AD13" s="107"/>
      <c r="AE13" s="107"/>
      <c r="AF13" s="107"/>
      <c r="AG13" s="107"/>
      <c r="AH13" s="107"/>
      <c r="AI13" s="107"/>
      <c r="AJ13" s="107"/>
      <c r="AK13" s="107"/>
      <c r="AL13" s="107"/>
      <c r="AM13" s="107"/>
      <c r="AN13" s="107"/>
      <c r="AO13" s="107"/>
      <c r="AP13" s="107"/>
      <c r="AQ13" s="107"/>
      <c r="AR13" s="107"/>
      <c r="AS13" s="107"/>
      <c r="AT13" s="107"/>
      <c r="AU13" s="107"/>
      <c r="AV13" s="107"/>
      <c r="AW13" s="107"/>
      <c r="AX13" s="107"/>
      <c r="AY13" s="107"/>
      <c r="AZ13" s="107"/>
      <c r="BA13" s="107"/>
      <c r="BB13" s="107"/>
      <c r="BC13" s="107"/>
      <c r="BD13" s="107"/>
      <c r="BE13" s="107"/>
      <c r="BF13" s="107"/>
      <c r="BG13" s="107"/>
      <c r="BH13" s="107"/>
      <c r="BI13" s="107"/>
      <c r="BJ13" s="107"/>
      <c r="BK13" s="107"/>
      <c r="BL13" s="107"/>
      <c r="BM13" s="107"/>
      <c r="BN13" s="107"/>
      <c r="BO13" s="107"/>
      <c r="BP13" s="107"/>
      <c r="BQ13" s="107"/>
      <c r="BR13" s="107"/>
      <c r="BS13" s="107"/>
      <c r="BT13" s="107"/>
      <c r="BU13" s="107"/>
      <c r="BV13" s="107"/>
      <c r="BW13" s="107"/>
      <c r="BX13" s="107"/>
      <c r="BY13" s="107"/>
      <c r="BZ13" s="107"/>
      <c r="CA13" s="107"/>
      <c r="CB13" s="107"/>
      <c r="CC13" s="107"/>
      <c r="CD13" s="107"/>
      <c r="CE13" s="107"/>
      <c r="CF13" s="107"/>
      <c r="CG13" s="107"/>
      <c r="CH13" s="107"/>
      <c r="CI13" s="107"/>
      <c r="CJ13" s="107"/>
      <c r="CK13" s="107"/>
      <c r="CL13" s="107"/>
      <c r="CM13" s="107"/>
      <c r="CN13" s="107"/>
      <c r="CO13" s="107"/>
      <c r="CP13" s="107"/>
      <c r="CQ13" s="107"/>
      <c r="CR13" s="107"/>
      <c r="CS13" s="107"/>
    </row>
    <row r="14" spans="1:112" s="113" customFormat="1" ht="35.1" customHeight="1" x14ac:dyDescent="0.25">
      <c r="A14" s="107"/>
      <c r="B14" s="109">
        <v>7</v>
      </c>
      <c r="C14" s="16" t="s">
        <v>424</v>
      </c>
      <c r="D14" s="111" t="s">
        <v>936</v>
      </c>
      <c r="E14" s="408">
        <v>20921919</v>
      </c>
      <c r="F14" s="111" t="s">
        <v>936</v>
      </c>
      <c r="G14" s="408">
        <v>20842392</v>
      </c>
      <c r="H14" s="409">
        <v>20842392</v>
      </c>
      <c r="I14" s="410">
        <v>1</v>
      </c>
      <c r="J14" s="107"/>
      <c r="K14" s="107"/>
      <c r="L14" s="107"/>
      <c r="M14" s="107"/>
      <c r="N14" s="107"/>
      <c r="O14" s="107"/>
      <c r="P14" s="107"/>
      <c r="Q14" s="107"/>
      <c r="R14" s="107"/>
      <c r="S14" s="107"/>
      <c r="T14" s="107"/>
      <c r="U14" s="107"/>
      <c r="V14" s="107"/>
      <c r="W14" s="107"/>
      <c r="X14" s="107"/>
      <c r="Y14" s="107"/>
      <c r="Z14" s="107"/>
      <c r="AA14" s="107"/>
      <c r="AB14" s="107"/>
      <c r="AC14" s="107"/>
      <c r="AD14" s="107"/>
      <c r="AE14" s="107"/>
      <c r="AF14" s="107"/>
      <c r="AG14" s="107"/>
      <c r="AH14" s="107"/>
      <c r="AI14" s="107"/>
      <c r="AJ14" s="107"/>
      <c r="AK14" s="107"/>
      <c r="AL14" s="107"/>
      <c r="AM14" s="107"/>
      <c r="AN14" s="107"/>
      <c r="AO14" s="107"/>
      <c r="AP14" s="107"/>
      <c r="AQ14" s="107"/>
      <c r="AR14" s="107"/>
      <c r="AS14" s="107"/>
      <c r="AT14" s="107"/>
      <c r="AU14" s="107"/>
      <c r="AV14" s="107"/>
      <c r="AW14" s="107"/>
      <c r="AX14" s="107"/>
      <c r="AY14" s="107"/>
      <c r="AZ14" s="107"/>
      <c r="BA14" s="107"/>
      <c r="BB14" s="107"/>
      <c r="BC14" s="107"/>
      <c r="BD14" s="107"/>
      <c r="BE14" s="107"/>
      <c r="BF14" s="107"/>
      <c r="BG14" s="107"/>
      <c r="BH14" s="107"/>
      <c r="BI14" s="107"/>
      <c r="BJ14" s="107"/>
      <c r="BK14" s="107"/>
      <c r="BL14" s="107"/>
      <c r="BM14" s="107"/>
      <c r="BN14" s="107"/>
      <c r="BO14" s="107"/>
      <c r="BP14" s="107"/>
      <c r="BQ14" s="107"/>
      <c r="BR14" s="107"/>
      <c r="BS14" s="107"/>
      <c r="BT14" s="107"/>
      <c r="BU14" s="107"/>
      <c r="BV14" s="107"/>
      <c r="BW14" s="107"/>
      <c r="BX14" s="107"/>
      <c r="BY14" s="107"/>
      <c r="BZ14" s="107"/>
      <c r="CA14" s="107"/>
      <c r="CB14" s="107"/>
      <c r="CC14" s="107"/>
      <c r="CD14" s="107"/>
      <c r="CE14" s="107"/>
      <c r="CF14" s="107"/>
      <c r="CG14" s="107"/>
      <c r="CH14" s="107"/>
      <c r="CI14" s="107"/>
      <c r="CJ14" s="107"/>
      <c r="CK14" s="107"/>
      <c r="CL14" s="107"/>
      <c r="CM14" s="107"/>
      <c r="CN14" s="107"/>
      <c r="CO14" s="107"/>
      <c r="CP14" s="107"/>
      <c r="CQ14" s="107"/>
      <c r="CR14" s="107"/>
      <c r="CS14" s="107"/>
    </row>
    <row r="15" spans="1:112" s="113" customFormat="1" ht="35.1" customHeight="1" x14ac:dyDescent="0.25">
      <c r="A15" s="107"/>
      <c r="B15" s="109">
        <v>8</v>
      </c>
      <c r="C15" s="16" t="s">
        <v>425</v>
      </c>
      <c r="D15" s="111"/>
      <c r="E15" s="111"/>
      <c r="F15" s="111"/>
      <c r="G15" s="111"/>
      <c r="H15" s="112"/>
      <c r="I15" s="111"/>
      <c r="J15" s="107"/>
      <c r="K15" s="107"/>
      <c r="L15" s="107"/>
      <c r="M15" s="107"/>
      <c r="N15" s="107"/>
      <c r="O15" s="107"/>
      <c r="P15" s="107"/>
      <c r="Q15" s="107"/>
      <c r="R15" s="107"/>
      <c r="S15" s="107"/>
      <c r="T15" s="107"/>
      <c r="U15" s="107"/>
      <c r="V15" s="107"/>
      <c r="W15" s="107"/>
      <c r="X15" s="107"/>
      <c r="Y15" s="107"/>
      <c r="Z15" s="107"/>
      <c r="AA15" s="107"/>
      <c r="AB15" s="107"/>
      <c r="AC15" s="107"/>
      <c r="AD15" s="107"/>
      <c r="AE15" s="107"/>
      <c r="AF15" s="107"/>
      <c r="AG15" s="107"/>
      <c r="AH15" s="107"/>
      <c r="AI15" s="107"/>
      <c r="AJ15" s="107"/>
      <c r="AK15" s="107"/>
      <c r="AL15" s="107"/>
      <c r="AM15" s="107"/>
      <c r="AN15" s="107"/>
      <c r="AO15" s="107"/>
      <c r="AP15" s="107"/>
      <c r="AQ15" s="107"/>
      <c r="AR15" s="107"/>
      <c r="AS15" s="107"/>
      <c r="AT15" s="107"/>
      <c r="AU15" s="107"/>
      <c r="AV15" s="107"/>
      <c r="AW15" s="107"/>
      <c r="AX15" s="107"/>
      <c r="AY15" s="107"/>
      <c r="AZ15" s="107"/>
      <c r="BA15" s="107"/>
      <c r="BB15" s="107"/>
      <c r="BC15" s="107"/>
      <c r="BD15" s="107"/>
      <c r="BE15" s="107"/>
      <c r="BF15" s="107"/>
      <c r="BG15" s="107"/>
      <c r="BH15" s="107"/>
      <c r="BI15" s="107"/>
      <c r="BJ15" s="107"/>
      <c r="BK15" s="107"/>
      <c r="BL15" s="107"/>
      <c r="BM15" s="107"/>
      <c r="BN15" s="107"/>
      <c r="BO15" s="107"/>
      <c r="BP15" s="107"/>
      <c r="BQ15" s="107"/>
      <c r="BR15" s="107"/>
      <c r="BS15" s="107"/>
      <c r="BT15" s="107"/>
      <c r="BU15" s="107"/>
      <c r="BV15" s="107"/>
      <c r="BW15" s="107"/>
      <c r="BX15" s="107"/>
      <c r="BY15" s="107"/>
      <c r="BZ15" s="107"/>
      <c r="CA15" s="107"/>
      <c r="CB15" s="107"/>
      <c r="CC15" s="107"/>
      <c r="CD15" s="107"/>
      <c r="CE15" s="107"/>
      <c r="CF15" s="107"/>
      <c r="CG15" s="107"/>
      <c r="CH15" s="107"/>
      <c r="CI15" s="107"/>
      <c r="CJ15" s="107"/>
      <c r="CK15" s="107"/>
      <c r="CL15" s="107"/>
      <c r="CM15" s="107"/>
      <c r="CN15" s="107"/>
      <c r="CO15" s="107"/>
      <c r="CP15" s="107"/>
      <c r="CQ15" s="107"/>
      <c r="CR15" s="107"/>
      <c r="CS15" s="107"/>
    </row>
    <row r="16" spans="1:112" s="113" customFormat="1" ht="35.1" customHeight="1" x14ac:dyDescent="0.25">
      <c r="A16" s="107"/>
      <c r="B16" s="109">
        <v>9</v>
      </c>
      <c r="C16" s="16" t="s">
        <v>426</v>
      </c>
      <c r="D16" s="111"/>
      <c r="E16" s="111"/>
      <c r="F16" s="111"/>
      <c r="G16" s="111"/>
      <c r="H16" s="112"/>
      <c r="I16" s="111"/>
      <c r="J16" s="107"/>
      <c r="K16" s="107"/>
      <c r="L16" s="107"/>
      <c r="M16" s="107"/>
      <c r="N16" s="107"/>
      <c r="O16" s="107"/>
      <c r="P16" s="107"/>
      <c r="Q16" s="107"/>
      <c r="R16" s="107"/>
      <c r="S16" s="107"/>
      <c r="T16" s="107"/>
      <c r="U16" s="107"/>
      <c r="V16" s="107"/>
      <c r="W16" s="107"/>
      <c r="X16" s="107"/>
      <c r="Y16" s="107"/>
      <c r="Z16" s="107"/>
      <c r="AA16" s="107"/>
      <c r="AB16" s="107"/>
      <c r="AC16" s="107"/>
      <c r="AD16" s="107"/>
      <c r="AE16" s="107"/>
      <c r="AF16" s="107"/>
      <c r="AG16" s="107"/>
      <c r="AH16" s="107"/>
      <c r="AI16" s="107"/>
      <c r="AJ16" s="107"/>
      <c r="AK16" s="107"/>
      <c r="AL16" s="107"/>
      <c r="AM16" s="107"/>
      <c r="AN16" s="107"/>
      <c r="AO16" s="107"/>
      <c r="AP16" s="107"/>
      <c r="AQ16" s="107"/>
      <c r="AR16" s="107"/>
      <c r="AS16" s="107"/>
      <c r="AT16" s="107"/>
      <c r="AU16" s="107"/>
      <c r="AV16" s="107"/>
      <c r="AW16" s="107"/>
      <c r="AX16" s="107"/>
      <c r="AY16" s="107"/>
      <c r="AZ16" s="107"/>
      <c r="BA16" s="107"/>
      <c r="BB16" s="107"/>
      <c r="BC16" s="107"/>
      <c r="BD16" s="107"/>
      <c r="BE16" s="107"/>
      <c r="BF16" s="107"/>
      <c r="BG16" s="107"/>
      <c r="BH16" s="107"/>
      <c r="BI16" s="107"/>
      <c r="BJ16" s="107"/>
      <c r="BK16" s="107"/>
      <c r="BL16" s="107"/>
      <c r="BM16" s="107"/>
      <c r="BN16" s="107"/>
      <c r="BO16" s="107"/>
      <c r="BP16" s="107"/>
      <c r="BQ16" s="107"/>
      <c r="BR16" s="107"/>
      <c r="BS16" s="107"/>
      <c r="BT16" s="107"/>
      <c r="BU16" s="107"/>
      <c r="BV16" s="107"/>
      <c r="BW16" s="107"/>
      <c r="BX16" s="107"/>
      <c r="BY16" s="107"/>
      <c r="BZ16" s="107"/>
      <c r="CA16" s="107"/>
      <c r="CB16" s="107"/>
      <c r="CC16" s="107"/>
      <c r="CD16" s="107"/>
      <c r="CE16" s="107"/>
      <c r="CF16" s="107"/>
      <c r="CG16" s="107"/>
      <c r="CH16" s="107"/>
      <c r="CI16" s="107"/>
      <c r="CJ16" s="107"/>
      <c r="CK16" s="107"/>
      <c r="CL16" s="107"/>
      <c r="CM16" s="107"/>
      <c r="CN16" s="107"/>
      <c r="CO16" s="107"/>
      <c r="CP16" s="107"/>
      <c r="CQ16" s="107"/>
      <c r="CR16" s="107"/>
      <c r="CS16" s="107"/>
    </row>
    <row r="17" spans="1:112" s="113" customFormat="1" ht="35.1" customHeight="1" x14ac:dyDescent="0.25">
      <c r="A17" s="107"/>
      <c r="B17" s="109">
        <v>10</v>
      </c>
      <c r="C17" s="16" t="s">
        <v>427</v>
      </c>
      <c r="D17" s="111"/>
      <c r="E17" s="111"/>
      <c r="F17" s="111"/>
      <c r="G17" s="111"/>
      <c r="H17" s="112"/>
      <c r="I17" s="111"/>
      <c r="J17" s="107"/>
      <c r="K17" s="107"/>
      <c r="L17" s="107"/>
      <c r="M17" s="107"/>
      <c r="N17" s="107"/>
      <c r="O17" s="107"/>
      <c r="P17" s="107"/>
      <c r="Q17" s="107"/>
      <c r="R17" s="107"/>
      <c r="S17" s="107"/>
      <c r="T17" s="107"/>
      <c r="U17" s="107"/>
      <c r="V17" s="107"/>
      <c r="W17" s="107"/>
      <c r="X17" s="107"/>
      <c r="Y17" s="107"/>
      <c r="Z17" s="107"/>
      <c r="AA17" s="107"/>
      <c r="AB17" s="107"/>
      <c r="AC17" s="107"/>
      <c r="AD17" s="107"/>
      <c r="AE17" s="107"/>
      <c r="AF17" s="107"/>
      <c r="AG17" s="107"/>
      <c r="AH17" s="107"/>
      <c r="AI17" s="107"/>
      <c r="AJ17" s="107"/>
      <c r="AK17" s="107"/>
      <c r="AL17" s="107"/>
      <c r="AM17" s="107"/>
      <c r="AN17" s="107"/>
      <c r="AO17" s="107"/>
      <c r="AP17" s="107"/>
      <c r="AQ17" s="107"/>
      <c r="AR17" s="107"/>
      <c r="AS17" s="107"/>
      <c r="AT17" s="107"/>
      <c r="AU17" s="107"/>
      <c r="AV17" s="107"/>
      <c r="AW17" s="107"/>
      <c r="AX17" s="107"/>
      <c r="AY17" s="107"/>
      <c r="AZ17" s="107"/>
      <c r="BA17" s="107"/>
      <c r="BB17" s="107"/>
      <c r="BC17" s="107"/>
      <c r="BD17" s="107"/>
      <c r="BE17" s="107"/>
      <c r="BF17" s="107"/>
      <c r="BG17" s="107"/>
      <c r="BH17" s="107"/>
      <c r="BI17" s="107"/>
      <c r="BJ17" s="107"/>
      <c r="BK17" s="107"/>
      <c r="BL17" s="107"/>
      <c r="BM17" s="107"/>
      <c r="BN17" s="107"/>
      <c r="BO17" s="107"/>
      <c r="BP17" s="107"/>
      <c r="BQ17" s="107"/>
      <c r="BR17" s="107"/>
      <c r="BS17" s="107"/>
      <c r="BT17" s="107"/>
      <c r="BU17" s="107"/>
      <c r="BV17" s="107"/>
      <c r="BW17" s="107"/>
      <c r="BX17" s="107"/>
      <c r="BY17" s="107"/>
      <c r="BZ17" s="107"/>
      <c r="CA17" s="107"/>
      <c r="CB17" s="107"/>
      <c r="CC17" s="107"/>
      <c r="CD17" s="107"/>
      <c r="CE17" s="107"/>
      <c r="CF17" s="107"/>
      <c r="CG17" s="107"/>
      <c r="CH17" s="107"/>
      <c r="CI17" s="107"/>
      <c r="CJ17" s="107"/>
      <c r="CK17" s="107"/>
      <c r="CL17" s="107"/>
      <c r="CM17" s="107"/>
      <c r="CN17" s="107"/>
      <c r="CO17" s="107"/>
      <c r="CP17" s="107"/>
      <c r="CQ17" s="107"/>
      <c r="CR17" s="107"/>
      <c r="CS17" s="107"/>
    </row>
    <row r="18" spans="1:112" s="113" customFormat="1" ht="35.1" customHeight="1" x14ac:dyDescent="0.25">
      <c r="A18" s="107"/>
      <c r="B18" s="109">
        <v>11</v>
      </c>
      <c r="C18" s="16" t="s">
        <v>428</v>
      </c>
      <c r="D18" s="408">
        <v>79815</v>
      </c>
      <c r="E18" s="111" t="s">
        <v>936</v>
      </c>
      <c r="F18" s="408">
        <v>79815</v>
      </c>
      <c r="G18" s="111" t="s">
        <v>936</v>
      </c>
      <c r="H18" s="409">
        <v>119722</v>
      </c>
      <c r="I18" s="410">
        <v>1.5</v>
      </c>
      <c r="J18" s="107"/>
      <c r="K18" s="107"/>
      <c r="L18" s="107"/>
      <c r="M18" s="107"/>
      <c r="N18" s="107"/>
      <c r="O18" s="107"/>
      <c r="P18" s="107"/>
      <c r="Q18" s="107"/>
      <c r="R18" s="107"/>
      <c r="S18" s="107"/>
      <c r="T18" s="107"/>
      <c r="U18" s="107"/>
      <c r="V18" s="107"/>
      <c r="W18" s="107"/>
      <c r="X18" s="107"/>
      <c r="Y18" s="107"/>
      <c r="Z18" s="107"/>
      <c r="AA18" s="107"/>
      <c r="AB18" s="107"/>
      <c r="AC18" s="107"/>
      <c r="AD18" s="107"/>
      <c r="AE18" s="107"/>
      <c r="AF18" s="107"/>
      <c r="AG18" s="107"/>
      <c r="AH18" s="107"/>
      <c r="AI18" s="107"/>
      <c r="AJ18" s="107"/>
      <c r="AK18" s="107"/>
      <c r="AL18" s="107"/>
      <c r="AM18" s="107"/>
      <c r="AN18" s="107"/>
      <c r="AO18" s="107"/>
      <c r="AP18" s="107"/>
      <c r="AQ18" s="107"/>
      <c r="AR18" s="107"/>
      <c r="AS18" s="107"/>
      <c r="AT18" s="107"/>
      <c r="AU18" s="107"/>
      <c r="AV18" s="107"/>
      <c r="AW18" s="107"/>
      <c r="AX18" s="107"/>
      <c r="AY18" s="107"/>
      <c r="AZ18" s="107"/>
      <c r="BA18" s="107"/>
      <c r="BB18" s="107"/>
      <c r="BC18" s="107"/>
      <c r="BD18" s="107"/>
      <c r="BE18" s="107"/>
      <c r="BF18" s="107"/>
      <c r="BG18" s="107"/>
      <c r="BH18" s="107"/>
      <c r="BI18" s="107"/>
      <c r="BJ18" s="107"/>
      <c r="BK18" s="107"/>
      <c r="BL18" s="107"/>
      <c r="BM18" s="107"/>
      <c r="BN18" s="107"/>
      <c r="BO18" s="107"/>
      <c r="BP18" s="107"/>
      <c r="BQ18" s="107"/>
      <c r="BR18" s="107"/>
      <c r="BS18" s="107"/>
      <c r="BT18" s="107"/>
      <c r="BU18" s="107"/>
      <c r="BV18" s="107"/>
      <c r="BW18" s="107"/>
      <c r="BX18" s="107"/>
      <c r="BY18" s="107"/>
      <c r="BZ18" s="107"/>
      <c r="CA18" s="107"/>
      <c r="CB18" s="107"/>
      <c r="CC18" s="107"/>
      <c r="CD18" s="107"/>
      <c r="CE18" s="107"/>
      <c r="CF18" s="107"/>
      <c r="CG18" s="107"/>
      <c r="CH18" s="107"/>
      <c r="CI18" s="107"/>
      <c r="CJ18" s="107"/>
      <c r="CK18" s="107"/>
      <c r="CL18" s="107"/>
      <c r="CM18" s="107"/>
      <c r="CN18" s="107"/>
      <c r="CO18" s="107"/>
      <c r="CP18" s="107"/>
      <c r="CQ18" s="107"/>
      <c r="CR18" s="107"/>
      <c r="CS18" s="107"/>
    </row>
    <row r="19" spans="1:112" s="113" customFormat="1" ht="35.1" customHeight="1" x14ac:dyDescent="0.25">
      <c r="A19" s="107"/>
      <c r="B19" s="109">
        <v>12</v>
      </c>
      <c r="C19" s="16" t="s">
        <v>429</v>
      </c>
      <c r="D19" s="408">
        <v>15536916404</v>
      </c>
      <c r="E19" s="111" t="s">
        <v>936</v>
      </c>
      <c r="F19" s="408">
        <v>15536916404</v>
      </c>
      <c r="G19" s="111" t="s">
        <v>936</v>
      </c>
      <c r="H19" s="409">
        <v>1553691640</v>
      </c>
      <c r="I19" s="410">
        <v>0.1</v>
      </c>
      <c r="J19" s="107"/>
      <c r="K19" s="107"/>
      <c r="L19" s="107"/>
      <c r="M19" s="107"/>
      <c r="N19" s="107"/>
      <c r="O19" s="107"/>
      <c r="P19" s="107"/>
      <c r="Q19" s="107"/>
      <c r="R19" s="107"/>
      <c r="S19" s="107"/>
      <c r="T19" s="107"/>
      <c r="U19" s="107"/>
      <c r="V19" s="107"/>
      <c r="W19" s="107"/>
      <c r="X19" s="107"/>
      <c r="Y19" s="107"/>
      <c r="Z19" s="107"/>
      <c r="AA19" s="107"/>
      <c r="AB19" s="107"/>
      <c r="AC19" s="107"/>
      <c r="AD19" s="107"/>
      <c r="AE19" s="107"/>
      <c r="AF19" s="107"/>
      <c r="AG19" s="107"/>
      <c r="AH19" s="107"/>
      <c r="AI19" s="107"/>
      <c r="AJ19" s="107"/>
      <c r="AK19" s="107"/>
      <c r="AL19" s="107"/>
      <c r="AM19" s="107"/>
      <c r="AN19" s="107"/>
      <c r="AO19" s="107"/>
      <c r="AP19" s="107"/>
      <c r="AQ19" s="107"/>
      <c r="AR19" s="107"/>
      <c r="AS19" s="107"/>
      <c r="AT19" s="107"/>
      <c r="AU19" s="107"/>
      <c r="AV19" s="107"/>
      <c r="AW19" s="107"/>
      <c r="AX19" s="107"/>
      <c r="AY19" s="107"/>
      <c r="AZ19" s="107"/>
      <c r="BA19" s="107"/>
      <c r="BB19" s="107"/>
      <c r="BC19" s="107"/>
      <c r="BD19" s="107"/>
      <c r="BE19" s="107"/>
      <c r="BF19" s="107"/>
      <c r="BG19" s="107"/>
      <c r="BH19" s="107"/>
      <c r="BI19" s="107"/>
      <c r="BJ19" s="107"/>
      <c r="BK19" s="107"/>
      <c r="BL19" s="107"/>
      <c r="BM19" s="107"/>
      <c r="BN19" s="107"/>
      <c r="BO19" s="107"/>
      <c r="BP19" s="107"/>
      <c r="BQ19" s="107"/>
      <c r="BR19" s="107"/>
      <c r="BS19" s="107"/>
      <c r="BT19" s="107"/>
      <c r="BU19" s="107"/>
      <c r="BV19" s="107"/>
      <c r="BW19" s="107"/>
      <c r="BX19" s="107"/>
      <c r="BY19" s="107"/>
      <c r="BZ19" s="107"/>
      <c r="CA19" s="107"/>
      <c r="CB19" s="107"/>
      <c r="CC19" s="107"/>
      <c r="CD19" s="107"/>
      <c r="CE19" s="107"/>
      <c r="CF19" s="107"/>
      <c r="CG19" s="107"/>
      <c r="CH19" s="107"/>
      <c r="CI19" s="107"/>
      <c r="CJ19" s="107"/>
      <c r="CK19" s="107"/>
      <c r="CL19" s="107"/>
      <c r="CM19" s="107"/>
      <c r="CN19" s="107"/>
      <c r="CO19" s="107"/>
      <c r="CP19" s="107"/>
      <c r="CQ19" s="107"/>
      <c r="CR19" s="107"/>
      <c r="CS19" s="107"/>
    </row>
    <row r="20" spans="1:112" s="113" customFormat="1" ht="35.1" customHeight="1" x14ac:dyDescent="0.25">
      <c r="A20" s="107"/>
      <c r="B20" s="109">
        <v>13</v>
      </c>
      <c r="C20" s="16" t="s">
        <v>430</v>
      </c>
      <c r="D20" s="111"/>
      <c r="E20" s="111"/>
      <c r="F20" s="111"/>
      <c r="G20" s="111"/>
      <c r="H20" s="112"/>
      <c r="I20" s="111"/>
      <c r="J20" s="107"/>
      <c r="K20" s="107"/>
      <c r="L20" s="107"/>
      <c r="M20" s="107"/>
      <c r="N20" s="107"/>
      <c r="O20" s="107"/>
      <c r="P20" s="107"/>
      <c r="Q20" s="107"/>
      <c r="R20" s="107"/>
      <c r="S20" s="107"/>
      <c r="T20" s="107"/>
      <c r="U20" s="107"/>
      <c r="V20" s="107"/>
      <c r="W20" s="107"/>
      <c r="X20" s="107"/>
      <c r="Y20" s="107"/>
      <c r="Z20" s="107"/>
      <c r="AA20" s="107"/>
      <c r="AB20" s="107"/>
      <c r="AC20" s="107"/>
      <c r="AD20" s="107"/>
      <c r="AE20" s="107"/>
      <c r="AF20" s="107"/>
      <c r="AG20" s="107"/>
      <c r="AH20" s="107"/>
      <c r="AI20" s="107"/>
      <c r="AJ20" s="107"/>
      <c r="AK20" s="107"/>
      <c r="AL20" s="107"/>
      <c r="AM20" s="107"/>
      <c r="AN20" s="107"/>
      <c r="AO20" s="107"/>
      <c r="AP20" s="107"/>
      <c r="AQ20" s="107"/>
      <c r="AR20" s="107"/>
      <c r="AS20" s="107"/>
      <c r="AT20" s="107"/>
      <c r="AU20" s="107"/>
      <c r="AV20" s="107"/>
      <c r="AW20" s="107"/>
      <c r="AX20" s="107"/>
      <c r="AY20" s="107"/>
      <c r="AZ20" s="107"/>
      <c r="BA20" s="107"/>
      <c r="BB20" s="107"/>
      <c r="BC20" s="107"/>
      <c r="BD20" s="107"/>
      <c r="BE20" s="107"/>
      <c r="BF20" s="107"/>
      <c r="BG20" s="107"/>
      <c r="BH20" s="107"/>
      <c r="BI20" s="107"/>
      <c r="BJ20" s="107"/>
      <c r="BK20" s="107"/>
      <c r="BL20" s="107"/>
      <c r="BM20" s="107"/>
      <c r="BN20" s="107"/>
      <c r="BO20" s="107"/>
      <c r="BP20" s="107"/>
      <c r="BQ20" s="107"/>
      <c r="BR20" s="107"/>
      <c r="BS20" s="107"/>
      <c r="BT20" s="107"/>
      <c r="BU20" s="107"/>
      <c r="BV20" s="107"/>
      <c r="BW20" s="107"/>
      <c r="BX20" s="107"/>
      <c r="BY20" s="107"/>
      <c r="BZ20" s="107"/>
      <c r="CA20" s="107"/>
      <c r="CB20" s="107"/>
      <c r="CC20" s="107"/>
      <c r="CD20" s="107"/>
      <c r="CE20" s="107"/>
      <c r="CF20" s="107"/>
      <c r="CG20" s="107"/>
      <c r="CH20" s="107"/>
      <c r="CI20" s="107"/>
      <c r="CJ20" s="107"/>
      <c r="CK20" s="107"/>
      <c r="CL20" s="107"/>
      <c r="CM20" s="107"/>
      <c r="CN20" s="107"/>
      <c r="CO20" s="107"/>
      <c r="CP20" s="107"/>
      <c r="CQ20" s="107"/>
      <c r="CR20" s="107"/>
      <c r="CS20" s="107"/>
    </row>
    <row r="21" spans="1:112" s="113" customFormat="1" ht="35.1" customHeight="1" x14ac:dyDescent="0.25">
      <c r="A21" s="107"/>
      <c r="B21" s="109">
        <v>14</v>
      </c>
      <c r="C21" s="16" t="s">
        <v>431</v>
      </c>
      <c r="D21" s="111"/>
      <c r="E21" s="111"/>
      <c r="F21" s="111"/>
      <c r="G21" s="111"/>
      <c r="H21" s="112"/>
      <c r="I21" s="111"/>
      <c r="J21" s="107"/>
      <c r="K21" s="107"/>
      <c r="L21" s="107"/>
      <c r="M21" s="107"/>
      <c r="N21" s="107"/>
      <c r="O21" s="107"/>
      <c r="P21" s="107"/>
      <c r="Q21" s="107"/>
      <c r="R21" s="107"/>
      <c r="S21" s="107"/>
      <c r="T21" s="107"/>
      <c r="U21" s="107"/>
      <c r="V21" s="107"/>
      <c r="W21" s="107"/>
      <c r="X21" s="107"/>
      <c r="Y21" s="107"/>
      <c r="Z21" s="107"/>
      <c r="AA21" s="107"/>
      <c r="AB21" s="107"/>
      <c r="AC21" s="107"/>
      <c r="AD21" s="107"/>
      <c r="AE21" s="107"/>
      <c r="AF21" s="107"/>
      <c r="AG21" s="107"/>
      <c r="AH21" s="107"/>
      <c r="AI21" s="107"/>
      <c r="AJ21" s="107"/>
      <c r="AK21" s="107"/>
      <c r="AL21" s="107"/>
      <c r="AM21" s="107"/>
      <c r="AN21" s="107"/>
      <c r="AO21" s="107"/>
      <c r="AP21" s="107"/>
      <c r="AQ21" s="107"/>
      <c r="AR21" s="107"/>
      <c r="AS21" s="107"/>
      <c r="AT21" s="107"/>
      <c r="AU21" s="107"/>
      <c r="AV21" s="107"/>
      <c r="AW21" s="107"/>
      <c r="AX21" s="107"/>
      <c r="AY21" s="107"/>
      <c r="AZ21" s="107"/>
      <c r="BA21" s="107"/>
      <c r="BB21" s="107"/>
      <c r="BC21" s="107"/>
      <c r="BD21" s="107"/>
      <c r="BE21" s="107"/>
      <c r="BF21" s="107"/>
      <c r="BG21" s="107"/>
      <c r="BH21" s="107"/>
      <c r="BI21" s="107"/>
      <c r="BJ21" s="107"/>
      <c r="BK21" s="107"/>
      <c r="BL21" s="107"/>
      <c r="BM21" s="107"/>
      <c r="BN21" s="107"/>
      <c r="BO21" s="107"/>
      <c r="BP21" s="107"/>
      <c r="BQ21" s="107"/>
      <c r="BR21" s="107"/>
      <c r="BS21" s="107"/>
      <c r="BT21" s="107"/>
      <c r="BU21" s="107"/>
      <c r="BV21" s="107"/>
      <c r="BW21" s="107"/>
      <c r="BX21" s="107"/>
      <c r="BY21" s="107"/>
      <c r="BZ21" s="107"/>
      <c r="CA21" s="107"/>
      <c r="CB21" s="107"/>
      <c r="CC21" s="107"/>
      <c r="CD21" s="107"/>
      <c r="CE21" s="107"/>
      <c r="CF21" s="107"/>
      <c r="CG21" s="107"/>
      <c r="CH21" s="107"/>
      <c r="CI21" s="107"/>
      <c r="CJ21" s="107"/>
      <c r="CK21" s="107"/>
      <c r="CL21" s="107"/>
      <c r="CM21" s="107"/>
      <c r="CN21" s="107"/>
      <c r="CO21" s="107"/>
      <c r="CP21" s="107"/>
      <c r="CQ21" s="107"/>
      <c r="CR21" s="107"/>
      <c r="CS21" s="107"/>
    </row>
    <row r="22" spans="1:112" s="113" customFormat="1" ht="35.1" customHeight="1" x14ac:dyDescent="0.25">
      <c r="A22" s="107"/>
      <c r="B22" s="109">
        <v>15</v>
      </c>
      <c r="C22" s="16" t="s">
        <v>432</v>
      </c>
      <c r="D22" s="408">
        <v>57823348</v>
      </c>
      <c r="E22" s="111" t="s">
        <v>936</v>
      </c>
      <c r="F22" s="408">
        <v>57823348</v>
      </c>
      <c r="G22" s="111" t="s">
        <v>936</v>
      </c>
      <c r="H22" s="409">
        <v>57823348</v>
      </c>
      <c r="I22" s="410">
        <v>1</v>
      </c>
      <c r="J22" s="107"/>
      <c r="K22" s="107"/>
      <c r="L22" s="107"/>
      <c r="M22" s="107"/>
      <c r="N22" s="107"/>
      <c r="O22" s="107"/>
      <c r="P22" s="107"/>
      <c r="Q22" s="107"/>
      <c r="R22" s="107"/>
      <c r="S22" s="107"/>
      <c r="T22" s="107"/>
      <c r="U22" s="107"/>
      <c r="V22" s="107"/>
      <c r="W22" s="107"/>
      <c r="X22" s="107"/>
      <c r="Y22" s="107"/>
      <c r="Z22" s="107"/>
      <c r="AA22" s="107"/>
      <c r="AB22" s="107"/>
      <c r="AC22" s="107"/>
      <c r="AD22" s="107"/>
      <c r="AE22" s="107"/>
      <c r="AF22" s="107"/>
      <c r="AG22" s="107"/>
      <c r="AH22" s="107"/>
      <c r="AI22" s="107"/>
      <c r="AJ22" s="107"/>
      <c r="AK22" s="107"/>
      <c r="AL22" s="107"/>
      <c r="AM22" s="107"/>
      <c r="AN22" s="107"/>
      <c r="AO22" s="107"/>
      <c r="AP22" s="107"/>
      <c r="AQ22" s="107"/>
      <c r="AR22" s="107"/>
      <c r="AS22" s="107"/>
      <c r="AT22" s="107"/>
      <c r="AU22" s="107"/>
      <c r="AV22" s="107"/>
      <c r="AW22" s="107"/>
      <c r="AX22" s="107"/>
      <c r="AY22" s="107"/>
      <c r="AZ22" s="107"/>
      <c r="BA22" s="107"/>
      <c r="BB22" s="107"/>
      <c r="BC22" s="107"/>
      <c r="BD22" s="107"/>
      <c r="BE22" s="107"/>
      <c r="BF22" s="107"/>
      <c r="BG22" s="107"/>
      <c r="BH22" s="107"/>
      <c r="BI22" s="107"/>
      <c r="BJ22" s="107"/>
      <c r="BK22" s="107"/>
      <c r="BL22" s="107"/>
      <c r="BM22" s="107"/>
      <c r="BN22" s="107"/>
      <c r="BO22" s="107"/>
      <c r="BP22" s="107"/>
      <c r="BQ22" s="107"/>
      <c r="BR22" s="107"/>
      <c r="BS22" s="107"/>
      <c r="BT22" s="107"/>
      <c r="BU22" s="107"/>
      <c r="BV22" s="107"/>
      <c r="BW22" s="107"/>
      <c r="BX22" s="107"/>
      <c r="BY22" s="107"/>
      <c r="BZ22" s="107"/>
      <c r="CA22" s="107"/>
      <c r="CB22" s="107"/>
      <c r="CC22" s="107"/>
      <c r="CD22" s="107"/>
      <c r="CE22" s="107"/>
      <c r="CF22" s="107"/>
      <c r="CG22" s="107"/>
      <c r="CH22" s="107"/>
      <c r="CI22" s="107"/>
      <c r="CJ22" s="107"/>
      <c r="CK22" s="107"/>
      <c r="CL22" s="107"/>
      <c r="CM22" s="107"/>
      <c r="CN22" s="107"/>
      <c r="CO22" s="107"/>
      <c r="CP22" s="107"/>
      <c r="CQ22" s="107"/>
      <c r="CR22" s="107"/>
      <c r="CS22" s="107"/>
    </row>
    <row r="23" spans="1:112" s="113" customFormat="1" ht="35.1" customHeight="1" x14ac:dyDescent="0.25">
      <c r="A23" s="107"/>
      <c r="B23" s="109">
        <v>16</v>
      </c>
      <c r="C23" s="16" t="s">
        <v>433</v>
      </c>
      <c r="D23" s="111"/>
      <c r="E23" s="111"/>
      <c r="F23" s="111"/>
      <c r="G23" s="111"/>
      <c r="H23" s="112"/>
      <c r="I23" s="111"/>
      <c r="J23" s="107"/>
      <c r="K23" s="107"/>
      <c r="L23" s="107"/>
      <c r="M23" s="107"/>
      <c r="N23" s="107"/>
      <c r="O23" s="107"/>
      <c r="P23" s="107"/>
      <c r="Q23" s="107"/>
      <c r="R23" s="107"/>
      <c r="S23" s="107"/>
      <c r="T23" s="107"/>
      <c r="U23" s="107"/>
      <c r="V23" s="107"/>
      <c r="W23" s="107"/>
      <c r="X23" s="107"/>
      <c r="Y23" s="107"/>
      <c r="Z23" s="107"/>
      <c r="AA23" s="107"/>
      <c r="AB23" s="107"/>
      <c r="AC23" s="107"/>
      <c r="AD23" s="107"/>
      <c r="AE23" s="107"/>
      <c r="AF23" s="107"/>
      <c r="AG23" s="107"/>
      <c r="AH23" s="107"/>
      <c r="AI23" s="107"/>
      <c r="AJ23" s="107"/>
      <c r="AK23" s="107"/>
      <c r="AL23" s="107"/>
      <c r="AM23" s="107"/>
      <c r="AN23" s="107"/>
      <c r="AO23" s="107"/>
      <c r="AP23" s="107"/>
      <c r="AQ23" s="107"/>
      <c r="AR23" s="107"/>
      <c r="AS23" s="107"/>
      <c r="AT23" s="107"/>
      <c r="AU23" s="107"/>
      <c r="AV23" s="107"/>
      <c r="AW23" s="107"/>
      <c r="AX23" s="107"/>
      <c r="AY23" s="107"/>
      <c r="AZ23" s="107"/>
      <c r="BA23" s="107"/>
      <c r="BB23" s="107"/>
      <c r="BC23" s="107"/>
      <c r="BD23" s="107"/>
      <c r="BE23" s="107"/>
      <c r="BF23" s="107"/>
      <c r="BG23" s="107"/>
      <c r="BH23" s="107"/>
      <c r="BI23" s="107"/>
      <c r="BJ23" s="107"/>
      <c r="BK23" s="107"/>
      <c r="BL23" s="107"/>
      <c r="BM23" s="107"/>
      <c r="BN23" s="107"/>
      <c r="BO23" s="107"/>
      <c r="BP23" s="107"/>
      <c r="BQ23" s="107"/>
      <c r="BR23" s="107"/>
      <c r="BS23" s="107"/>
      <c r="BT23" s="107"/>
      <c r="BU23" s="107"/>
      <c r="BV23" s="107"/>
      <c r="BW23" s="107"/>
      <c r="BX23" s="107"/>
      <c r="BY23" s="107"/>
      <c r="BZ23" s="107"/>
      <c r="CA23" s="107"/>
      <c r="CB23" s="107"/>
      <c r="CC23" s="107"/>
      <c r="CD23" s="107"/>
      <c r="CE23" s="107"/>
      <c r="CF23" s="107"/>
      <c r="CG23" s="107"/>
      <c r="CH23" s="107"/>
      <c r="CI23" s="107"/>
      <c r="CJ23" s="107"/>
      <c r="CK23" s="107"/>
      <c r="CL23" s="107"/>
      <c r="CM23" s="107"/>
      <c r="CN23" s="107"/>
      <c r="CO23" s="107"/>
      <c r="CP23" s="107"/>
      <c r="CQ23" s="107"/>
      <c r="CR23" s="107"/>
      <c r="CS23" s="107"/>
    </row>
    <row r="24" spans="1:112" s="113" customFormat="1" ht="35.1" customHeight="1" x14ac:dyDescent="0.25">
      <c r="A24" s="107"/>
      <c r="B24" s="114">
        <v>17</v>
      </c>
      <c r="C24" s="114" t="s">
        <v>434</v>
      </c>
      <c r="D24" s="408">
        <v>17085283620</v>
      </c>
      <c r="E24" s="408">
        <v>20921919</v>
      </c>
      <c r="F24" s="408">
        <v>17085283620</v>
      </c>
      <c r="G24" s="408">
        <v>20842392</v>
      </c>
      <c r="H24" s="409">
        <v>1795019271</v>
      </c>
      <c r="I24" s="410">
        <v>0.10489999999999999</v>
      </c>
      <c r="J24" s="107"/>
      <c r="K24" s="107"/>
      <c r="L24" s="107"/>
      <c r="M24" s="107"/>
      <c r="N24" s="107"/>
      <c r="O24" s="107"/>
      <c r="P24" s="107"/>
      <c r="Q24" s="107"/>
      <c r="R24" s="107"/>
      <c r="S24" s="107"/>
      <c r="T24" s="107"/>
      <c r="U24" s="107"/>
      <c r="V24" s="107"/>
      <c r="W24" s="107"/>
      <c r="X24" s="107"/>
      <c r="Y24" s="107"/>
      <c r="Z24" s="107"/>
      <c r="AA24" s="107"/>
      <c r="AB24" s="107"/>
      <c r="AC24" s="107"/>
      <c r="AD24" s="107"/>
      <c r="AE24" s="107"/>
      <c r="AF24" s="107"/>
      <c r="AG24" s="107"/>
      <c r="AH24" s="107"/>
      <c r="AI24" s="107"/>
      <c r="AJ24" s="107"/>
      <c r="AK24" s="107"/>
      <c r="AL24" s="107"/>
      <c r="AM24" s="107"/>
      <c r="AN24" s="107"/>
      <c r="AO24" s="107"/>
      <c r="AP24" s="107"/>
      <c r="AQ24" s="107"/>
      <c r="AR24" s="107"/>
      <c r="AS24" s="107"/>
      <c r="AT24" s="107"/>
      <c r="AU24" s="107"/>
      <c r="AV24" s="107"/>
      <c r="AW24" s="107"/>
      <c r="AX24" s="107"/>
      <c r="AY24" s="107"/>
      <c r="AZ24" s="107"/>
      <c r="BA24" s="107"/>
      <c r="BB24" s="107"/>
      <c r="BC24" s="107"/>
      <c r="BD24" s="107"/>
      <c r="BE24" s="107"/>
      <c r="BF24" s="107"/>
      <c r="BG24" s="107"/>
      <c r="BH24" s="107"/>
      <c r="BI24" s="107"/>
      <c r="BJ24" s="107"/>
      <c r="BK24" s="107"/>
      <c r="BL24" s="107"/>
      <c r="BM24" s="107"/>
      <c r="BN24" s="107"/>
      <c r="BO24" s="107"/>
      <c r="BP24" s="107"/>
      <c r="BQ24" s="107"/>
      <c r="BR24" s="107"/>
      <c r="BS24" s="107"/>
      <c r="BT24" s="107"/>
      <c r="BU24" s="107"/>
      <c r="BV24" s="107"/>
      <c r="BW24" s="107"/>
      <c r="BX24" s="107"/>
      <c r="BY24" s="107"/>
      <c r="BZ24" s="107"/>
      <c r="CA24" s="107"/>
      <c r="CB24" s="107"/>
      <c r="CC24" s="107"/>
      <c r="CD24" s="107"/>
      <c r="CE24" s="107"/>
      <c r="CF24" s="107"/>
      <c r="CG24" s="107"/>
      <c r="CH24" s="107"/>
      <c r="CI24" s="107"/>
      <c r="CJ24" s="107"/>
      <c r="CK24" s="107"/>
      <c r="CL24" s="107"/>
      <c r="CM24" s="107"/>
      <c r="CN24" s="107"/>
      <c r="CO24" s="107"/>
      <c r="CP24" s="107"/>
      <c r="CQ24" s="107"/>
      <c r="CR24" s="107"/>
      <c r="CS24" s="107"/>
    </row>
    <row r="25" spans="1:112" s="113" customFormat="1" x14ac:dyDescent="0.25">
      <c r="A25" s="107"/>
      <c r="B25" s="107"/>
      <c r="C25" s="107"/>
      <c r="D25" s="107"/>
      <c r="E25" s="107"/>
      <c r="F25" s="107"/>
      <c r="G25" s="107"/>
      <c r="I25" s="107"/>
      <c r="J25" s="107"/>
      <c r="K25" s="107"/>
      <c r="L25" s="107"/>
      <c r="M25" s="107"/>
      <c r="N25" s="107"/>
      <c r="O25" s="107"/>
      <c r="P25" s="107"/>
      <c r="Q25" s="107"/>
      <c r="R25" s="107"/>
      <c r="S25" s="107"/>
      <c r="T25" s="107"/>
      <c r="U25" s="107"/>
      <c r="V25" s="107"/>
      <c r="W25" s="107"/>
      <c r="X25" s="107"/>
      <c r="Y25" s="107"/>
      <c r="Z25" s="107"/>
      <c r="AA25" s="107"/>
      <c r="AB25" s="107"/>
      <c r="AC25" s="107"/>
      <c r="AD25" s="107"/>
      <c r="AE25" s="107"/>
      <c r="AF25" s="107"/>
      <c r="AG25" s="107"/>
      <c r="AH25" s="107"/>
      <c r="AI25" s="107"/>
      <c r="AJ25" s="107"/>
      <c r="AK25" s="107"/>
      <c r="AL25" s="107"/>
      <c r="AM25" s="107"/>
      <c r="AN25" s="107"/>
      <c r="AO25" s="107"/>
      <c r="AP25" s="107"/>
      <c r="AQ25" s="107"/>
      <c r="AR25" s="107"/>
      <c r="AS25" s="107"/>
      <c r="AT25" s="107"/>
      <c r="AU25" s="107"/>
      <c r="AV25" s="107"/>
      <c r="AW25" s="107"/>
      <c r="AX25" s="107"/>
      <c r="AY25" s="107"/>
      <c r="AZ25" s="107"/>
      <c r="BA25" s="107"/>
      <c r="BB25" s="107"/>
      <c r="BC25" s="107"/>
      <c r="BD25" s="107"/>
      <c r="BE25" s="107"/>
      <c r="BF25" s="107"/>
      <c r="BG25" s="107"/>
      <c r="BH25" s="107"/>
      <c r="BI25" s="107"/>
      <c r="BJ25" s="107"/>
      <c r="BK25" s="107"/>
      <c r="BL25" s="107"/>
      <c r="BM25" s="107"/>
      <c r="BN25" s="107"/>
      <c r="BO25" s="107"/>
      <c r="BP25" s="107"/>
      <c r="BQ25" s="107"/>
      <c r="BR25" s="107"/>
      <c r="BS25" s="107"/>
      <c r="BT25" s="107"/>
      <c r="BU25" s="107"/>
      <c r="BV25" s="107"/>
      <c r="BW25" s="107"/>
      <c r="BX25" s="107"/>
      <c r="BY25" s="107"/>
      <c r="BZ25" s="107"/>
      <c r="CA25" s="107"/>
      <c r="CB25" s="107"/>
      <c r="CC25" s="107"/>
      <c r="CD25" s="107"/>
      <c r="CE25" s="107"/>
      <c r="CF25" s="107"/>
      <c r="CG25" s="107"/>
      <c r="CH25" s="107"/>
      <c r="CI25" s="107"/>
      <c r="CJ25" s="107"/>
      <c r="CK25" s="107"/>
      <c r="CL25" s="107"/>
      <c r="CM25" s="107"/>
      <c r="CN25" s="107"/>
      <c r="CO25" s="107"/>
      <c r="CP25" s="107"/>
      <c r="CQ25" s="107"/>
      <c r="CR25" s="107"/>
      <c r="CS25" s="107"/>
    </row>
    <row r="26" spans="1:112" s="113" customFormat="1" x14ac:dyDescent="0.25">
      <c r="A26" s="107"/>
      <c r="B26" s="107"/>
      <c r="C26" s="107"/>
      <c r="D26" s="107"/>
      <c r="E26" s="107"/>
      <c r="F26" s="107"/>
      <c r="G26" s="107"/>
      <c r="H26" s="107"/>
      <c r="I26" s="107"/>
      <c r="J26" s="107"/>
      <c r="K26" s="107"/>
      <c r="L26" s="107"/>
      <c r="M26" s="107"/>
      <c r="N26" s="107"/>
      <c r="O26" s="107"/>
      <c r="P26" s="107"/>
      <c r="Q26" s="107"/>
      <c r="R26" s="107"/>
      <c r="S26" s="107"/>
      <c r="T26" s="107"/>
      <c r="U26" s="107"/>
      <c r="V26" s="107"/>
      <c r="W26" s="107"/>
      <c r="X26" s="107"/>
      <c r="Y26" s="107"/>
      <c r="Z26" s="107"/>
      <c r="AA26" s="107"/>
      <c r="AB26" s="107"/>
      <c r="AC26" s="107"/>
      <c r="AD26" s="107"/>
      <c r="AE26" s="107"/>
      <c r="AF26" s="107"/>
      <c r="AG26" s="107"/>
      <c r="AH26" s="107"/>
      <c r="AI26" s="107"/>
      <c r="AJ26" s="107"/>
      <c r="AK26" s="107"/>
      <c r="AL26" s="107"/>
      <c r="AM26" s="107"/>
      <c r="AN26" s="107"/>
      <c r="AO26" s="107"/>
      <c r="AP26" s="107"/>
      <c r="AQ26" s="107"/>
      <c r="AR26" s="107"/>
      <c r="AS26" s="107"/>
      <c r="AT26" s="107"/>
      <c r="AU26" s="107"/>
      <c r="AV26" s="107"/>
      <c r="AW26" s="107"/>
      <c r="AX26" s="107"/>
      <c r="AY26" s="107"/>
      <c r="AZ26" s="107"/>
      <c r="BA26" s="107"/>
      <c r="BB26" s="107"/>
      <c r="BC26" s="107"/>
      <c r="BD26" s="107"/>
      <c r="BE26" s="107"/>
      <c r="BF26" s="107"/>
      <c r="BG26" s="107"/>
      <c r="BH26" s="107"/>
      <c r="BI26" s="107"/>
      <c r="BJ26" s="107"/>
      <c r="BK26" s="107"/>
      <c r="BL26" s="107"/>
      <c r="BM26" s="107"/>
      <c r="BN26" s="107"/>
      <c r="BO26" s="107"/>
      <c r="BP26" s="107"/>
      <c r="BQ26" s="107"/>
      <c r="BR26" s="107"/>
      <c r="BS26" s="107"/>
      <c r="BT26" s="107"/>
      <c r="BU26" s="107"/>
      <c r="BV26" s="107"/>
      <c r="BW26" s="107"/>
      <c r="BX26" s="107"/>
      <c r="BY26" s="107"/>
      <c r="BZ26" s="107"/>
      <c r="CA26" s="107"/>
      <c r="CB26" s="107"/>
      <c r="CC26" s="107"/>
      <c r="CD26" s="107"/>
      <c r="CE26" s="107"/>
      <c r="CF26" s="107"/>
      <c r="CG26" s="107"/>
      <c r="CH26" s="107"/>
      <c r="CI26" s="107"/>
      <c r="CJ26" s="107"/>
      <c r="CK26" s="107"/>
      <c r="CL26" s="107"/>
      <c r="CM26" s="107"/>
      <c r="CN26" s="107"/>
      <c r="CO26" s="107"/>
      <c r="CP26" s="107"/>
      <c r="CQ26" s="107"/>
      <c r="CR26" s="107"/>
      <c r="CS26" s="107"/>
    </row>
    <row r="27" spans="1:112" s="113" customFormat="1" x14ac:dyDescent="0.25">
      <c r="A27" s="107"/>
      <c r="B27" s="107"/>
      <c r="C27" s="107"/>
      <c r="D27" s="107"/>
      <c r="E27" s="107"/>
      <c r="F27" s="107"/>
      <c r="G27" s="107"/>
      <c r="H27" s="107"/>
      <c r="I27" s="107"/>
      <c r="J27" s="98"/>
      <c r="K27" s="107"/>
      <c r="L27" s="107"/>
      <c r="M27" s="107"/>
      <c r="N27" s="107"/>
      <c r="O27" s="107"/>
      <c r="P27" s="107"/>
      <c r="Q27" s="107"/>
      <c r="R27" s="107"/>
      <c r="S27" s="107"/>
      <c r="T27" s="107"/>
      <c r="U27" s="107"/>
      <c r="V27" s="107"/>
      <c r="W27" s="107"/>
      <c r="X27" s="107"/>
      <c r="Y27" s="107"/>
      <c r="Z27" s="107"/>
      <c r="AA27" s="107"/>
      <c r="AB27" s="107"/>
      <c r="AC27" s="107"/>
      <c r="AD27" s="107"/>
      <c r="AE27" s="107"/>
      <c r="AF27" s="107"/>
      <c r="AG27" s="107"/>
      <c r="AH27" s="107"/>
      <c r="AI27" s="107"/>
      <c r="AJ27" s="107"/>
      <c r="AK27" s="107"/>
      <c r="AL27" s="107"/>
      <c r="AM27" s="107"/>
      <c r="AN27" s="107"/>
      <c r="AO27" s="107"/>
      <c r="AP27" s="107"/>
      <c r="AQ27" s="107"/>
      <c r="AR27" s="107"/>
      <c r="AS27" s="107"/>
      <c r="AT27" s="107"/>
      <c r="AU27" s="107"/>
      <c r="AV27" s="107"/>
      <c r="AW27" s="107"/>
      <c r="AX27" s="107"/>
      <c r="AY27" s="107"/>
      <c r="AZ27" s="107"/>
      <c r="BA27" s="107"/>
      <c r="BB27" s="107"/>
      <c r="BC27" s="107"/>
      <c r="BD27" s="107"/>
      <c r="BE27" s="107"/>
      <c r="BF27" s="107"/>
      <c r="BG27" s="107"/>
      <c r="BH27" s="107"/>
      <c r="BI27" s="107"/>
      <c r="BJ27" s="107"/>
      <c r="BK27" s="107"/>
      <c r="BL27" s="107"/>
      <c r="BM27" s="107"/>
      <c r="BN27" s="107"/>
      <c r="BO27" s="107"/>
      <c r="BP27" s="107"/>
      <c r="BQ27" s="107"/>
      <c r="BR27" s="107"/>
      <c r="BS27" s="107"/>
      <c r="BT27" s="107"/>
      <c r="BU27" s="107"/>
      <c r="BV27" s="107"/>
      <c r="BW27" s="107"/>
      <c r="BX27" s="107"/>
      <c r="BY27" s="107"/>
      <c r="BZ27" s="107"/>
      <c r="CA27" s="107"/>
      <c r="CB27" s="107"/>
      <c r="CC27" s="107"/>
      <c r="CD27" s="107"/>
      <c r="CE27" s="107"/>
      <c r="CF27" s="107"/>
      <c r="CG27" s="107"/>
      <c r="CH27" s="107"/>
      <c r="CI27" s="107"/>
      <c r="CJ27" s="107"/>
      <c r="CK27" s="107"/>
      <c r="CL27" s="107"/>
      <c r="CM27" s="107"/>
      <c r="CN27" s="107"/>
      <c r="CO27" s="107"/>
      <c r="CP27" s="107"/>
      <c r="CQ27" s="107"/>
      <c r="CR27" s="107"/>
      <c r="CS27" s="107"/>
    </row>
    <row r="28" spans="1:112" x14ac:dyDescent="0.25">
      <c r="CT28" s="11"/>
      <c r="CU28" s="11"/>
      <c r="CV28" s="11"/>
      <c r="CW28" s="11"/>
      <c r="CX28" s="11"/>
      <c r="CY28" s="11"/>
      <c r="CZ28" s="11"/>
      <c r="DA28" s="11"/>
      <c r="DB28" s="11"/>
      <c r="DC28" s="11"/>
      <c r="DD28" s="11"/>
      <c r="DE28" s="11"/>
      <c r="DF28" s="11"/>
      <c r="DG28" s="11"/>
      <c r="DH28" s="11"/>
    </row>
    <row r="29" spans="1:112" x14ac:dyDescent="0.25">
      <c r="CT29" s="11"/>
      <c r="CU29" s="11"/>
      <c r="CV29" s="11"/>
      <c r="CW29" s="11"/>
      <c r="CX29" s="11"/>
      <c r="CY29" s="11"/>
      <c r="CZ29" s="11"/>
      <c r="DA29" s="11"/>
      <c r="DB29" s="11"/>
      <c r="DC29" s="11"/>
      <c r="DD29" s="11"/>
      <c r="DE29" s="11"/>
      <c r="DF29" s="11"/>
      <c r="DG29" s="11"/>
      <c r="DH29" s="11"/>
    </row>
  </sheetData>
  <mergeCells count="4">
    <mergeCell ref="C5:C7"/>
    <mergeCell ref="D5:E5"/>
    <mergeCell ref="F5:G5"/>
    <mergeCell ref="H5:I5"/>
  </mergeCells>
  <hyperlinks>
    <hyperlink ref="K2" location="Index!A1" display="Return to index" xr:uid="{BA07F89B-E0A2-4AEE-89DF-FF0355FAFE70}"/>
  </hyperlinks>
  <pageMargins left="0.7" right="0.7" top="0.78740157499999996" bottom="0.78740157499999996" header="0.3" footer="0.3"/>
  <pageSetup paperSize="9" scale="10" orientation="landscape" r:id="rId1"/>
  <legacy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83B83A-87B4-465A-BB15-3CC2482846B6}">
  <dimension ref="A2:DN29"/>
  <sheetViews>
    <sheetView topLeftCell="I1" zoomScale="55" zoomScaleNormal="55" zoomScaleSheetLayoutView="90" workbookViewId="0">
      <selection activeCell="V2" sqref="V2"/>
    </sheetView>
  </sheetViews>
  <sheetFormatPr defaultColWidth="22.7109375" defaultRowHeight="15" x14ac:dyDescent="0.25"/>
  <cols>
    <col min="1" max="1" width="2.140625" style="97" customWidth="1"/>
    <col min="2" max="2" width="3.85546875" style="97" customWidth="1"/>
    <col min="3" max="3" width="40.140625" style="97" customWidth="1"/>
    <col min="4" max="4" width="30.85546875" style="97" customWidth="1"/>
    <col min="5" max="19" width="28.42578125" style="97" customWidth="1"/>
    <col min="20" max="20" width="51.140625" style="97" customWidth="1"/>
    <col min="21" max="21" width="6.140625" style="97" customWidth="1"/>
    <col min="22" max="22" width="18" style="97" bestFit="1" customWidth="1"/>
    <col min="23" max="118" width="22.7109375" style="97"/>
    <col min="119" max="16384" width="22.7109375" style="11"/>
  </cols>
  <sheetData>
    <row r="2" spans="1:118" ht="20.25" x14ac:dyDescent="0.3">
      <c r="A2" s="1"/>
      <c r="B2" s="9" t="s">
        <v>435</v>
      </c>
      <c r="C2" s="10"/>
      <c r="D2" s="10"/>
      <c r="E2" s="10"/>
      <c r="F2" s="10"/>
      <c r="G2" s="10"/>
      <c r="H2" s="10"/>
      <c r="I2" s="10"/>
      <c r="J2" s="10"/>
      <c r="K2" s="10"/>
      <c r="L2" s="10"/>
      <c r="M2" s="10"/>
      <c r="N2" s="10"/>
      <c r="O2" s="10"/>
      <c r="P2" s="10"/>
      <c r="Q2" s="10"/>
      <c r="R2" s="10"/>
      <c r="S2" s="10"/>
      <c r="T2" s="10"/>
      <c r="V2" s="271" t="s">
        <v>46</v>
      </c>
    </row>
    <row r="3" spans="1:118" x14ac:dyDescent="0.25">
      <c r="CZ3" s="11"/>
      <c r="DA3" s="11"/>
      <c r="DB3" s="11"/>
      <c r="DC3" s="11"/>
      <c r="DD3" s="11"/>
      <c r="DE3" s="11"/>
      <c r="DF3" s="11"/>
      <c r="DG3" s="11"/>
      <c r="DH3" s="11"/>
      <c r="DI3" s="11"/>
      <c r="DJ3" s="11"/>
      <c r="DK3" s="11"/>
      <c r="DL3" s="11"/>
      <c r="DM3" s="11"/>
      <c r="DN3" s="11"/>
    </row>
    <row r="4" spans="1:118" x14ac:dyDescent="0.25">
      <c r="CZ4" s="11"/>
      <c r="DA4" s="11"/>
      <c r="DB4" s="11"/>
      <c r="DC4" s="11"/>
      <c r="DD4" s="11"/>
      <c r="DE4" s="11"/>
      <c r="DF4" s="11"/>
      <c r="DG4" s="11"/>
      <c r="DH4" s="11"/>
      <c r="DI4" s="11"/>
      <c r="DJ4" s="11"/>
      <c r="DK4" s="11"/>
      <c r="DL4" s="11"/>
      <c r="DM4" s="11"/>
      <c r="DN4" s="11"/>
    </row>
    <row r="5" spans="1:118" s="101" customFormat="1" x14ac:dyDescent="0.25">
      <c r="A5" s="98"/>
      <c r="B5" s="98"/>
      <c r="C5" s="801" t="s">
        <v>410</v>
      </c>
      <c r="D5" s="803" t="s">
        <v>436</v>
      </c>
      <c r="E5" s="803"/>
      <c r="F5" s="803"/>
      <c r="G5" s="803"/>
      <c r="H5" s="803"/>
      <c r="I5" s="803"/>
      <c r="J5" s="803"/>
      <c r="K5" s="803"/>
      <c r="L5" s="803"/>
      <c r="M5" s="803"/>
      <c r="N5" s="803"/>
      <c r="O5" s="803"/>
      <c r="P5" s="803"/>
      <c r="Q5" s="803"/>
      <c r="R5" s="803"/>
      <c r="S5" s="807" t="s">
        <v>331</v>
      </c>
      <c r="T5" s="807" t="s">
        <v>437</v>
      </c>
      <c r="U5" s="98"/>
      <c r="V5" s="98"/>
      <c r="W5" s="98"/>
      <c r="X5" s="98"/>
      <c r="Y5" s="98"/>
      <c r="Z5" s="98"/>
      <c r="AA5" s="98"/>
      <c r="AB5" s="98"/>
      <c r="AC5" s="98"/>
      <c r="AD5" s="98"/>
      <c r="AE5" s="98"/>
      <c r="AF5" s="98"/>
      <c r="AG5" s="98"/>
      <c r="AH5" s="98"/>
      <c r="AI5" s="98"/>
      <c r="AJ5" s="98"/>
      <c r="AK5" s="98"/>
      <c r="AL5" s="98"/>
      <c r="AM5" s="98"/>
      <c r="AN5" s="98"/>
      <c r="AO5" s="98"/>
      <c r="AP5" s="98"/>
      <c r="AQ5" s="98"/>
      <c r="AR5" s="98"/>
      <c r="AS5" s="98"/>
      <c r="AT5" s="98"/>
      <c r="AU5" s="98"/>
      <c r="AV5" s="98"/>
      <c r="AW5" s="98"/>
      <c r="AX5" s="98"/>
      <c r="AY5" s="98"/>
      <c r="AZ5" s="98"/>
      <c r="BA5" s="98"/>
      <c r="BB5" s="98"/>
      <c r="BC5" s="98"/>
      <c r="BD5" s="98"/>
      <c r="BE5" s="98"/>
      <c r="BF5" s="98"/>
      <c r="BG5" s="98"/>
      <c r="BH5" s="98"/>
      <c r="BI5" s="98"/>
      <c r="BJ5" s="98"/>
      <c r="BK5" s="98"/>
      <c r="BL5" s="98"/>
      <c r="BM5" s="98"/>
      <c r="BN5" s="98"/>
      <c r="BO5" s="98"/>
      <c r="BP5" s="98"/>
      <c r="BQ5" s="98"/>
      <c r="BR5" s="98"/>
      <c r="BS5" s="98"/>
      <c r="BT5" s="98"/>
      <c r="BU5" s="98"/>
      <c r="BV5" s="98"/>
      <c r="BW5" s="98"/>
      <c r="BX5" s="98"/>
      <c r="BY5" s="98"/>
      <c r="BZ5" s="98"/>
      <c r="CA5" s="98"/>
      <c r="CB5" s="98"/>
      <c r="CC5" s="98"/>
      <c r="CD5" s="98"/>
      <c r="CE5" s="98"/>
      <c r="CF5" s="98"/>
      <c r="CG5" s="98"/>
      <c r="CH5" s="98"/>
      <c r="CI5" s="98"/>
      <c r="CJ5" s="98"/>
      <c r="CK5" s="98"/>
      <c r="CL5" s="98"/>
      <c r="CM5" s="98"/>
      <c r="CN5" s="98"/>
      <c r="CO5" s="98"/>
      <c r="CP5" s="98"/>
      <c r="CQ5" s="98"/>
      <c r="CR5" s="98"/>
      <c r="CS5" s="98"/>
      <c r="CT5" s="98"/>
      <c r="CU5" s="98"/>
      <c r="CV5" s="98"/>
      <c r="CW5" s="98"/>
      <c r="CX5" s="98"/>
      <c r="CY5" s="98"/>
    </row>
    <row r="6" spans="1:118" s="101" customFormat="1" x14ac:dyDescent="0.25">
      <c r="A6" s="98"/>
      <c r="B6" s="102"/>
      <c r="C6" s="801"/>
      <c r="D6" s="116">
        <v>0</v>
      </c>
      <c r="E6" s="117">
        <v>0.02</v>
      </c>
      <c r="F6" s="116">
        <v>0.04</v>
      </c>
      <c r="G6" s="117">
        <v>0.1</v>
      </c>
      <c r="H6" s="117">
        <v>0.2</v>
      </c>
      <c r="I6" s="117">
        <v>0.35</v>
      </c>
      <c r="J6" s="117">
        <v>0.5</v>
      </c>
      <c r="K6" s="117">
        <v>0.7</v>
      </c>
      <c r="L6" s="117">
        <v>0.75</v>
      </c>
      <c r="M6" s="115">
        <v>1</v>
      </c>
      <c r="N6" s="115">
        <v>1.5</v>
      </c>
      <c r="O6" s="115">
        <v>2.5</v>
      </c>
      <c r="P6" s="115">
        <v>3.7</v>
      </c>
      <c r="Q6" s="115">
        <v>12.5</v>
      </c>
      <c r="R6" s="115" t="s">
        <v>438</v>
      </c>
      <c r="S6" s="807"/>
      <c r="T6" s="807"/>
      <c r="U6" s="98"/>
      <c r="V6" s="98"/>
      <c r="W6" s="98"/>
      <c r="X6" s="98"/>
      <c r="Y6" s="98"/>
      <c r="Z6" s="98"/>
      <c r="AA6" s="98"/>
      <c r="AB6" s="98"/>
      <c r="AC6" s="98"/>
      <c r="AD6" s="98"/>
      <c r="AE6" s="98"/>
      <c r="AF6" s="98"/>
      <c r="AG6" s="98"/>
      <c r="AH6" s="98"/>
      <c r="AI6" s="98"/>
      <c r="AJ6" s="98"/>
      <c r="AK6" s="98"/>
      <c r="AL6" s="98"/>
      <c r="AM6" s="98"/>
      <c r="AN6" s="98"/>
      <c r="AO6" s="98"/>
      <c r="AP6" s="98"/>
      <c r="AQ6" s="98"/>
      <c r="AR6" s="98"/>
      <c r="AS6" s="98"/>
      <c r="AT6" s="98"/>
      <c r="AU6" s="98"/>
      <c r="AV6" s="98"/>
      <c r="AW6" s="98"/>
      <c r="AX6" s="98"/>
      <c r="AY6" s="98"/>
      <c r="AZ6" s="98"/>
      <c r="BA6" s="98"/>
      <c r="BB6" s="98"/>
      <c r="BC6" s="98"/>
      <c r="BD6" s="98"/>
      <c r="BE6" s="98"/>
      <c r="BF6" s="98"/>
      <c r="BG6" s="98"/>
      <c r="BH6" s="98"/>
      <c r="BI6" s="98"/>
      <c r="BJ6" s="98"/>
      <c r="BK6" s="98"/>
      <c r="BL6" s="98"/>
      <c r="BM6" s="98"/>
      <c r="BN6" s="98"/>
      <c r="BO6" s="98"/>
      <c r="BP6" s="98"/>
      <c r="BQ6" s="98"/>
      <c r="BR6" s="98"/>
      <c r="BS6" s="98"/>
      <c r="BT6" s="98"/>
      <c r="BU6" s="98"/>
      <c r="BV6" s="98"/>
      <c r="BW6" s="98"/>
      <c r="BX6" s="98"/>
      <c r="BY6" s="98"/>
      <c r="BZ6" s="98"/>
      <c r="CA6" s="98"/>
      <c r="CB6" s="98"/>
      <c r="CC6" s="98"/>
      <c r="CD6" s="98"/>
      <c r="CE6" s="98"/>
      <c r="CF6" s="98"/>
      <c r="CG6" s="98"/>
      <c r="CH6" s="98"/>
      <c r="CI6" s="98"/>
      <c r="CJ6" s="98"/>
      <c r="CK6" s="98"/>
      <c r="CL6" s="98"/>
      <c r="CM6" s="98"/>
      <c r="CN6" s="98"/>
      <c r="CO6" s="98"/>
      <c r="CP6" s="98"/>
      <c r="CQ6" s="98"/>
      <c r="CR6" s="98"/>
      <c r="CS6" s="98"/>
      <c r="CT6" s="98"/>
      <c r="CU6" s="98"/>
      <c r="CV6" s="98"/>
      <c r="CW6" s="98"/>
      <c r="CX6" s="98"/>
      <c r="CY6" s="98"/>
    </row>
    <row r="7" spans="1:118" s="108" customFormat="1" x14ac:dyDescent="0.25">
      <c r="A7" s="104"/>
      <c r="B7" s="102"/>
      <c r="C7" s="801"/>
      <c r="D7" s="105" t="s">
        <v>236</v>
      </c>
      <c r="E7" s="105" t="s">
        <v>237</v>
      </c>
      <c r="F7" s="105" t="s">
        <v>238</v>
      </c>
      <c r="G7" s="105" t="s">
        <v>239</v>
      </c>
      <c r="H7" s="105" t="s">
        <v>240</v>
      </c>
      <c r="I7" s="105" t="s">
        <v>333</v>
      </c>
      <c r="J7" s="105" t="s">
        <v>334</v>
      </c>
      <c r="K7" s="105" t="s">
        <v>335</v>
      </c>
      <c r="L7" s="105" t="s">
        <v>356</v>
      </c>
      <c r="M7" s="105" t="s">
        <v>357</v>
      </c>
      <c r="N7" s="105" t="s">
        <v>358</v>
      </c>
      <c r="O7" s="105" t="s">
        <v>359</v>
      </c>
      <c r="P7" s="105" t="s">
        <v>382</v>
      </c>
      <c r="Q7" s="105" t="s">
        <v>383</v>
      </c>
      <c r="R7" s="105" t="s">
        <v>384</v>
      </c>
      <c r="S7" s="105" t="s">
        <v>439</v>
      </c>
      <c r="T7" s="105" t="s">
        <v>440</v>
      </c>
      <c r="U7" s="104"/>
      <c r="V7" s="104"/>
      <c r="W7" s="104"/>
      <c r="X7" s="104"/>
      <c r="Y7" s="104"/>
      <c r="Z7" s="104"/>
      <c r="AA7" s="104"/>
      <c r="AB7" s="104"/>
      <c r="AC7" s="104"/>
      <c r="AD7" s="104"/>
      <c r="AE7" s="104"/>
      <c r="AF7" s="104"/>
      <c r="AG7" s="104"/>
      <c r="AH7" s="104"/>
      <c r="AI7" s="104"/>
      <c r="AJ7" s="104"/>
      <c r="AK7" s="104"/>
      <c r="AL7" s="104"/>
      <c r="AM7" s="104"/>
      <c r="AN7" s="104"/>
      <c r="AO7" s="104"/>
      <c r="AP7" s="104"/>
      <c r="AQ7" s="104"/>
      <c r="AR7" s="104"/>
      <c r="AS7" s="104"/>
      <c r="AT7" s="104"/>
      <c r="AU7" s="104"/>
      <c r="AV7" s="104"/>
      <c r="AW7" s="104"/>
      <c r="AX7" s="104"/>
      <c r="AY7" s="104"/>
      <c r="AZ7" s="104"/>
      <c r="BA7" s="104"/>
      <c r="BB7" s="104"/>
      <c r="BC7" s="104"/>
      <c r="BD7" s="104"/>
      <c r="BE7" s="104"/>
      <c r="BF7" s="104"/>
      <c r="BG7" s="104"/>
      <c r="BH7" s="104"/>
      <c r="BI7" s="104"/>
      <c r="BJ7" s="104"/>
      <c r="BK7" s="104"/>
      <c r="BL7" s="104"/>
      <c r="BM7" s="104"/>
      <c r="BN7" s="104"/>
      <c r="BO7" s="104"/>
      <c r="BP7" s="104"/>
      <c r="BQ7" s="104"/>
      <c r="BR7" s="104"/>
      <c r="BS7" s="104"/>
      <c r="BT7" s="104"/>
      <c r="BU7" s="104"/>
      <c r="BV7" s="104"/>
      <c r="BW7" s="104"/>
      <c r="BX7" s="104"/>
      <c r="BY7" s="104"/>
      <c r="BZ7" s="104"/>
      <c r="CA7" s="104"/>
      <c r="CB7" s="104"/>
      <c r="CC7" s="104"/>
      <c r="CD7" s="104"/>
      <c r="CE7" s="104"/>
      <c r="CF7" s="104"/>
      <c r="CG7" s="104"/>
      <c r="CH7" s="104"/>
      <c r="CI7" s="104"/>
      <c r="CJ7" s="104"/>
      <c r="CK7" s="104"/>
      <c r="CL7" s="104"/>
      <c r="CM7" s="104"/>
      <c r="CN7" s="104"/>
      <c r="CO7" s="104"/>
      <c r="CP7" s="104"/>
      <c r="CQ7" s="104"/>
      <c r="CR7" s="104"/>
      <c r="CS7" s="104"/>
      <c r="CT7" s="104"/>
      <c r="CU7" s="104"/>
      <c r="CV7" s="104"/>
      <c r="CW7" s="104"/>
      <c r="CX7" s="104"/>
      <c r="CY7" s="104"/>
    </row>
    <row r="8" spans="1:118" s="113" customFormat="1" x14ac:dyDescent="0.25">
      <c r="A8" s="107"/>
      <c r="B8" s="109">
        <v>1</v>
      </c>
      <c r="C8" s="110" t="s">
        <v>418</v>
      </c>
      <c r="D8" s="409">
        <v>523644823</v>
      </c>
      <c r="E8" s="112" t="s">
        <v>936</v>
      </c>
      <c r="F8" s="112" t="s">
        <v>936</v>
      </c>
      <c r="G8" s="112" t="s">
        <v>936</v>
      </c>
      <c r="H8" s="112" t="s">
        <v>936</v>
      </c>
      <c r="I8" s="112" t="s">
        <v>936</v>
      </c>
      <c r="J8" s="112" t="s">
        <v>936</v>
      </c>
      <c r="K8" s="112" t="s">
        <v>936</v>
      </c>
      <c r="L8" s="112" t="s">
        <v>936</v>
      </c>
      <c r="M8" s="112" t="s">
        <v>936</v>
      </c>
      <c r="N8" s="112" t="s">
        <v>936</v>
      </c>
      <c r="O8" s="112" t="s">
        <v>936</v>
      </c>
      <c r="P8" s="112" t="s">
        <v>936</v>
      </c>
      <c r="Q8" s="112" t="s">
        <v>936</v>
      </c>
      <c r="R8" s="112" t="s">
        <v>936</v>
      </c>
      <c r="S8" s="409">
        <v>523644823</v>
      </c>
      <c r="T8" s="112" t="s">
        <v>936</v>
      </c>
      <c r="U8" s="107"/>
      <c r="V8" s="107"/>
      <c r="W8" s="107"/>
      <c r="X8" s="107"/>
      <c r="Y8" s="107"/>
      <c r="Z8" s="107"/>
      <c r="AA8" s="107"/>
      <c r="AB8" s="107"/>
      <c r="AC8" s="107"/>
      <c r="AD8" s="107"/>
      <c r="AE8" s="107"/>
      <c r="AF8" s="107"/>
      <c r="AG8" s="107"/>
      <c r="AH8" s="107"/>
      <c r="AI8" s="107"/>
      <c r="AJ8" s="107"/>
      <c r="AK8" s="107"/>
      <c r="AL8" s="107"/>
      <c r="AM8" s="107"/>
      <c r="AN8" s="107"/>
      <c r="AO8" s="107"/>
      <c r="AP8" s="107"/>
      <c r="AQ8" s="107"/>
      <c r="AR8" s="107"/>
      <c r="AS8" s="107"/>
      <c r="AT8" s="107"/>
      <c r="AU8" s="107"/>
      <c r="AV8" s="107"/>
      <c r="AW8" s="107"/>
      <c r="AX8" s="107"/>
      <c r="AY8" s="107"/>
      <c r="AZ8" s="107"/>
      <c r="BA8" s="107"/>
      <c r="BB8" s="107"/>
      <c r="BC8" s="107"/>
      <c r="BD8" s="107"/>
      <c r="BE8" s="107"/>
      <c r="BF8" s="107"/>
      <c r="BG8" s="107"/>
      <c r="BH8" s="107"/>
      <c r="BI8" s="107"/>
      <c r="BJ8" s="107"/>
      <c r="BK8" s="107"/>
      <c r="BL8" s="107"/>
      <c r="BM8" s="107"/>
      <c r="BN8" s="107"/>
      <c r="BO8" s="107"/>
      <c r="BP8" s="107"/>
      <c r="BQ8" s="107"/>
      <c r="BR8" s="107"/>
      <c r="BS8" s="107"/>
      <c r="BT8" s="107"/>
      <c r="BU8" s="107"/>
      <c r="BV8" s="107"/>
      <c r="BW8" s="107"/>
      <c r="BX8" s="107"/>
      <c r="BY8" s="107"/>
      <c r="BZ8" s="107"/>
      <c r="CA8" s="107"/>
      <c r="CB8" s="107"/>
      <c r="CC8" s="107"/>
      <c r="CD8" s="107"/>
      <c r="CE8" s="107"/>
      <c r="CF8" s="107"/>
      <c r="CG8" s="107"/>
      <c r="CH8" s="107"/>
      <c r="CI8" s="107"/>
      <c r="CJ8" s="107"/>
      <c r="CK8" s="107"/>
      <c r="CL8" s="107"/>
      <c r="CM8" s="107"/>
      <c r="CN8" s="107"/>
      <c r="CO8" s="107"/>
      <c r="CP8" s="107"/>
      <c r="CQ8" s="107"/>
      <c r="CR8" s="107"/>
      <c r="CS8" s="107"/>
      <c r="CT8" s="107"/>
      <c r="CU8" s="107"/>
      <c r="CV8" s="107"/>
      <c r="CW8" s="107"/>
      <c r="CX8" s="107"/>
      <c r="CY8" s="107"/>
    </row>
    <row r="9" spans="1:118" s="113" customFormat="1" x14ac:dyDescent="0.25">
      <c r="A9" s="107"/>
      <c r="B9" s="109">
        <v>2</v>
      </c>
      <c r="C9" s="16" t="s">
        <v>419</v>
      </c>
      <c r="D9" s="409">
        <v>156600711</v>
      </c>
      <c r="E9" s="112" t="s">
        <v>936</v>
      </c>
      <c r="F9" s="112" t="s">
        <v>936</v>
      </c>
      <c r="G9" s="112" t="s">
        <v>936</v>
      </c>
      <c r="H9" s="112" t="s">
        <v>936</v>
      </c>
      <c r="I9" s="112" t="s">
        <v>936</v>
      </c>
      <c r="J9" s="112" t="s">
        <v>936</v>
      </c>
      <c r="K9" s="112" t="s">
        <v>936</v>
      </c>
      <c r="L9" s="112" t="s">
        <v>936</v>
      </c>
      <c r="M9" s="112" t="s">
        <v>936</v>
      </c>
      <c r="N9" s="112" t="s">
        <v>936</v>
      </c>
      <c r="O9" s="112" t="s">
        <v>936</v>
      </c>
      <c r="P9" s="112" t="s">
        <v>936</v>
      </c>
      <c r="Q9" s="112" t="s">
        <v>936</v>
      </c>
      <c r="R9" s="112" t="s">
        <v>936</v>
      </c>
      <c r="S9" s="409">
        <v>156600711</v>
      </c>
      <c r="T9" s="112" t="s">
        <v>936</v>
      </c>
      <c r="U9" s="107"/>
      <c r="V9" s="107"/>
      <c r="W9" s="107"/>
      <c r="X9" s="107"/>
      <c r="Y9" s="107"/>
      <c r="Z9" s="107"/>
      <c r="AA9" s="107"/>
      <c r="AB9" s="107"/>
      <c r="AC9" s="107"/>
      <c r="AD9" s="107"/>
      <c r="AE9" s="107"/>
      <c r="AF9" s="107"/>
      <c r="AG9" s="107"/>
      <c r="AH9" s="107"/>
      <c r="AI9" s="107"/>
      <c r="AJ9" s="107"/>
      <c r="AK9" s="107"/>
      <c r="AL9" s="107"/>
      <c r="AM9" s="107"/>
      <c r="AN9" s="107"/>
      <c r="AO9" s="107"/>
      <c r="AP9" s="107"/>
      <c r="AQ9" s="107"/>
      <c r="AR9" s="107"/>
      <c r="AS9" s="107"/>
      <c r="AT9" s="107"/>
      <c r="AU9" s="107"/>
      <c r="AV9" s="107"/>
      <c r="AW9" s="107"/>
      <c r="AX9" s="107"/>
      <c r="AY9" s="107"/>
      <c r="AZ9" s="107"/>
      <c r="BA9" s="107"/>
      <c r="BB9" s="107"/>
      <c r="BC9" s="107"/>
      <c r="BD9" s="107"/>
      <c r="BE9" s="107"/>
      <c r="BF9" s="107"/>
      <c r="BG9" s="107"/>
      <c r="BH9" s="107"/>
      <c r="BI9" s="107"/>
      <c r="BJ9" s="107"/>
      <c r="BK9" s="107"/>
      <c r="BL9" s="107"/>
      <c r="BM9" s="107"/>
      <c r="BN9" s="107"/>
      <c r="BO9" s="107"/>
      <c r="BP9" s="107"/>
      <c r="BQ9" s="107"/>
      <c r="BR9" s="107"/>
      <c r="BS9" s="107"/>
      <c r="BT9" s="107"/>
      <c r="BU9" s="107"/>
      <c r="BV9" s="107"/>
      <c r="BW9" s="107"/>
      <c r="BX9" s="107"/>
      <c r="BY9" s="107"/>
      <c r="BZ9" s="107"/>
      <c r="CA9" s="107"/>
      <c r="CB9" s="107"/>
      <c r="CC9" s="107"/>
      <c r="CD9" s="107"/>
      <c r="CE9" s="107"/>
      <c r="CF9" s="107"/>
      <c r="CG9" s="107"/>
      <c r="CH9" s="107"/>
      <c r="CI9" s="107"/>
      <c r="CJ9" s="107"/>
      <c r="CK9" s="107"/>
      <c r="CL9" s="107"/>
      <c r="CM9" s="107"/>
      <c r="CN9" s="107"/>
      <c r="CO9" s="107"/>
      <c r="CP9" s="107"/>
      <c r="CQ9" s="107"/>
      <c r="CR9" s="107"/>
      <c r="CS9" s="107"/>
      <c r="CT9" s="107"/>
      <c r="CU9" s="107"/>
      <c r="CV9" s="107"/>
      <c r="CW9" s="107"/>
      <c r="CX9" s="107"/>
      <c r="CY9" s="107"/>
    </row>
    <row r="10" spans="1:118" s="113" customFormat="1" x14ac:dyDescent="0.25">
      <c r="A10" s="107"/>
      <c r="B10" s="109">
        <v>3</v>
      </c>
      <c r="C10" s="16" t="s">
        <v>420</v>
      </c>
      <c r="D10" s="112"/>
      <c r="E10" s="112"/>
      <c r="F10" s="112"/>
      <c r="G10" s="112"/>
      <c r="H10" s="112"/>
      <c r="I10" s="112"/>
      <c r="J10" s="112"/>
      <c r="K10" s="112"/>
      <c r="L10" s="112"/>
      <c r="M10" s="112"/>
      <c r="N10" s="112"/>
      <c r="O10" s="112"/>
      <c r="P10" s="112"/>
      <c r="Q10" s="112"/>
      <c r="R10" s="112"/>
      <c r="S10" s="112"/>
      <c r="T10" s="112"/>
      <c r="U10" s="107"/>
      <c r="V10" s="107"/>
      <c r="W10" s="107"/>
      <c r="X10" s="107"/>
      <c r="Y10" s="107"/>
      <c r="Z10" s="107"/>
      <c r="AA10" s="107"/>
      <c r="AB10" s="107"/>
      <c r="AC10" s="107"/>
      <c r="AD10" s="107"/>
      <c r="AE10" s="107"/>
      <c r="AF10" s="107"/>
      <c r="AG10" s="107"/>
      <c r="AH10" s="107"/>
      <c r="AI10" s="107"/>
      <c r="AJ10" s="107"/>
      <c r="AK10" s="107"/>
      <c r="AL10" s="107"/>
      <c r="AM10" s="107"/>
      <c r="AN10" s="107"/>
      <c r="AO10" s="107"/>
      <c r="AP10" s="107"/>
      <c r="AQ10" s="107"/>
      <c r="AR10" s="107"/>
      <c r="AS10" s="107"/>
      <c r="AT10" s="107"/>
      <c r="AU10" s="107"/>
      <c r="AV10" s="107"/>
      <c r="AW10" s="107"/>
      <c r="AX10" s="107"/>
      <c r="AY10" s="107"/>
      <c r="AZ10" s="107"/>
      <c r="BA10" s="107"/>
      <c r="BB10" s="107"/>
      <c r="BC10" s="107"/>
      <c r="BD10" s="107"/>
      <c r="BE10" s="107"/>
      <c r="BF10" s="107"/>
      <c r="BG10" s="107"/>
      <c r="BH10" s="107"/>
      <c r="BI10" s="107"/>
      <c r="BJ10" s="107"/>
      <c r="BK10" s="107"/>
      <c r="BL10" s="107"/>
      <c r="BM10" s="107"/>
      <c r="BN10" s="107"/>
      <c r="BO10" s="107"/>
      <c r="BP10" s="107"/>
      <c r="BQ10" s="107"/>
      <c r="BR10" s="107"/>
      <c r="BS10" s="107"/>
      <c r="BT10" s="107"/>
      <c r="BU10" s="107"/>
      <c r="BV10" s="107"/>
      <c r="BW10" s="107"/>
      <c r="BX10" s="107"/>
      <c r="BY10" s="107"/>
      <c r="BZ10" s="107"/>
      <c r="CA10" s="107"/>
      <c r="CB10" s="107"/>
      <c r="CC10" s="107"/>
      <c r="CD10" s="107"/>
      <c r="CE10" s="107"/>
      <c r="CF10" s="107"/>
      <c r="CG10" s="107"/>
      <c r="CH10" s="107"/>
      <c r="CI10" s="107"/>
      <c r="CJ10" s="107"/>
      <c r="CK10" s="107"/>
      <c r="CL10" s="107"/>
      <c r="CM10" s="107"/>
      <c r="CN10" s="107"/>
      <c r="CO10" s="107"/>
      <c r="CP10" s="107"/>
      <c r="CQ10" s="107"/>
      <c r="CR10" s="107"/>
      <c r="CS10" s="107"/>
      <c r="CT10" s="107"/>
      <c r="CU10" s="107"/>
      <c r="CV10" s="107"/>
      <c r="CW10" s="107"/>
      <c r="CX10" s="107"/>
      <c r="CY10" s="107"/>
    </row>
    <row r="11" spans="1:118" s="113" customFormat="1" x14ac:dyDescent="0.25">
      <c r="A11" s="107"/>
      <c r="B11" s="109">
        <v>4</v>
      </c>
      <c r="C11" s="16" t="s">
        <v>421</v>
      </c>
      <c r="D11" s="112"/>
      <c r="E11" s="112"/>
      <c r="F11" s="112"/>
      <c r="G11" s="112"/>
      <c r="H11" s="112"/>
      <c r="I11" s="112"/>
      <c r="J11" s="112"/>
      <c r="K11" s="112"/>
      <c r="L11" s="112"/>
      <c r="M11" s="112"/>
      <c r="N11" s="112"/>
      <c r="O11" s="112"/>
      <c r="P11" s="112"/>
      <c r="Q11" s="112"/>
      <c r="R11" s="112"/>
      <c r="S11" s="112"/>
      <c r="T11" s="112"/>
      <c r="U11" s="107"/>
      <c r="V11" s="107"/>
      <c r="W11" s="107"/>
      <c r="X11" s="107"/>
      <c r="Y11" s="107"/>
      <c r="Z11" s="107"/>
      <c r="AA11" s="107"/>
      <c r="AB11" s="107"/>
      <c r="AC11" s="107"/>
      <c r="AD11" s="107"/>
      <c r="AE11" s="107"/>
      <c r="AF11" s="107"/>
      <c r="AG11" s="107"/>
      <c r="AH11" s="107"/>
      <c r="AI11" s="107"/>
      <c r="AJ11" s="107"/>
      <c r="AK11" s="107"/>
      <c r="AL11" s="107"/>
      <c r="AM11" s="107"/>
      <c r="AN11" s="107"/>
      <c r="AO11" s="107"/>
      <c r="AP11" s="107"/>
      <c r="AQ11" s="107"/>
      <c r="AR11" s="107"/>
      <c r="AS11" s="107"/>
      <c r="AT11" s="107"/>
      <c r="AU11" s="107"/>
      <c r="AV11" s="107"/>
      <c r="AW11" s="107"/>
      <c r="AX11" s="107"/>
      <c r="AY11" s="107"/>
      <c r="AZ11" s="107"/>
      <c r="BA11" s="107"/>
      <c r="BB11" s="107"/>
      <c r="BC11" s="107"/>
      <c r="BD11" s="107"/>
      <c r="BE11" s="107"/>
      <c r="BF11" s="107"/>
      <c r="BG11" s="107"/>
      <c r="BH11" s="107"/>
      <c r="BI11" s="107"/>
      <c r="BJ11" s="107"/>
      <c r="BK11" s="107"/>
      <c r="BL11" s="107"/>
      <c r="BM11" s="107"/>
      <c r="BN11" s="107"/>
      <c r="BO11" s="107"/>
      <c r="BP11" s="107"/>
      <c r="BQ11" s="107"/>
      <c r="BR11" s="107"/>
      <c r="BS11" s="107"/>
      <c r="BT11" s="107"/>
      <c r="BU11" s="107"/>
      <c r="BV11" s="107"/>
      <c r="BW11" s="107"/>
      <c r="BX11" s="107"/>
      <c r="BY11" s="107"/>
      <c r="BZ11" s="107"/>
      <c r="CA11" s="107"/>
      <c r="CB11" s="107"/>
      <c r="CC11" s="107"/>
      <c r="CD11" s="107"/>
      <c r="CE11" s="107"/>
      <c r="CF11" s="107"/>
      <c r="CG11" s="107"/>
      <c r="CH11" s="107"/>
      <c r="CI11" s="107"/>
      <c r="CJ11" s="107"/>
      <c r="CK11" s="107"/>
      <c r="CL11" s="107"/>
      <c r="CM11" s="107"/>
      <c r="CN11" s="107"/>
      <c r="CO11" s="107"/>
      <c r="CP11" s="107"/>
      <c r="CQ11" s="107"/>
      <c r="CR11" s="107"/>
      <c r="CS11" s="107"/>
      <c r="CT11" s="107"/>
      <c r="CU11" s="107"/>
      <c r="CV11" s="107"/>
      <c r="CW11" s="107"/>
      <c r="CX11" s="107"/>
      <c r="CY11" s="107"/>
    </row>
    <row r="12" spans="1:118" s="113" customFormat="1" x14ac:dyDescent="0.25">
      <c r="A12" s="107"/>
      <c r="B12" s="109">
        <v>5</v>
      </c>
      <c r="C12" s="16" t="s">
        <v>422</v>
      </c>
      <c r="D12" s="112"/>
      <c r="E12" s="112"/>
      <c r="F12" s="112"/>
      <c r="G12" s="112"/>
      <c r="H12" s="112"/>
      <c r="I12" s="112"/>
      <c r="J12" s="112"/>
      <c r="K12" s="112"/>
      <c r="L12" s="112"/>
      <c r="M12" s="112"/>
      <c r="N12" s="112"/>
      <c r="O12" s="112"/>
      <c r="P12" s="112"/>
      <c r="Q12" s="112"/>
      <c r="R12" s="112"/>
      <c r="S12" s="112"/>
      <c r="T12" s="112"/>
      <c r="U12" s="107"/>
      <c r="V12" s="107"/>
      <c r="W12" s="107"/>
      <c r="X12" s="107"/>
      <c r="Y12" s="107"/>
      <c r="Z12" s="107"/>
      <c r="AA12" s="107"/>
      <c r="AB12" s="107"/>
      <c r="AC12" s="107"/>
      <c r="AD12" s="107"/>
      <c r="AE12" s="107"/>
      <c r="AF12" s="107"/>
      <c r="AG12" s="107"/>
      <c r="AH12" s="107"/>
      <c r="AI12" s="107"/>
      <c r="AJ12" s="107"/>
      <c r="AK12" s="107"/>
      <c r="AL12" s="107"/>
      <c r="AM12" s="107"/>
      <c r="AN12" s="107"/>
      <c r="AO12" s="107"/>
      <c r="AP12" s="107"/>
      <c r="AQ12" s="107"/>
      <c r="AR12" s="107"/>
      <c r="AS12" s="107"/>
      <c r="AT12" s="107"/>
      <c r="AU12" s="107"/>
      <c r="AV12" s="107"/>
      <c r="AW12" s="107"/>
      <c r="AX12" s="107"/>
      <c r="AY12" s="107"/>
      <c r="AZ12" s="107"/>
      <c r="BA12" s="107"/>
      <c r="BB12" s="107"/>
      <c r="BC12" s="107"/>
      <c r="BD12" s="107"/>
      <c r="BE12" s="107"/>
      <c r="BF12" s="107"/>
      <c r="BG12" s="107"/>
      <c r="BH12" s="107"/>
      <c r="BI12" s="107"/>
      <c r="BJ12" s="107"/>
      <c r="BK12" s="107"/>
      <c r="BL12" s="107"/>
      <c r="BM12" s="107"/>
      <c r="BN12" s="107"/>
      <c r="BO12" s="107"/>
      <c r="BP12" s="107"/>
      <c r="BQ12" s="107"/>
      <c r="BR12" s="107"/>
      <c r="BS12" s="107"/>
      <c r="BT12" s="107"/>
      <c r="BU12" s="107"/>
      <c r="BV12" s="107"/>
      <c r="BW12" s="107"/>
      <c r="BX12" s="107"/>
      <c r="BY12" s="107"/>
      <c r="BZ12" s="107"/>
      <c r="CA12" s="107"/>
      <c r="CB12" s="107"/>
      <c r="CC12" s="107"/>
      <c r="CD12" s="107"/>
      <c r="CE12" s="107"/>
      <c r="CF12" s="107"/>
      <c r="CG12" s="107"/>
      <c r="CH12" s="107"/>
      <c r="CI12" s="107"/>
      <c r="CJ12" s="107"/>
      <c r="CK12" s="107"/>
      <c r="CL12" s="107"/>
      <c r="CM12" s="107"/>
      <c r="CN12" s="107"/>
      <c r="CO12" s="107"/>
      <c r="CP12" s="107"/>
      <c r="CQ12" s="107"/>
      <c r="CR12" s="107"/>
      <c r="CS12" s="107"/>
      <c r="CT12" s="107"/>
      <c r="CU12" s="107"/>
      <c r="CV12" s="107"/>
      <c r="CW12" s="107"/>
      <c r="CX12" s="107"/>
      <c r="CY12" s="107"/>
    </row>
    <row r="13" spans="1:118" s="113" customFormat="1" x14ac:dyDescent="0.25">
      <c r="A13" s="107"/>
      <c r="B13" s="109">
        <v>6</v>
      </c>
      <c r="C13" s="16" t="s">
        <v>423</v>
      </c>
      <c r="D13" s="112" t="s">
        <v>936</v>
      </c>
      <c r="E13" s="112" t="s">
        <v>936</v>
      </c>
      <c r="F13" s="112" t="s">
        <v>936</v>
      </c>
      <c r="G13" s="112" t="s">
        <v>936</v>
      </c>
      <c r="H13" s="409">
        <v>808556972</v>
      </c>
      <c r="I13" s="112" t="s">
        <v>936</v>
      </c>
      <c r="J13" s="409">
        <v>1661547</v>
      </c>
      <c r="K13" s="112" t="s">
        <v>936</v>
      </c>
      <c r="L13" s="112" t="s">
        <v>936</v>
      </c>
      <c r="M13" s="112" t="s">
        <v>936</v>
      </c>
      <c r="N13" s="112" t="s">
        <v>936</v>
      </c>
      <c r="O13" s="112" t="s">
        <v>936</v>
      </c>
      <c r="P13" s="112" t="s">
        <v>936</v>
      </c>
      <c r="Q13" s="112" t="s">
        <v>936</v>
      </c>
      <c r="R13" s="112" t="s">
        <v>936</v>
      </c>
      <c r="S13" s="409">
        <v>810218519</v>
      </c>
      <c r="T13" s="112" t="s">
        <v>936</v>
      </c>
      <c r="U13" s="107"/>
      <c r="V13" s="107"/>
      <c r="W13" s="107"/>
      <c r="X13" s="107"/>
      <c r="Y13" s="107"/>
      <c r="Z13" s="107"/>
      <c r="AA13" s="107"/>
      <c r="AB13" s="107"/>
      <c r="AC13" s="107"/>
      <c r="AD13" s="107"/>
      <c r="AE13" s="107"/>
      <c r="AF13" s="107"/>
      <c r="AG13" s="107"/>
      <c r="AH13" s="107"/>
      <c r="AI13" s="107"/>
      <c r="AJ13" s="107"/>
      <c r="AK13" s="107"/>
      <c r="AL13" s="107"/>
      <c r="AM13" s="107"/>
      <c r="AN13" s="107"/>
      <c r="AO13" s="107"/>
      <c r="AP13" s="107"/>
      <c r="AQ13" s="107"/>
      <c r="AR13" s="107"/>
      <c r="AS13" s="107"/>
      <c r="AT13" s="107"/>
      <c r="AU13" s="107"/>
      <c r="AV13" s="107"/>
      <c r="AW13" s="107"/>
      <c r="AX13" s="107"/>
      <c r="AY13" s="107"/>
      <c r="AZ13" s="107"/>
      <c r="BA13" s="107"/>
      <c r="BB13" s="107"/>
      <c r="BC13" s="107"/>
      <c r="BD13" s="107"/>
      <c r="BE13" s="107"/>
      <c r="BF13" s="107"/>
      <c r="BG13" s="107"/>
      <c r="BH13" s="107"/>
      <c r="BI13" s="107"/>
      <c r="BJ13" s="107"/>
      <c r="BK13" s="107"/>
      <c r="BL13" s="107"/>
      <c r="BM13" s="107"/>
      <c r="BN13" s="107"/>
      <c r="BO13" s="107"/>
      <c r="BP13" s="107"/>
      <c r="BQ13" s="107"/>
      <c r="BR13" s="107"/>
      <c r="BS13" s="107"/>
      <c r="BT13" s="107"/>
      <c r="BU13" s="107"/>
      <c r="BV13" s="107"/>
      <c r="BW13" s="107"/>
      <c r="BX13" s="107"/>
      <c r="BY13" s="107"/>
      <c r="BZ13" s="107"/>
      <c r="CA13" s="107"/>
      <c r="CB13" s="107"/>
      <c r="CC13" s="107"/>
      <c r="CD13" s="107"/>
      <c r="CE13" s="107"/>
      <c r="CF13" s="107"/>
      <c r="CG13" s="107"/>
      <c r="CH13" s="107"/>
      <c r="CI13" s="107"/>
      <c r="CJ13" s="107"/>
      <c r="CK13" s="107"/>
      <c r="CL13" s="107"/>
      <c r="CM13" s="107"/>
      <c r="CN13" s="107"/>
      <c r="CO13" s="107"/>
      <c r="CP13" s="107"/>
      <c r="CQ13" s="107"/>
      <c r="CR13" s="107"/>
      <c r="CS13" s="107"/>
      <c r="CT13" s="107"/>
      <c r="CU13" s="107"/>
      <c r="CV13" s="107"/>
      <c r="CW13" s="107"/>
      <c r="CX13" s="107"/>
      <c r="CY13" s="107"/>
    </row>
    <row r="14" spans="1:118" s="113" customFormat="1" x14ac:dyDescent="0.25">
      <c r="A14" s="107"/>
      <c r="B14" s="109">
        <v>7</v>
      </c>
      <c r="C14" s="16" t="s">
        <v>424</v>
      </c>
      <c r="D14" s="112" t="s">
        <v>936</v>
      </c>
      <c r="E14" s="112" t="s">
        <v>936</v>
      </c>
      <c r="F14" s="112" t="s">
        <v>936</v>
      </c>
      <c r="G14" s="112" t="s">
        <v>936</v>
      </c>
      <c r="H14" s="112" t="s">
        <v>936</v>
      </c>
      <c r="I14" s="112" t="s">
        <v>936</v>
      </c>
      <c r="J14" s="112" t="s">
        <v>936</v>
      </c>
      <c r="K14" s="112" t="s">
        <v>936</v>
      </c>
      <c r="L14" s="112" t="s">
        <v>936</v>
      </c>
      <c r="M14" s="409">
        <v>20842392</v>
      </c>
      <c r="N14" s="112" t="s">
        <v>936</v>
      </c>
      <c r="O14" s="112" t="s">
        <v>936</v>
      </c>
      <c r="P14" s="112" t="s">
        <v>936</v>
      </c>
      <c r="Q14" s="112" t="s">
        <v>936</v>
      </c>
      <c r="R14" s="112" t="s">
        <v>936</v>
      </c>
      <c r="S14" s="409">
        <v>20842392</v>
      </c>
      <c r="T14" s="409">
        <v>20842392</v>
      </c>
      <c r="U14" s="107"/>
      <c r="V14" s="107"/>
      <c r="W14" s="107"/>
      <c r="X14" s="107"/>
      <c r="Y14" s="107"/>
      <c r="Z14" s="107"/>
      <c r="AA14" s="107"/>
      <c r="AB14" s="107"/>
      <c r="AC14" s="107"/>
      <c r="AD14" s="107"/>
      <c r="AE14" s="107"/>
      <c r="AF14" s="107"/>
      <c r="AG14" s="107"/>
      <c r="AH14" s="107"/>
      <c r="AI14" s="107"/>
      <c r="AJ14" s="107"/>
      <c r="AK14" s="107"/>
      <c r="AL14" s="107"/>
      <c r="AM14" s="107"/>
      <c r="AN14" s="107"/>
      <c r="AO14" s="107"/>
      <c r="AP14" s="107"/>
      <c r="AQ14" s="107"/>
      <c r="AR14" s="107"/>
      <c r="AS14" s="107"/>
      <c r="AT14" s="107"/>
      <c r="AU14" s="107"/>
      <c r="AV14" s="107"/>
      <c r="AW14" s="107"/>
      <c r="AX14" s="107"/>
      <c r="AY14" s="107"/>
      <c r="AZ14" s="107"/>
      <c r="BA14" s="107"/>
      <c r="BB14" s="107"/>
      <c r="BC14" s="107"/>
      <c r="BD14" s="107"/>
      <c r="BE14" s="107"/>
      <c r="BF14" s="107"/>
      <c r="BG14" s="107"/>
      <c r="BH14" s="107"/>
      <c r="BI14" s="107"/>
      <c r="BJ14" s="107"/>
      <c r="BK14" s="107"/>
      <c r="BL14" s="107"/>
      <c r="BM14" s="107"/>
      <c r="BN14" s="107"/>
      <c r="BO14" s="107"/>
      <c r="BP14" s="107"/>
      <c r="BQ14" s="107"/>
      <c r="BR14" s="107"/>
      <c r="BS14" s="107"/>
      <c r="BT14" s="107"/>
      <c r="BU14" s="107"/>
      <c r="BV14" s="107"/>
      <c r="BW14" s="107"/>
      <c r="BX14" s="107"/>
      <c r="BY14" s="107"/>
      <c r="BZ14" s="107"/>
      <c r="CA14" s="107"/>
      <c r="CB14" s="107"/>
      <c r="CC14" s="107"/>
      <c r="CD14" s="107"/>
      <c r="CE14" s="107"/>
      <c r="CF14" s="107"/>
      <c r="CG14" s="107"/>
      <c r="CH14" s="107"/>
      <c r="CI14" s="107"/>
      <c r="CJ14" s="107"/>
      <c r="CK14" s="107"/>
      <c r="CL14" s="107"/>
      <c r="CM14" s="107"/>
      <c r="CN14" s="107"/>
      <c r="CO14" s="107"/>
      <c r="CP14" s="107"/>
      <c r="CQ14" s="107"/>
      <c r="CR14" s="107"/>
      <c r="CS14" s="107"/>
      <c r="CT14" s="107"/>
      <c r="CU14" s="107"/>
      <c r="CV14" s="107"/>
      <c r="CW14" s="107"/>
      <c r="CX14" s="107"/>
      <c r="CY14" s="107"/>
    </row>
    <row r="15" spans="1:118" s="113" customFormat="1" x14ac:dyDescent="0.25">
      <c r="A15" s="107"/>
      <c r="B15" s="109">
        <v>8</v>
      </c>
      <c r="C15" s="16" t="s">
        <v>425</v>
      </c>
      <c r="D15" s="112"/>
      <c r="E15" s="112"/>
      <c r="F15" s="112"/>
      <c r="G15" s="112"/>
      <c r="H15" s="112"/>
      <c r="I15" s="112"/>
      <c r="J15" s="112"/>
      <c r="K15" s="112"/>
      <c r="L15" s="112"/>
      <c r="M15" s="112"/>
      <c r="N15" s="112"/>
      <c r="O15" s="112"/>
      <c r="P15" s="112"/>
      <c r="Q15" s="112"/>
      <c r="R15" s="112"/>
      <c r="S15" s="112"/>
      <c r="T15" s="112"/>
      <c r="U15" s="107"/>
      <c r="V15" s="107"/>
      <c r="W15" s="107"/>
      <c r="X15" s="107"/>
      <c r="Y15" s="107"/>
      <c r="Z15" s="107"/>
      <c r="AA15" s="107"/>
      <c r="AB15" s="107"/>
      <c r="AC15" s="107"/>
      <c r="AD15" s="107"/>
      <c r="AE15" s="107"/>
      <c r="AF15" s="107"/>
      <c r="AG15" s="107"/>
      <c r="AH15" s="107"/>
      <c r="AI15" s="107"/>
      <c r="AJ15" s="107"/>
      <c r="AK15" s="107"/>
      <c r="AL15" s="107"/>
      <c r="AM15" s="107"/>
      <c r="AN15" s="107"/>
      <c r="AO15" s="107"/>
      <c r="AP15" s="107"/>
      <c r="AQ15" s="107"/>
      <c r="AR15" s="107"/>
      <c r="AS15" s="107"/>
      <c r="AT15" s="107"/>
      <c r="AU15" s="107"/>
      <c r="AV15" s="107"/>
      <c r="AW15" s="107"/>
      <c r="AX15" s="107"/>
      <c r="AY15" s="107"/>
      <c r="AZ15" s="107"/>
      <c r="BA15" s="107"/>
      <c r="BB15" s="107"/>
      <c r="BC15" s="107"/>
      <c r="BD15" s="107"/>
      <c r="BE15" s="107"/>
      <c r="BF15" s="107"/>
      <c r="BG15" s="107"/>
      <c r="BH15" s="107"/>
      <c r="BI15" s="107"/>
      <c r="BJ15" s="107"/>
      <c r="BK15" s="107"/>
      <c r="BL15" s="107"/>
      <c r="BM15" s="107"/>
      <c r="BN15" s="107"/>
      <c r="BO15" s="107"/>
      <c r="BP15" s="107"/>
      <c r="BQ15" s="107"/>
      <c r="BR15" s="107"/>
      <c r="BS15" s="107"/>
      <c r="BT15" s="107"/>
      <c r="BU15" s="107"/>
      <c r="BV15" s="107"/>
      <c r="BW15" s="107"/>
      <c r="BX15" s="107"/>
      <c r="BY15" s="107"/>
      <c r="BZ15" s="107"/>
      <c r="CA15" s="107"/>
      <c r="CB15" s="107"/>
      <c r="CC15" s="107"/>
      <c r="CD15" s="107"/>
      <c r="CE15" s="107"/>
      <c r="CF15" s="107"/>
      <c r="CG15" s="107"/>
      <c r="CH15" s="107"/>
      <c r="CI15" s="107"/>
      <c r="CJ15" s="107"/>
      <c r="CK15" s="107"/>
      <c r="CL15" s="107"/>
      <c r="CM15" s="107"/>
      <c r="CN15" s="107"/>
      <c r="CO15" s="107"/>
      <c r="CP15" s="107"/>
      <c r="CQ15" s="107"/>
      <c r="CR15" s="107"/>
      <c r="CS15" s="107"/>
      <c r="CT15" s="107"/>
      <c r="CU15" s="107"/>
      <c r="CV15" s="107"/>
      <c r="CW15" s="107"/>
      <c r="CX15" s="107"/>
      <c r="CY15" s="107"/>
    </row>
    <row r="16" spans="1:118" s="113" customFormat="1" ht="30" x14ac:dyDescent="0.25">
      <c r="A16" s="107"/>
      <c r="B16" s="109">
        <v>9</v>
      </c>
      <c r="C16" s="16" t="s">
        <v>426</v>
      </c>
      <c r="D16" s="112"/>
      <c r="E16" s="112"/>
      <c r="F16" s="112"/>
      <c r="G16" s="112"/>
      <c r="H16" s="112"/>
      <c r="I16" s="112"/>
      <c r="J16" s="112"/>
      <c r="K16" s="112"/>
      <c r="L16" s="112"/>
      <c r="M16" s="112"/>
      <c r="N16" s="112"/>
      <c r="O16" s="112"/>
      <c r="P16" s="112"/>
      <c r="Q16" s="112"/>
      <c r="R16" s="112"/>
      <c r="S16" s="112"/>
      <c r="T16" s="112"/>
      <c r="U16" s="107"/>
      <c r="V16" s="107"/>
      <c r="W16" s="107"/>
      <c r="X16" s="107"/>
      <c r="Y16" s="107"/>
      <c r="Z16" s="107"/>
      <c r="AA16" s="107"/>
      <c r="AB16" s="107"/>
      <c r="AC16" s="107"/>
      <c r="AD16" s="107"/>
      <c r="AE16" s="107"/>
      <c r="AF16" s="107"/>
      <c r="AG16" s="107"/>
      <c r="AH16" s="107"/>
      <c r="AI16" s="107"/>
      <c r="AJ16" s="107"/>
      <c r="AK16" s="107"/>
      <c r="AL16" s="107"/>
      <c r="AM16" s="107"/>
      <c r="AN16" s="107"/>
      <c r="AO16" s="107"/>
      <c r="AP16" s="107"/>
      <c r="AQ16" s="107"/>
      <c r="AR16" s="107"/>
      <c r="AS16" s="107"/>
      <c r="AT16" s="107"/>
      <c r="AU16" s="107"/>
      <c r="AV16" s="107"/>
      <c r="AW16" s="107"/>
      <c r="AX16" s="107"/>
      <c r="AY16" s="107"/>
      <c r="AZ16" s="107"/>
      <c r="BA16" s="107"/>
      <c r="BB16" s="107"/>
      <c r="BC16" s="107"/>
      <c r="BD16" s="107"/>
      <c r="BE16" s="107"/>
      <c r="BF16" s="107"/>
      <c r="BG16" s="107"/>
      <c r="BH16" s="107"/>
      <c r="BI16" s="107"/>
      <c r="BJ16" s="107"/>
      <c r="BK16" s="107"/>
      <c r="BL16" s="107"/>
      <c r="BM16" s="107"/>
      <c r="BN16" s="107"/>
      <c r="BO16" s="107"/>
      <c r="BP16" s="107"/>
      <c r="BQ16" s="107"/>
      <c r="BR16" s="107"/>
      <c r="BS16" s="107"/>
      <c r="BT16" s="107"/>
      <c r="BU16" s="107"/>
      <c r="BV16" s="107"/>
      <c r="BW16" s="107"/>
      <c r="BX16" s="107"/>
      <c r="BY16" s="107"/>
      <c r="BZ16" s="107"/>
      <c r="CA16" s="107"/>
      <c r="CB16" s="107"/>
      <c r="CC16" s="107"/>
      <c r="CD16" s="107"/>
      <c r="CE16" s="107"/>
      <c r="CF16" s="107"/>
      <c r="CG16" s="107"/>
      <c r="CH16" s="107"/>
      <c r="CI16" s="107"/>
      <c r="CJ16" s="107"/>
      <c r="CK16" s="107"/>
      <c r="CL16" s="107"/>
      <c r="CM16" s="107"/>
      <c r="CN16" s="107"/>
      <c r="CO16" s="107"/>
      <c r="CP16" s="107"/>
      <c r="CQ16" s="107"/>
      <c r="CR16" s="107"/>
      <c r="CS16" s="107"/>
      <c r="CT16" s="107"/>
      <c r="CU16" s="107"/>
      <c r="CV16" s="107"/>
      <c r="CW16" s="107"/>
      <c r="CX16" s="107"/>
      <c r="CY16" s="107"/>
    </row>
    <row r="17" spans="1:118" s="113" customFormat="1" x14ac:dyDescent="0.25">
      <c r="A17" s="107"/>
      <c r="B17" s="109">
        <v>10</v>
      </c>
      <c r="C17" s="16" t="s">
        <v>427</v>
      </c>
      <c r="D17" s="112"/>
      <c r="E17" s="112"/>
      <c r="F17" s="112"/>
      <c r="G17" s="112"/>
      <c r="H17" s="112"/>
      <c r="I17" s="112"/>
      <c r="J17" s="112"/>
      <c r="K17" s="112"/>
      <c r="L17" s="112"/>
      <c r="M17" s="112"/>
      <c r="N17" s="112"/>
      <c r="O17" s="112"/>
      <c r="P17" s="112"/>
      <c r="Q17" s="112"/>
      <c r="R17" s="112"/>
      <c r="S17" s="112"/>
      <c r="T17" s="112"/>
      <c r="U17" s="107"/>
      <c r="V17" s="107"/>
      <c r="W17" s="107"/>
      <c r="X17" s="107"/>
      <c r="Y17" s="107"/>
      <c r="Z17" s="107"/>
      <c r="AA17" s="107"/>
      <c r="AB17" s="107"/>
      <c r="AC17" s="107"/>
      <c r="AD17" s="107"/>
      <c r="AE17" s="107"/>
      <c r="AF17" s="107"/>
      <c r="AG17" s="107"/>
      <c r="AH17" s="107"/>
      <c r="AI17" s="107"/>
      <c r="AJ17" s="107"/>
      <c r="AK17" s="107"/>
      <c r="AL17" s="107"/>
      <c r="AM17" s="107"/>
      <c r="AN17" s="107"/>
      <c r="AO17" s="107"/>
      <c r="AP17" s="107"/>
      <c r="AQ17" s="107"/>
      <c r="AR17" s="107"/>
      <c r="AS17" s="107"/>
      <c r="AT17" s="107"/>
      <c r="AU17" s="107"/>
      <c r="AV17" s="107"/>
      <c r="AW17" s="107"/>
      <c r="AX17" s="107"/>
      <c r="AY17" s="107"/>
      <c r="AZ17" s="107"/>
      <c r="BA17" s="107"/>
      <c r="BB17" s="107"/>
      <c r="BC17" s="107"/>
      <c r="BD17" s="107"/>
      <c r="BE17" s="107"/>
      <c r="BF17" s="107"/>
      <c r="BG17" s="107"/>
      <c r="BH17" s="107"/>
      <c r="BI17" s="107"/>
      <c r="BJ17" s="107"/>
      <c r="BK17" s="107"/>
      <c r="BL17" s="107"/>
      <c r="BM17" s="107"/>
      <c r="BN17" s="107"/>
      <c r="BO17" s="107"/>
      <c r="BP17" s="107"/>
      <c r="BQ17" s="107"/>
      <c r="BR17" s="107"/>
      <c r="BS17" s="107"/>
      <c r="BT17" s="107"/>
      <c r="BU17" s="107"/>
      <c r="BV17" s="107"/>
      <c r="BW17" s="107"/>
      <c r="BX17" s="107"/>
      <c r="BY17" s="107"/>
      <c r="BZ17" s="107"/>
      <c r="CA17" s="107"/>
      <c r="CB17" s="107"/>
      <c r="CC17" s="107"/>
      <c r="CD17" s="107"/>
      <c r="CE17" s="107"/>
      <c r="CF17" s="107"/>
      <c r="CG17" s="107"/>
      <c r="CH17" s="107"/>
      <c r="CI17" s="107"/>
      <c r="CJ17" s="107"/>
      <c r="CK17" s="107"/>
      <c r="CL17" s="107"/>
      <c r="CM17" s="107"/>
      <c r="CN17" s="107"/>
      <c r="CO17" s="107"/>
      <c r="CP17" s="107"/>
      <c r="CQ17" s="107"/>
      <c r="CR17" s="107"/>
      <c r="CS17" s="107"/>
      <c r="CT17" s="107"/>
      <c r="CU17" s="107"/>
      <c r="CV17" s="107"/>
      <c r="CW17" s="107"/>
      <c r="CX17" s="107"/>
      <c r="CY17" s="107"/>
    </row>
    <row r="18" spans="1:118" s="113" customFormat="1" ht="30" x14ac:dyDescent="0.25">
      <c r="A18" s="107"/>
      <c r="B18" s="109">
        <v>11</v>
      </c>
      <c r="C18" s="16" t="s">
        <v>428</v>
      </c>
      <c r="D18" s="112" t="s">
        <v>936</v>
      </c>
      <c r="E18" s="112" t="s">
        <v>936</v>
      </c>
      <c r="F18" s="112" t="s">
        <v>936</v>
      </c>
      <c r="G18" s="112" t="s">
        <v>936</v>
      </c>
      <c r="H18" s="112" t="s">
        <v>936</v>
      </c>
      <c r="I18" s="112" t="s">
        <v>936</v>
      </c>
      <c r="J18" s="112" t="s">
        <v>936</v>
      </c>
      <c r="K18" s="112" t="s">
        <v>936</v>
      </c>
      <c r="L18" s="112" t="s">
        <v>936</v>
      </c>
      <c r="M18" s="112" t="s">
        <v>936</v>
      </c>
      <c r="N18" s="409">
        <v>79815</v>
      </c>
      <c r="O18" s="112" t="s">
        <v>936</v>
      </c>
      <c r="P18" s="112" t="s">
        <v>936</v>
      </c>
      <c r="Q18" s="112" t="s">
        <v>936</v>
      </c>
      <c r="R18" s="112" t="s">
        <v>936</v>
      </c>
      <c r="S18" s="409">
        <v>79815</v>
      </c>
      <c r="T18" s="409">
        <v>79815</v>
      </c>
      <c r="U18" s="107"/>
      <c r="V18" s="107"/>
      <c r="W18" s="107"/>
      <c r="X18" s="107"/>
      <c r="Y18" s="107"/>
      <c r="Z18" s="107"/>
      <c r="AA18" s="107"/>
      <c r="AB18" s="107"/>
      <c r="AC18" s="107"/>
      <c r="AD18" s="107"/>
      <c r="AE18" s="107"/>
      <c r="AF18" s="107"/>
      <c r="AG18" s="107"/>
      <c r="AH18" s="107"/>
      <c r="AI18" s="107"/>
      <c r="AJ18" s="107"/>
      <c r="AK18" s="107"/>
      <c r="AL18" s="107"/>
      <c r="AM18" s="107"/>
      <c r="AN18" s="107"/>
      <c r="AO18" s="107"/>
      <c r="AP18" s="107"/>
      <c r="AQ18" s="107"/>
      <c r="AR18" s="107"/>
      <c r="AS18" s="107"/>
      <c r="AT18" s="107"/>
      <c r="AU18" s="107"/>
      <c r="AV18" s="107"/>
      <c r="AW18" s="107"/>
      <c r="AX18" s="107"/>
      <c r="AY18" s="107"/>
      <c r="AZ18" s="107"/>
      <c r="BA18" s="107"/>
      <c r="BB18" s="107"/>
      <c r="BC18" s="107"/>
      <c r="BD18" s="107"/>
      <c r="BE18" s="107"/>
      <c r="BF18" s="107"/>
      <c r="BG18" s="107"/>
      <c r="BH18" s="107"/>
      <c r="BI18" s="107"/>
      <c r="BJ18" s="107"/>
      <c r="BK18" s="107"/>
      <c r="BL18" s="107"/>
      <c r="BM18" s="107"/>
      <c r="BN18" s="107"/>
      <c r="BO18" s="107"/>
      <c r="BP18" s="107"/>
      <c r="BQ18" s="107"/>
      <c r="BR18" s="107"/>
      <c r="BS18" s="107"/>
      <c r="BT18" s="107"/>
      <c r="BU18" s="107"/>
      <c r="BV18" s="107"/>
      <c r="BW18" s="107"/>
      <c r="BX18" s="107"/>
      <c r="BY18" s="107"/>
      <c r="BZ18" s="107"/>
      <c r="CA18" s="107"/>
      <c r="CB18" s="107"/>
      <c r="CC18" s="107"/>
      <c r="CD18" s="107"/>
      <c r="CE18" s="107"/>
      <c r="CF18" s="107"/>
      <c r="CG18" s="107"/>
      <c r="CH18" s="107"/>
      <c r="CI18" s="107"/>
      <c r="CJ18" s="107"/>
      <c r="CK18" s="107"/>
      <c r="CL18" s="107"/>
      <c r="CM18" s="107"/>
      <c r="CN18" s="107"/>
      <c r="CO18" s="107"/>
      <c r="CP18" s="107"/>
      <c r="CQ18" s="107"/>
      <c r="CR18" s="107"/>
      <c r="CS18" s="107"/>
      <c r="CT18" s="107"/>
      <c r="CU18" s="107"/>
      <c r="CV18" s="107"/>
      <c r="CW18" s="107"/>
      <c r="CX18" s="107"/>
      <c r="CY18" s="107"/>
    </row>
    <row r="19" spans="1:118" s="113" customFormat="1" x14ac:dyDescent="0.25">
      <c r="A19" s="107"/>
      <c r="B19" s="109">
        <v>12</v>
      </c>
      <c r="C19" s="16" t="s">
        <v>429</v>
      </c>
      <c r="D19" s="112" t="s">
        <v>936</v>
      </c>
      <c r="E19" s="112" t="s">
        <v>936</v>
      </c>
      <c r="F19" s="112" t="s">
        <v>936</v>
      </c>
      <c r="G19" s="409">
        <v>15536916404</v>
      </c>
      <c r="H19" s="112" t="s">
        <v>936</v>
      </c>
      <c r="I19" s="112" t="s">
        <v>936</v>
      </c>
      <c r="J19" s="112" t="s">
        <v>936</v>
      </c>
      <c r="K19" s="112" t="s">
        <v>936</v>
      </c>
      <c r="L19" s="112" t="s">
        <v>936</v>
      </c>
      <c r="M19" s="112" t="s">
        <v>936</v>
      </c>
      <c r="N19" s="112" t="s">
        <v>936</v>
      </c>
      <c r="O19" s="112" t="s">
        <v>936</v>
      </c>
      <c r="P19" s="112" t="s">
        <v>936</v>
      </c>
      <c r="Q19" s="112" t="s">
        <v>936</v>
      </c>
      <c r="R19" s="112" t="s">
        <v>936</v>
      </c>
      <c r="S19" s="409">
        <v>15536916404</v>
      </c>
      <c r="T19" s="112" t="s">
        <v>936</v>
      </c>
      <c r="U19" s="107"/>
      <c r="V19" s="107"/>
      <c r="W19" s="107"/>
      <c r="X19" s="107"/>
      <c r="Y19" s="107"/>
      <c r="Z19" s="107"/>
      <c r="AA19" s="107"/>
      <c r="AB19" s="107"/>
      <c r="AC19" s="107"/>
      <c r="AD19" s="107"/>
      <c r="AE19" s="107"/>
      <c r="AF19" s="107"/>
      <c r="AG19" s="107"/>
      <c r="AH19" s="107"/>
      <c r="AI19" s="107"/>
      <c r="AJ19" s="107"/>
      <c r="AK19" s="107"/>
      <c r="AL19" s="107"/>
      <c r="AM19" s="107"/>
      <c r="AN19" s="107"/>
      <c r="AO19" s="107"/>
      <c r="AP19" s="107"/>
      <c r="AQ19" s="107"/>
      <c r="AR19" s="107"/>
      <c r="AS19" s="107"/>
      <c r="AT19" s="107"/>
      <c r="AU19" s="107"/>
      <c r="AV19" s="107"/>
      <c r="AW19" s="107"/>
      <c r="AX19" s="107"/>
      <c r="AY19" s="107"/>
      <c r="AZ19" s="107"/>
      <c r="BA19" s="107"/>
      <c r="BB19" s="107"/>
      <c r="BC19" s="107"/>
      <c r="BD19" s="107"/>
      <c r="BE19" s="107"/>
      <c r="BF19" s="107"/>
      <c r="BG19" s="107"/>
      <c r="BH19" s="107"/>
      <c r="BI19" s="107"/>
      <c r="BJ19" s="107"/>
      <c r="BK19" s="107"/>
      <c r="BL19" s="107"/>
      <c r="BM19" s="107"/>
      <c r="BN19" s="107"/>
      <c r="BO19" s="107"/>
      <c r="BP19" s="107"/>
      <c r="BQ19" s="107"/>
      <c r="BR19" s="107"/>
      <c r="BS19" s="107"/>
      <c r="BT19" s="107"/>
      <c r="BU19" s="107"/>
      <c r="BV19" s="107"/>
      <c r="BW19" s="107"/>
      <c r="BX19" s="107"/>
      <c r="BY19" s="107"/>
      <c r="BZ19" s="107"/>
      <c r="CA19" s="107"/>
      <c r="CB19" s="107"/>
      <c r="CC19" s="107"/>
      <c r="CD19" s="107"/>
      <c r="CE19" s="107"/>
      <c r="CF19" s="107"/>
      <c r="CG19" s="107"/>
      <c r="CH19" s="107"/>
      <c r="CI19" s="107"/>
      <c r="CJ19" s="107"/>
      <c r="CK19" s="107"/>
      <c r="CL19" s="107"/>
      <c r="CM19" s="107"/>
      <c r="CN19" s="107"/>
      <c r="CO19" s="107"/>
      <c r="CP19" s="107"/>
      <c r="CQ19" s="107"/>
      <c r="CR19" s="107"/>
      <c r="CS19" s="107"/>
      <c r="CT19" s="107"/>
      <c r="CU19" s="107"/>
      <c r="CV19" s="107"/>
      <c r="CW19" s="107"/>
      <c r="CX19" s="107"/>
      <c r="CY19" s="107"/>
    </row>
    <row r="20" spans="1:118" s="113" customFormat="1" ht="30" x14ac:dyDescent="0.25">
      <c r="A20" s="107"/>
      <c r="B20" s="109">
        <v>13</v>
      </c>
      <c r="C20" s="16" t="s">
        <v>430</v>
      </c>
      <c r="D20" s="112"/>
      <c r="E20" s="112"/>
      <c r="F20" s="112"/>
      <c r="G20" s="112"/>
      <c r="H20" s="112"/>
      <c r="I20" s="112"/>
      <c r="J20" s="112"/>
      <c r="K20" s="112"/>
      <c r="L20" s="112"/>
      <c r="M20" s="112"/>
      <c r="N20" s="112"/>
      <c r="O20" s="112"/>
      <c r="P20" s="112"/>
      <c r="Q20" s="112"/>
      <c r="R20" s="112"/>
      <c r="S20" s="112"/>
      <c r="T20" s="112"/>
      <c r="U20" s="107"/>
      <c r="V20" s="107"/>
      <c r="W20" s="107"/>
      <c r="X20" s="107"/>
      <c r="Y20" s="107"/>
      <c r="Z20" s="107"/>
      <c r="AA20" s="107"/>
      <c r="AB20" s="107"/>
      <c r="AC20" s="107"/>
      <c r="AD20" s="107"/>
      <c r="AE20" s="107"/>
      <c r="AF20" s="107"/>
      <c r="AG20" s="107"/>
      <c r="AH20" s="107"/>
      <c r="AI20" s="107"/>
      <c r="AJ20" s="107"/>
      <c r="AK20" s="107"/>
      <c r="AL20" s="107"/>
      <c r="AM20" s="107"/>
      <c r="AN20" s="107"/>
      <c r="AO20" s="107"/>
      <c r="AP20" s="107"/>
      <c r="AQ20" s="107"/>
      <c r="AR20" s="107"/>
      <c r="AS20" s="107"/>
      <c r="AT20" s="107"/>
      <c r="AU20" s="107"/>
      <c r="AV20" s="107"/>
      <c r="AW20" s="107"/>
      <c r="AX20" s="107"/>
      <c r="AY20" s="107"/>
      <c r="AZ20" s="107"/>
      <c r="BA20" s="107"/>
      <c r="BB20" s="107"/>
      <c r="BC20" s="107"/>
      <c r="BD20" s="107"/>
      <c r="BE20" s="107"/>
      <c r="BF20" s="107"/>
      <c r="BG20" s="107"/>
      <c r="BH20" s="107"/>
      <c r="BI20" s="107"/>
      <c r="BJ20" s="107"/>
      <c r="BK20" s="107"/>
      <c r="BL20" s="107"/>
      <c r="BM20" s="107"/>
      <c r="BN20" s="107"/>
      <c r="BO20" s="107"/>
      <c r="BP20" s="107"/>
      <c r="BQ20" s="107"/>
      <c r="BR20" s="107"/>
      <c r="BS20" s="107"/>
      <c r="BT20" s="107"/>
      <c r="BU20" s="107"/>
      <c r="BV20" s="107"/>
      <c r="BW20" s="107"/>
      <c r="BX20" s="107"/>
      <c r="BY20" s="107"/>
      <c r="BZ20" s="107"/>
      <c r="CA20" s="107"/>
      <c r="CB20" s="107"/>
      <c r="CC20" s="107"/>
      <c r="CD20" s="107"/>
      <c r="CE20" s="107"/>
      <c r="CF20" s="107"/>
      <c r="CG20" s="107"/>
      <c r="CH20" s="107"/>
      <c r="CI20" s="107"/>
      <c r="CJ20" s="107"/>
      <c r="CK20" s="107"/>
      <c r="CL20" s="107"/>
      <c r="CM20" s="107"/>
      <c r="CN20" s="107"/>
      <c r="CO20" s="107"/>
      <c r="CP20" s="107"/>
      <c r="CQ20" s="107"/>
      <c r="CR20" s="107"/>
      <c r="CS20" s="107"/>
      <c r="CT20" s="107"/>
      <c r="CU20" s="107"/>
      <c r="CV20" s="107"/>
      <c r="CW20" s="107"/>
      <c r="CX20" s="107"/>
      <c r="CY20" s="107"/>
    </row>
    <row r="21" spans="1:118" s="113" customFormat="1" ht="30" x14ac:dyDescent="0.25">
      <c r="A21" s="107"/>
      <c r="B21" s="109">
        <v>14</v>
      </c>
      <c r="C21" s="16" t="s">
        <v>441</v>
      </c>
      <c r="D21" s="112"/>
      <c r="E21" s="112"/>
      <c r="F21" s="112"/>
      <c r="G21" s="112"/>
      <c r="H21" s="112"/>
      <c r="I21" s="112"/>
      <c r="J21" s="112"/>
      <c r="K21" s="112"/>
      <c r="L21" s="112"/>
      <c r="M21" s="112"/>
      <c r="N21" s="112"/>
      <c r="O21" s="112"/>
      <c r="P21" s="112"/>
      <c r="Q21" s="112"/>
      <c r="R21" s="112"/>
      <c r="S21" s="112"/>
      <c r="T21" s="112"/>
      <c r="U21" s="107"/>
      <c r="V21" s="107"/>
      <c r="W21" s="107"/>
      <c r="X21" s="107"/>
      <c r="Y21" s="107"/>
      <c r="Z21" s="107"/>
      <c r="AA21" s="107"/>
      <c r="AB21" s="107"/>
      <c r="AC21" s="107"/>
      <c r="AD21" s="107"/>
      <c r="AE21" s="107"/>
      <c r="AF21" s="107"/>
      <c r="AG21" s="107"/>
      <c r="AH21" s="107"/>
      <c r="AI21" s="107"/>
      <c r="AJ21" s="107"/>
      <c r="AK21" s="107"/>
      <c r="AL21" s="107"/>
      <c r="AM21" s="107"/>
      <c r="AN21" s="107"/>
      <c r="AO21" s="107"/>
      <c r="AP21" s="107"/>
      <c r="AQ21" s="107"/>
      <c r="AR21" s="107"/>
      <c r="AS21" s="107"/>
      <c r="AT21" s="107"/>
      <c r="AU21" s="107"/>
      <c r="AV21" s="107"/>
      <c r="AW21" s="107"/>
      <c r="AX21" s="107"/>
      <c r="AY21" s="107"/>
      <c r="AZ21" s="107"/>
      <c r="BA21" s="107"/>
      <c r="BB21" s="107"/>
      <c r="BC21" s="107"/>
      <c r="BD21" s="107"/>
      <c r="BE21" s="107"/>
      <c r="BF21" s="107"/>
      <c r="BG21" s="107"/>
      <c r="BH21" s="107"/>
      <c r="BI21" s="107"/>
      <c r="BJ21" s="107"/>
      <c r="BK21" s="107"/>
      <c r="BL21" s="107"/>
      <c r="BM21" s="107"/>
      <c r="BN21" s="107"/>
      <c r="BO21" s="107"/>
      <c r="BP21" s="107"/>
      <c r="BQ21" s="107"/>
      <c r="BR21" s="107"/>
      <c r="BS21" s="107"/>
      <c r="BT21" s="107"/>
      <c r="BU21" s="107"/>
      <c r="BV21" s="107"/>
      <c r="BW21" s="107"/>
      <c r="BX21" s="107"/>
      <c r="BY21" s="107"/>
      <c r="BZ21" s="107"/>
      <c r="CA21" s="107"/>
      <c r="CB21" s="107"/>
      <c r="CC21" s="107"/>
      <c r="CD21" s="107"/>
      <c r="CE21" s="107"/>
      <c r="CF21" s="107"/>
      <c r="CG21" s="107"/>
      <c r="CH21" s="107"/>
      <c r="CI21" s="107"/>
      <c r="CJ21" s="107"/>
      <c r="CK21" s="107"/>
      <c r="CL21" s="107"/>
      <c r="CM21" s="107"/>
      <c r="CN21" s="107"/>
      <c r="CO21" s="107"/>
      <c r="CP21" s="107"/>
      <c r="CQ21" s="107"/>
      <c r="CR21" s="107"/>
      <c r="CS21" s="107"/>
      <c r="CT21" s="107"/>
      <c r="CU21" s="107"/>
      <c r="CV21" s="107"/>
      <c r="CW21" s="107"/>
      <c r="CX21" s="107"/>
      <c r="CY21" s="107"/>
    </row>
    <row r="22" spans="1:118" s="113" customFormat="1" x14ac:dyDescent="0.25">
      <c r="A22" s="107"/>
      <c r="B22" s="109">
        <v>15</v>
      </c>
      <c r="C22" s="16" t="s">
        <v>432</v>
      </c>
      <c r="D22" s="112" t="s">
        <v>936</v>
      </c>
      <c r="E22" s="112" t="s">
        <v>936</v>
      </c>
      <c r="F22" s="112" t="s">
        <v>936</v>
      </c>
      <c r="G22" s="112" t="s">
        <v>936</v>
      </c>
      <c r="H22" s="112" t="s">
        <v>936</v>
      </c>
      <c r="I22" s="112" t="s">
        <v>936</v>
      </c>
      <c r="J22" s="112" t="s">
        <v>936</v>
      </c>
      <c r="K22" s="112" t="s">
        <v>936</v>
      </c>
      <c r="L22" s="112" t="s">
        <v>936</v>
      </c>
      <c r="M22" s="409">
        <v>57823348</v>
      </c>
      <c r="N22" s="112" t="s">
        <v>936</v>
      </c>
      <c r="O22" s="112" t="s">
        <v>936</v>
      </c>
      <c r="P22" s="112" t="s">
        <v>936</v>
      </c>
      <c r="Q22" s="112" t="s">
        <v>936</v>
      </c>
      <c r="R22" s="112" t="s">
        <v>936</v>
      </c>
      <c r="S22" s="409">
        <v>57823348</v>
      </c>
      <c r="T22" s="409">
        <v>57823348</v>
      </c>
      <c r="U22" s="107"/>
      <c r="V22" s="107"/>
      <c r="W22" s="107"/>
      <c r="X22" s="107"/>
      <c r="Y22" s="107"/>
      <c r="Z22" s="107"/>
      <c r="AA22" s="107"/>
      <c r="AB22" s="107"/>
      <c r="AC22" s="107"/>
      <c r="AD22" s="107"/>
      <c r="AE22" s="107"/>
      <c r="AF22" s="107"/>
      <c r="AG22" s="107"/>
      <c r="AH22" s="107"/>
      <c r="AI22" s="107"/>
      <c r="AJ22" s="107"/>
      <c r="AK22" s="107"/>
      <c r="AL22" s="107"/>
      <c r="AM22" s="107"/>
      <c r="AN22" s="107"/>
      <c r="AO22" s="107"/>
      <c r="AP22" s="107"/>
      <c r="AQ22" s="107"/>
      <c r="AR22" s="107"/>
      <c r="AS22" s="107"/>
      <c r="AT22" s="107"/>
      <c r="AU22" s="107"/>
      <c r="AV22" s="107"/>
      <c r="AW22" s="107"/>
      <c r="AX22" s="107"/>
      <c r="AY22" s="107"/>
      <c r="AZ22" s="107"/>
      <c r="BA22" s="107"/>
      <c r="BB22" s="107"/>
      <c r="BC22" s="107"/>
      <c r="BD22" s="107"/>
      <c r="BE22" s="107"/>
      <c r="BF22" s="107"/>
      <c r="BG22" s="107"/>
      <c r="BH22" s="107"/>
      <c r="BI22" s="107"/>
      <c r="BJ22" s="107"/>
      <c r="BK22" s="107"/>
      <c r="BL22" s="107"/>
      <c r="BM22" s="107"/>
      <c r="BN22" s="107"/>
      <c r="BO22" s="107"/>
      <c r="BP22" s="107"/>
      <c r="BQ22" s="107"/>
      <c r="BR22" s="107"/>
      <c r="BS22" s="107"/>
      <c r="BT22" s="107"/>
      <c r="BU22" s="107"/>
      <c r="BV22" s="107"/>
      <c r="BW22" s="107"/>
      <c r="BX22" s="107"/>
      <c r="BY22" s="107"/>
      <c r="BZ22" s="107"/>
      <c r="CA22" s="107"/>
      <c r="CB22" s="107"/>
      <c r="CC22" s="107"/>
      <c r="CD22" s="107"/>
      <c r="CE22" s="107"/>
      <c r="CF22" s="107"/>
      <c r="CG22" s="107"/>
      <c r="CH22" s="107"/>
      <c r="CI22" s="107"/>
      <c r="CJ22" s="107"/>
      <c r="CK22" s="107"/>
      <c r="CL22" s="107"/>
      <c r="CM22" s="107"/>
      <c r="CN22" s="107"/>
      <c r="CO22" s="107"/>
      <c r="CP22" s="107"/>
      <c r="CQ22" s="107"/>
      <c r="CR22" s="107"/>
      <c r="CS22" s="107"/>
      <c r="CT22" s="107"/>
      <c r="CU22" s="107"/>
      <c r="CV22" s="107"/>
      <c r="CW22" s="107"/>
      <c r="CX22" s="107"/>
      <c r="CY22" s="107"/>
    </row>
    <row r="23" spans="1:118" s="113" customFormat="1" x14ac:dyDescent="0.25">
      <c r="A23" s="107"/>
      <c r="B23" s="109">
        <v>16</v>
      </c>
      <c r="C23" s="16" t="s">
        <v>433</v>
      </c>
      <c r="D23" s="112"/>
      <c r="E23" s="112"/>
      <c r="F23" s="112"/>
      <c r="G23" s="112"/>
      <c r="H23" s="112"/>
      <c r="I23" s="112"/>
      <c r="J23" s="112"/>
      <c r="K23" s="112"/>
      <c r="L23" s="112"/>
      <c r="M23" s="112"/>
      <c r="N23" s="112"/>
      <c r="O23" s="112"/>
      <c r="P23" s="112"/>
      <c r="Q23" s="112"/>
      <c r="R23" s="112"/>
      <c r="S23" s="112"/>
      <c r="T23" s="112"/>
      <c r="U23" s="107"/>
      <c r="V23" s="107"/>
      <c r="W23" s="107"/>
      <c r="X23" s="107"/>
      <c r="Y23" s="107"/>
      <c r="Z23" s="107"/>
      <c r="AA23" s="107"/>
      <c r="AB23" s="107"/>
      <c r="AC23" s="107"/>
      <c r="AD23" s="107"/>
      <c r="AE23" s="107"/>
      <c r="AF23" s="107"/>
      <c r="AG23" s="107"/>
      <c r="AH23" s="107"/>
      <c r="AI23" s="107"/>
      <c r="AJ23" s="107"/>
      <c r="AK23" s="107"/>
      <c r="AL23" s="107"/>
      <c r="AM23" s="107"/>
      <c r="AN23" s="107"/>
      <c r="AO23" s="107"/>
      <c r="AP23" s="107"/>
      <c r="AQ23" s="107"/>
      <c r="AR23" s="107"/>
      <c r="AS23" s="107"/>
      <c r="AT23" s="107"/>
      <c r="AU23" s="107"/>
      <c r="AV23" s="107"/>
      <c r="AW23" s="107"/>
      <c r="AX23" s="107"/>
      <c r="AY23" s="107"/>
      <c r="AZ23" s="107"/>
      <c r="BA23" s="107"/>
      <c r="BB23" s="107"/>
      <c r="BC23" s="107"/>
      <c r="BD23" s="107"/>
      <c r="BE23" s="107"/>
      <c r="BF23" s="107"/>
      <c r="BG23" s="107"/>
      <c r="BH23" s="107"/>
      <c r="BI23" s="107"/>
      <c r="BJ23" s="107"/>
      <c r="BK23" s="107"/>
      <c r="BL23" s="107"/>
      <c r="BM23" s="107"/>
      <c r="BN23" s="107"/>
      <c r="BO23" s="107"/>
      <c r="BP23" s="107"/>
      <c r="BQ23" s="107"/>
      <c r="BR23" s="107"/>
      <c r="BS23" s="107"/>
      <c r="BT23" s="107"/>
      <c r="BU23" s="107"/>
      <c r="BV23" s="107"/>
      <c r="BW23" s="107"/>
      <c r="BX23" s="107"/>
      <c r="BY23" s="107"/>
      <c r="BZ23" s="107"/>
      <c r="CA23" s="107"/>
      <c r="CB23" s="107"/>
      <c r="CC23" s="107"/>
      <c r="CD23" s="107"/>
      <c r="CE23" s="107"/>
      <c r="CF23" s="107"/>
      <c r="CG23" s="107"/>
      <c r="CH23" s="107"/>
      <c r="CI23" s="107"/>
      <c r="CJ23" s="107"/>
      <c r="CK23" s="107"/>
      <c r="CL23" s="107"/>
      <c r="CM23" s="107"/>
      <c r="CN23" s="107"/>
      <c r="CO23" s="107"/>
      <c r="CP23" s="107"/>
      <c r="CQ23" s="107"/>
      <c r="CR23" s="107"/>
      <c r="CS23" s="107"/>
      <c r="CT23" s="107"/>
      <c r="CU23" s="107"/>
      <c r="CV23" s="107"/>
      <c r="CW23" s="107"/>
      <c r="CX23" s="107"/>
      <c r="CY23" s="107"/>
    </row>
    <row r="24" spans="1:118" s="113" customFormat="1" x14ac:dyDescent="0.25">
      <c r="A24" s="107"/>
      <c r="B24" s="114">
        <v>17</v>
      </c>
      <c r="C24" s="114" t="s">
        <v>434</v>
      </c>
      <c r="D24" s="409">
        <v>680245534</v>
      </c>
      <c r="E24" s="112" t="s">
        <v>936</v>
      </c>
      <c r="F24" s="112" t="s">
        <v>936</v>
      </c>
      <c r="G24" s="409">
        <v>15536916404</v>
      </c>
      <c r="H24" s="409">
        <v>808556972</v>
      </c>
      <c r="I24" s="112" t="s">
        <v>936</v>
      </c>
      <c r="J24" s="409">
        <v>1661547</v>
      </c>
      <c r="K24" s="112" t="s">
        <v>936</v>
      </c>
      <c r="L24" s="112" t="s">
        <v>936</v>
      </c>
      <c r="M24" s="409">
        <v>78665740</v>
      </c>
      <c r="N24" s="409">
        <v>79815</v>
      </c>
      <c r="O24" s="112" t="s">
        <v>936</v>
      </c>
      <c r="P24" s="112" t="s">
        <v>936</v>
      </c>
      <c r="Q24" s="112" t="s">
        <v>936</v>
      </c>
      <c r="R24" s="112" t="s">
        <v>936</v>
      </c>
      <c r="S24" s="409">
        <v>17106126012</v>
      </c>
      <c r="T24" s="409">
        <v>78745555</v>
      </c>
      <c r="U24" s="107"/>
      <c r="V24" s="107"/>
      <c r="W24" s="107"/>
      <c r="X24" s="107"/>
      <c r="Y24" s="107"/>
      <c r="Z24" s="107"/>
      <c r="AA24" s="107"/>
      <c r="AB24" s="107"/>
      <c r="AC24" s="107"/>
      <c r="AD24" s="107"/>
      <c r="AE24" s="107"/>
      <c r="AF24" s="107"/>
      <c r="AG24" s="107"/>
      <c r="AH24" s="107"/>
      <c r="AI24" s="107"/>
      <c r="AJ24" s="107"/>
      <c r="AK24" s="107"/>
      <c r="AL24" s="107"/>
      <c r="AM24" s="107"/>
      <c r="AN24" s="107"/>
      <c r="AO24" s="107"/>
      <c r="AP24" s="107"/>
      <c r="AQ24" s="107"/>
      <c r="AR24" s="107"/>
      <c r="AS24" s="107"/>
      <c r="AT24" s="107"/>
      <c r="AU24" s="107"/>
      <c r="AV24" s="107"/>
      <c r="AW24" s="107"/>
      <c r="AX24" s="107"/>
      <c r="AY24" s="107"/>
      <c r="AZ24" s="107"/>
      <c r="BA24" s="107"/>
      <c r="BB24" s="107"/>
      <c r="BC24" s="107"/>
      <c r="BD24" s="107"/>
      <c r="BE24" s="107"/>
      <c r="BF24" s="107"/>
      <c r="BG24" s="107"/>
      <c r="BH24" s="107"/>
      <c r="BI24" s="107"/>
      <c r="BJ24" s="107"/>
      <c r="BK24" s="107"/>
      <c r="BL24" s="107"/>
      <c r="BM24" s="107"/>
      <c r="BN24" s="107"/>
      <c r="BO24" s="107"/>
      <c r="BP24" s="107"/>
      <c r="BQ24" s="107"/>
      <c r="BR24" s="107"/>
      <c r="BS24" s="107"/>
      <c r="BT24" s="107"/>
      <c r="BU24" s="107"/>
      <c r="BV24" s="107"/>
      <c r="BW24" s="107"/>
      <c r="BX24" s="107"/>
      <c r="BY24" s="107"/>
      <c r="BZ24" s="107"/>
      <c r="CA24" s="107"/>
      <c r="CB24" s="107"/>
      <c r="CC24" s="107"/>
      <c r="CD24" s="107"/>
      <c r="CE24" s="107"/>
      <c r="CF24" s="107"/>
      <c r="CG24" s="107"/>
      <c r="CH24" s="107"/>
      <c r="CI24" s="107"/>
      <c r="CJ24" s="107"/>
      <c r="CK24" s="107"/>
      <c r="CL24" s="107"/>
      <c r="CM24" s="107"/>
      <c r="CN24" s="107"/>
      <c r="CO24" s="107"/>
      <c r="CP24" s="107"/>
      <c r="CQ24" s="107"/>
      <c r="CR24" s="107"/>
      <c r="CS24" s="107"/>
      <c r="CT24" s="107"/>
      <c r="CU24" s="107"/>
      <c r="CV24" s="107"/>
      <c r="CW24" s="107"/>
      <c r="CX24" s="107"/>
      <c r="CY24" s="107"/>
    </row>
    <row r="25" spans="1:118" s="113" customFormat="1" x14ac:dyDescent="0.25">
      <c r="A25" s="107"/>
      <c r="B25" s="107"/>
      <c r="C25" s="107"/>
      <c r="D25" s="107"/>
      <c r="E25" s="107"/>
      <c r="F25" s="107"/>
      <c r="G25" s="107"/>
      <c r="H25" s="107"/>
      <c r="I25" s="107"/>
      <c r="J25" s="107"/>
      <c r="K25" s="107"/>
      <c r="L25" s="107"/>
      <c r="M25" s="107"/>
      <c r="N25" s="107"/>
      <c r="O25" s="107"/>
      <c r="P25" s="107"/>
      <c r="Q25" s="107"/>
      <c r="R25" s="107"/>
      <c r="S25" s="107"/>
      <c r="T25" s="107"/>
      <c r="U25" s="107"/>
      <c r="V25" s="107"/>
      <c r="W25" s="107"/>
      <c r="X25" s="107"/>
      <c r="Y25" s="107"/>
      <c r="Z25" s="107"/>
      <c r="AA25" s="107"/>
      <c r="AB25" s="107"/>
      <c r="AC25" s="107"/>
      <c r="AD25" s="107"/>
      <c r="AE25" s="107"/>
      <c r="AF25" s="107"/>
      <c r="AG25" s="107"/>
      <c r="AH25" s="107"/>
      <c r="AI25" s="107"/>
      <c r="AJ25" s="107"/>
      <c r="AK25" s="107"/>
      <c r="AL25" s="107"/>
      <c r="AM25" s="107"/>
      <c r="AN25" s="107"/>
      <c r="AO25" s="107"/>
      <c r="AP25" s="107"/>
      <c r="AQ25" s="107"/>
      <c r="AR25" s="107"/>
      <c r="AS25" s="107"/>
      <c r="AT25" s="107"/>
      <c r="AU25" s="107"/>
      <c r="AV25" s="107"/>
      <c r="AW25" s="107"/>
      <c r="AX25" s="107"/>
      <c r="AY25" s="107"/>
      <c r="AZ25" s="107"/>
      <c r="BA25" s="107"/>
      <c r="BB25" s="107"/>
      <c r="BC25" s="107"/>
      <c r="BD25" s="107"/>
      <c r="BE25" s="107"/>
      <c r="BF25" s="107"/>
      <c r="BG25" s="107"/>
      <c r="BH25" s="107"/>
      <c r="BI25" s="107"/>
      <c r="BJ25" s="107"/>
      <c r="BK25" s="107"/>
      <c r="BL25" s="107"/>
      <c r="BM25" s="107"/>
      <c r="BN25" s="107"/>
      <c r="BO25" s="107"/>
      <c r="BP25" s="107"/>
      <c r="BQ25" s="107"/>
      <c r="BR25" s="107"/>
      <c r="BS25" s="107"/>
      <c r="BT25" s="107"/>
      <c r="BU25" s="107"/>
      <c r="BV25" s="107"/>
      <c r="BW25" s="107"/>
      <c r="BX25" s="107"/>
      <c r="BY25" s="107"/>
      <c r="BZ25" s="107"/>
      <c r="CA25" s="107"/>
      <c r="CB25" s="107"/>
      <c r="CC25" s="107"/>
      <c r="CD25" s="107"/>
      <c r="CE25" s="107"/>
      <c r="CF25" s="107"/>
      <c r="CG25" s="107"/>
      <c r="CH25" s="107"/>
      <c r="CI25" s="107"/>
      <c r="CJ25" s="107"/>
      <c r="CK25" s="107"/>
      <c r="CL25" s="107"/>
      <c r="CM25" s="107"/>
      <c r="CN25" s="107"/>
      <c r="CO25" s="107"/>
      <c r="CP25" s="107"/>
      <c r="CQ25" s="107"/>
      <c r="CR25" s="107"/>
      <c r="CS25" s="107"/>
      <c r="CT25" s="107"/>
      <c r="CU25" s="107"/>
      <c r="CV25" s="107"/>
      <c r="CW25" s="107"/>
      <c r="CX25" s="107"/>
      <c r="CY25" s="107"/>
    </row>
    <row r="26" spans="1:118" s="113" customFormat="1" x14ac:dyDescent="0.25">
      <c r="A26" s="107"/>
      <c r="B26" s="107"/>
      <c r="C26" s="107"/>
      <c r="D26" s="107"/>
      <c r="E26" s="107"/>
      <c r="F26" s="107"/>
      <c r="G26" s="107"/>
      <c r="H26" s="107"/>
      <c r="I26" s="107"/>
      <c r="J26" s="107"/>
      <c r="K26" s="107"/>
      <c r="L26" s="107"/>
      <c r="M26" s="107"/>
      <c r="N26" s="107"/>
      <c r="O26" s="107"/>
      <c r="P26" s="107"/>
      <c r="Q26" s="107"/>
      <c r="R26" s="107"/>
      <c r="S26" s="107"/>
      <c r="T26" s="107"/>
      <c r="U26" s="107"/>
      <c r="V26" s="107"/>
      <c r="W26" s="107"/>
      <c r="X26" s="107"/>
      <c r="Y26" s="107"/>
      <c r="Z26" s="107"/>
      <c r="AA26" s="107"/>
      <c r="AB26" s="107"/>
      <c r="AC26" s="107"/>
      <c r="AD26" s="107"/>
      <c r="AE26" s="107"/>
      <c r="AF26" s="107"/>
      <c r="AG26" s="107"/>
      <c r="AH26" s="107"/>
      <c r="AI26" s="107"/>
      <c r="AJ26" s="107"/>
      <c r="AK26" s="107"/>
      <c r="AL26" s="107"/>
      <c r="AM26" s="107"/>
      <c r="AN26" s="107"/>
      <c r="AO26" s="107"/>
      <c r="AP26" s="107"/>
      <c r="AQ26" s="107"/>
      <c r="AR26" s="107"/>
      <c r="AS26" s="107"/>
      <c r="AT26" s="107"/>
      <c r="AU26" s="107"/>
      <c r="AV26" s="107"/>
      <c r="AW26" s="107"/>
      <c r="AX26" s="107"/>
      <c r="AY26" s="107"/>
      <c r="AZ26" s="107"/>
      <c r="BA26" s="107"/>
      <c r="BB26" s="107"/>
      <c r="BC26" s="107"/>
      <c r="BD26" s="107"/>
      <c r="BE26" s="107"/>
      <c r="BF26" s="107"/>
      <c r="BG26" s="107"/>
      <c r="BH26" s="107"/>
      <c r="BI26" s="107"/>
      <c r="BJ26" s="107"/>
      <c r="BK26" s="107"/>
      <c r="BL26" s="107"/>
      <c r="BM26" s="107"/>
      <c r="BN26" s="107"/>
      <c r="BO26" s="107"/>
      <c r="BP26" s="107"/>
      <c r="BQ26" s="107"/>
      <c r="BR26" s="107"/>
      <c r="BS26" s="107"/>
      <c r="BT26" s="107"/>
      <c r="BU26" s="107"/>
      <c r="BV26" s="107"/>
      <c r="BW26" s="107"/>
      <c r="BX26" s="107"/>
      <c r="BY26" s="107"/>
      <c r="BZ26" s="107"/>
      <c r="CA26" s="107"/>
      <c r="CB26" s="107"/>
      <c r="CC26" s="107"/>
      <c r="CD26" s="107"/>
      <c r="CE26" s="107"/>
      <c r="CF26" s="107"/>
      <c r="CG26" s="107"/>
      <c r="CH26" s="107"/>
      <c r="CI26" s="107"/>
      <c r="CJ26" s="107"/>
      <c r="CK26" s="107"/>
      <c r="CL26" s="107"/>
      <c r="CM26" s="107"/>
      <c r="CN26" s="107"/>
      <c r="CO26" s="107"/>
      <c r="CP26" s="107"/>
      <c r="CQ26" s="107"/>
      <c r="CR26" s="107"/>
      <c r="CS26" s="107"/>
      <c r="CT26" s="107"/>
      <c r="CU26" s="107"/>
      <c r="CV26" s="107"/>
      <c r="CW26" s="107"/>
      <c r="CX26" s="107"/>
      <c r="CY26" s="107"/>
    </row>
    <row r="27" spans="1:118" s="113" customFormat="1" x14ac:dyDescent="0.25">
      <c r="A27" s="107"/>
      <c r="B27" s="107"/>
      <c r="C27" s="107"/>
      <c r="D27" s="107"/>
      <c r="E27" s="107"/>
      <c r="F27" s="107"/>
      <c r="G27" s="107"/>
      <c r="H27" s="107"/>
      <c r="I27" s="107"/>
      <c r="J27" s="107"/>
      <c r="K27" s="107"/>
      <c r="L27" s="107"/>
      <c r="M27" s="107"/>
      <c r="N27" s="107"/>
      <c r="O27" s="107"/>
      <c r="P27" s="98"/>
      <c r="Q27" s="107"/>
      <c r="R27" s="107"/>
      <c r="S27" s="107"/>
      <c r="T27" s="107"/>
      <c r="U27" s="107"/>
      <c r="V27" s="107"/>
      <c r="W27" s="107"/>
      <c r="X27" s="107"/>
      <c r="Y27" s="107"/>
      <c r="Z27" s="107"/>
      <c r="AA27" s="107"/>
      <c r="AB27" s="107"/>
      <c r="AC27" s="107"/>
      <c r="AD27" s="107"/>
      <c r="AE27" s="107"/>
      <c r="AF27" s="107"/>
      <c r="AG27" s="107"/>
      <c r="AH27" s="107"/>
      <c r="AI27" s="107"/>
      <c r="AJ27" s="107"/>
      <c r="AK27" s="107"/>
      <c r="AL27" s="107"/>
      <c r="AM27" s="107"/>
      <c r="AN27" s="107"/>
      <c r="AO27" s="107"/>
      <c r="AP27" s="107"/>
      <c r="AQ27" s="107"/>
      <c r="AR27" s="107"/>
      <c r="AS27" s="107"/>
      <c r="AT27" s="107"/>
      <c r="AU27" s="107"/>
      <c r="AV27" s="107"/>
      <c r="AW27" s="107"/>
      <c r="AX27" s="107"/>
      <c r="AY27" s="107"/>
      <c r="AZ27" s="107"/>
      <c r="BA27" s="107"/>
      <c r="BB27" s="107"/>
      <c r="BC27" s="107"/>
      <c r="BD27" s="107"/>
      <c r="BE27" s="107"/>
      <c r="BF27" s="107"/>
      <c r="BG27" s="107"/>
      <c r="BH27" s="107"/>
      <c r="BI27" s="107"/>
      <c r="BJ27" s="107"/>
      <c r="BK27" s="107"/>
      <c r="BL27" s="107"/>
      <c r="BM27" s="107"/>
      <c r="BN27" s="107"/>
      <c r="BO27" s="107"/>
      <c r="BP27" s="107"/>
      <c r="BQ27" s="107"/>
      <c r="BR27" s="107"/>
      <c r="BS27" s="107"/>
      <c r="BT27" s="107"/>
      <c r="BU27" s="107"/>
      <c r="BV27" s="107"/>
      <c r="BW27" s="107"/>
      <c r="BX27" s="107"/>
      <c r="BY27" s="107"/>
      <c r="BZ27" s="107"/>
      <c r="CA27" s="107"/>
      <c r="CB27" s="107"/>
      <c r="CC27" s="107"/>
      <c r="CD27" s="107"/>
      <c r="CE27" s="107"/>
      <c r="CF27" s="107"/>
      <c r="CG27" s="107"/>
      <c r="CH27" s="107"/>
      <c r="CI27" s="107"/>
      <c r="CJ27" s="107"/>
      <c r="CK27" s="107"/>
      <c r="CL27" s="107"/>
      <c r="CM27" s="107"/>
      <c r="CN27" s="107"/>
      <c r="CO27" s="107"/>
      <c r="CP27" s="107"/>
      <c r="CQ27" s="107"/>
      <c r="CR27" s="107"/>
      <c r="CS27" s="107"/>
      <c r="CT27" s="107"/>
      <c r="CU27" s="107"/>
      <c r="CV27" s="107"/>
      <c r="CW27" s="107"/>
      <c r="CX27" s="107"/>
      <c r="CY27" s="107"/>
    </row>
    <row r="28" spans="1:118" x14ac:dyDescent="0.25">
      <c r="S28" s="585"/>
      <c r="T28" s="585"/>
      <c r="CZ28" s="11"/>
      <c r="DA28" s="11"/>
      <c r="DB28" s="11"/>
      <c r="DC28" s="11"/>
      <c r="DD28" s="11"/>
      <c r="DE28" s="11"/>
      <c r="DF28" s="11"/>
      <c r="DG28" s="11"/>
      <c r="DH28" s="11"/>
      <c r="DI28" s="11"/>
      <c r="DJ28" s="11"/>
      <c r="DK28" s="11"/>
      <c r="DL28" s="11"/>
      <c r="DM28" s="11"/>
      <c r="DN28" s="11"/>
    </row>
    <row r="29" spans="1:118" x14ac:dyDescent="0.25">
      <c r="CZ29" s="11"/>
      <c r="DA29" s="11"/>
      <c r="DB29" s="11"/>
      <c r="DC29" s="11"/>
      <c r="DD29" s="11"/>
      <c r="DE29" s="11"/>
      <c r="DF29" s="11"/>
      <c r="DG29" s="11"/>
      <c r="DH29" s="11"/>
      <c r="DI29" s="11"/>
      <c r="DJ29" s="11"/>
      <c r="DK29" s="11"/>
      <c r="DL29" s="11"/>
      <c r="DM29" s="11"/>
      <c r="DN29" s="11"/>
    </row>
  </sheetData>
  <mergeCells count="4">
    <mergeCell ref="C5:C7"/>
    <mergeCell ref="D5:R5"/>
    <mergeCell ref="S5:S6"/>
    <mergeCell ref="T5:T6"/>
  </mergeCells>
  <hyperlinks>
    <hyperlink ref="V2" location="Index!A1" display="Return to index" xr:uid="{C57363FB-15DD-4AAC-8F81-4F147F434C34}"/>
  </hyperlinks>
  <pageMargins left="0.7" right="0.7" top="0.78740157499999996" bottom="0.78740157499999996" header="0.3" footer="0.3"/>
  <pageSetup paperSize="9" scale="10" orientation="landscape"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2005A5-75C9-4D28-8784-CB970C545030}">
  <dimension ref="B2:Q83"/>
  <sheetViews>
    <sheetView showGridLines="0" zoomScale="70" zoomScaleNormal="70" workbookViewId="0">
      <selection activeCell="Q2" sqref="Q2"/>
    </sheetView>
  </sheetViews>
  <sheetFormatPr defaultColWidth="11.5703125" defaultRowHeight="15" x14ac:dyDescent="0.25"/>
  <cols>
    <col min="1" max="1" width="3.7109375" style="12" customWidth="1"/>
    <col min="2" max="2" width="18.28515625" style="12" customWidth="1"/>
    <col min="3" max="3" width="26.42578125" style="12" customWidth="1"/>
    <col min="4" max="4" width="19" style="12" customWidth="1"/>
    <col min="5" max="5" width="15.7109375" style="12" customWidth="1"/>
    <col min="6" max="6" width="13.5703125" style="12" customWidth="1"/>
    <col min="7" max="7" width="16.5703125" style="12" customWidth="1"/>
    <col min="8" max="11" width="13.5703125" style="12" customWidth="1"/>
    <col min="12" max="12" width="16.28515625" style="12" customWidth="1"/>
    <col min="13" max="14" width="13.5703125" style="12" customWidth="1"/>
    <col min="15" max="15" width="16.140625" style="12" customWidth="1"/>
    <col min="16" max="16" width="4.28515625" style="12" customWidth="1"/>
    <col min="17" max="17" width="16.28515625" style="12" bestFit="1" customWidth="1"/>
    <col min="18" max="18" width="32.7109375" style="12" customWidth="1"/>
    <col min="19" max="16384" width="11.5703125" style="12"/>
  </cols>
  <sheetData>
    <row r="2" spans="2:17" ht="20.25" x14ac:dyDescent="0.3">
      <c r="B2" s="9" t="s">
        <v>442</v>
      </c>
      <c r="C2" s="10"/>
      <c r="D2" s="10"/>
      <c r="E2" s="10"/>
      <c r="F2" s="10"/>
      <c r="G2" s="10"/>
      <c r="H2" s="10"/>
      <c r="I2" s="10"/>
      <c r="J2" s="10"/>
      <c r="K2" s="10"/>
      <c r="L2" s="10"/>
      <c r="M2" s="10"/>
      <c r="N2" s="118"/>
      <c r="O2" s="10"/>
      <c r="Q2" s="271" t="s">
        <v>46</v>
      </c>
    </row>
    <row r="4" spans="2:17" x14ac:dyDescent="0.25">
      <c r="B4" s="119"/>
    </row>
    <row r="5" spans="2:17" s="120" customFormat="1" ht="84" customHeight="1" x14ac:dyDescent="0.25">
      <c r="B5" s="808" t="s">
        <v>443</v>
      </c>
      <c r="C5" s="15" t="s">
        <v>444</v>
      </c>
      <c r="D5" s="15" t="s">
        <v>445</v>
      </c>
      <c r="E5" s="15" t="s">
        <v>446</v>
      </c>
      <c r="F5" s="15" t="s">
        <v>447</v>
      </c>
      <c r="G5" s="15" t="s">
        <v>448</v>
      </c>
      <c r="H5" s="15" t="s">
        <v>449</v>
      </c>
      <c r="I5" s="15" t="s">
        <v>450</v>
      </c>
      <c r="J5" s="15" t="s">
        <v>451</v>
      </c>
      <c r="K5" s="15" t="s">
        <v>452</v>
      </c>
      <c r="L5" s="15" t="s">
        <v>453</v>
      </c>
      <c r="M5" s="15" t="s">
        <v>454</v>
      </c>
      <c r="N5" s="15" t="s">
        <v>455</v>
      </c>
      <c r="O5" s="15" t="s">
        <v>456</v>
      </c>
    </row>
    <row r="6" spans="2:17" s="122" customFormat="1" x14ac:dyDescent="0.25">
      <c r="B6" s="809"/>
      <c r="C6" s="121" t="s">
        <v>236</v>
      </c>
      <c r="D6" s="121" t="s">
        <v>237</v>
      </c>
      <c r="E6" s="121" t="s">
        <v>238</v>
      </c>
      <c r="F6" s="121" t="s">
        <v>239</v>
      </c>
      <c r="G6" s="121" t="s">
        <v>240</v>
      </c>
      <c r="H6" s="121" t="s">
        <v>333</v>
      </c>
      <c r="I6" s="121" t="s">
        <v>334</v>
      </c>
      <c r="J6" s="121" t="s">
        <v>335</v>
      </c>
      <c r="K6" s="121" t="s">
        <v>356</v>
      </c>
      <c r="L6" s="121" t="s">
        <v>357</v>
      </c>
      <c r="M6" s="121" t="s">
        <v>358</v>
      </c>
      <c r="N6" s="121" t="s">
        <v>359</v>
      </c>
      <c r="O6" s="121" t="s">
        <v>382</v>
      </c>
    </row>
    <row r="7" spans="2:17" s="127" customFormat="1" ht="19.5" customHeight="1" x14ac:dyDescent="0.25">
      <c r="B7" s="123" t="s">
        <v>937</v>
      </c>
      <c r="C7" s="124"/>
      <c r="D7" s="125"/>
      <c r="E7" s="126"/>
      <c r="F7" s="126"/>
      <c r="G7" s="126"/>
      <c r="H7" s="126"/>
      <c r="I7" s="126"/>
      <c r="J7" s="126"/>
      <c r="K7" s="126"/>
      <c r="L7" s="126"/>
      <c r="M7" s="126"/>
      <c r="N7" s="126"/>
      <c r="O7" s="126"/>
    </row>
    <row r="8" spans="2:17" s="127" customFormat="1" x14ac:dyDescent="0.25">
      <c r="B8" s="128"/>
      <c r="C8" s="129" t="s">
        <v>457</v>
      </c>
      <c r="D8" s="363">
        <v>58770054</v>
      </c>
      <c r="E8" s="131" t="s">
        <v>936</v>
      </c>
      <c r="F8" s="366">
        <v>0</v>
      </c>
      <c r="G8" s="364">
        <v>58770054</v>
      </c>
      <c r="H8" s="366">
        <v>8.0000000000000004E-4</v>
      </c>
      <c r="I8" s="131">
        <v>12</v>
      </c>
      <c r="J8" s="366">
        <v>5.3800000000000001E-2</v>
      </c>
      <c r="K8" s="131">
        <v>3</v>
      </c>
      <c r="L8" s="364">
        <v>3809088</v>
      </c>
      <c r="M8" s="410">
        <v>6.4799999999999996E-2</v>
      </c>
      <c r="N8" s="364">
        <v>3748</v>
      </c>
      <c r="O8" s="364">
        <v>-204129</v>
      </c>
    </row>
    <row r="9" spans="2:17" s="127" customFormat="1" x14ac:dyDescent="0.25">
      <c r="B9" s="132"/>
      <c r="C9" s="59" t="s">
        <v>458</v>
      </c>
      <c r="D9" s="364">
        <v>31357855</v>
      </c>
      <c r="E9" s="131" t="s">
        <v>936</v>
      </c>
      <c r="F9" s="366">
        <v>0</v>
      </c>
      <c r="G9" s="364">
        <v>31357855</v>
      </c>
      <c r="H9" s="366">
        <v>2.9999999999999997E-4</v>
      </c>
      <c r="I9" s="131">
        <v>6</v>
      </c>
      <c r="J9" s="366">
        <v>8.3999999999999995E-3</v>
      </c>
      <c r="K9" s="131">
        <v>1</v>
      </c>
      <c r="L9" s="364">
        <v>205056</v>
      </c>
      <c r="M9" s="410">
        <v>6.4999999999999997E-3</v>
      </c>
      <c r="N9" s="131">
        <v>126</v>
      </c>
      <c r="O9" s="364">
        <v>-163324</v>
      </c>
    </row>
    <row r="10" spans="2:17" s="127" customFormat="1" x14ac:dyDescent="0.25">
      <c r="B10" s="132"/>
      <c r="C10" s="59" t="s">
        <v>459</v>
      </c>
      <c r="D10" s="364">
        <v>27412199</v>
      </c>
      <c r="E10" s="131" t="s">
        <v>936</v>
      </c>
      <c r="F10" s="366">
        <v>0</v>
      </c>
      <c r="G10" s="364">
        <v>27412199</v>
      </c>
      <c r="H10" s="366">
        <v>1.2999999999999999E-3</v>
      </c>
      <c r="I10" s="131">
        <v>6</v>
      </c>
      <c r="J10" s="366">
        <v>0.1056</v>
      </c>
      <c r="K10" s="131">
        <v>5</v>
      </c>
      <c r="L10" s="364">
        <v>3604032</v>
      </c>
      <c r="M10" s="410">
        <v>0.13150000000000001</v>
      </c>
      <c r="N10" s="364">
        <v>3622</v>
      </c>
      <c r="O10" s="364">
        <v>-40804</v>
      </c>
    </row>
    <row r="11" spans="2:17" s="127" customFormat="1" x14ac:dyDescent="0.25">
      <c r="B11" s="132"/>
      <c r="C11" s="129" t="s">
        <v>460</v>
      </c>
      <c r="D11" s="364">
        <v>29044734758</v>
      </c>
      <c r="E11" s="364">
        <v>682733832</v>
      </c>
      <c r="F11" s="366">
        <v>0.4</v>
      </c>
      <c r="G11" s="364">
        <v>29316428141</v>
      </c>
      <c r="H11" s="366">
        <v>1.9E-3</v>
      </c>
      <c r="I11" s="131">
        <v>692</v>
      </c>
      <c r="J11" s="366">
        <v>5.3100000000000001E-2</v>
      </c>
      <c r="K11" s="131">
        <v>5</v>
      </c>
      <c r="L11" s="364">
        <v>2263150754</v>
      </c>
      <c r="M11" s="410">
        <v>7.7200000000000005E-2</v>
      </c>
      <c r="N11" s="364">
        <v>2633388</v>
      </c>
      <c r="O11" s="364">
        <v>-28697957</v>
      </c>
    </row>
    <row r="12" spans="2:17" s="127" customFormat="1" x14ac:dyDescent="0.25">
      <c r="B12" s="132"/>
      <c r="C12" s="129" t="s">
        <v>461</v>
      </c>
      <c r="D12" s="364">
        <v>6797649519</v>
      </c>
      <c r="E12" s="364">
        <v>50902757</v>
      </c>
      <c r="F12" s="366">
        <v>0.46</v>
      </c>
      <c r="G12" s="364">
        <v>6821222196</v>
      </c>
      <c r="H12" s="366">
        <v>3.8E-3</v>
      </c>
      <c r="I12" s="131">
        <v>318</v>
      </c>
      <c r="J12" s="366">
        <v>8.6199999999999999E-2</v>
      </c>
      <c r="K12" s="131">
        <v>5</v>
      </c>
      <c r="L12" s="364">
        <v>1182847244</v>
      </c>
      <c r="M12" s="410">
        <v>0.1734</v>
      </c>
      <c r="N12" s="364">
        <v>2084791</v>
      </c>
      <c r="O12" s="364">
        <v>-12014141</v>
      </c>
    </row>
    <row r="13" spans="2:17" s="127" customFormat="1" x14ac:dyDescent="0.25">
      <c r="B13" s="132"/>
      <c r="C13" s="129" t="s">
        <v>462</v>
      </c>
      <c r="D13" s="364">
        <v>11950882257</v>
      </c>
      <c r="E13" s="364">
        <v>1603602925</v>
      </c>
      <c r="F13" s="366">
        <v>0.45</v>
      </c>
      <c r="G13" s="364">
        <v>12679592165</v>
      </c>
      <c r="H13" s="366">
        <v>5.4999999999999997E-3</v>
      </c>
      <c r="I13" s="131">
        <v>525</v>
      </c>
      <c r="J13" s="366">
        <v>4.1300000000000003E-2</v>
      </c>
      <c r="K13" s="131">
        <v>5</v>
      </c>
      <c r="L13" s="364">
        <v>1263751740</v>
      </c>
      <c r="M13" s="410">
        <v>9.9699999999999997E-2</v>
      </c>
      <c r="N13" s="364">
        <v>2956028</v>
      </c>
      <c r="O13" s="364">
        <v>-5329009</v>
      </c>
    </row>
    <row r="14" spans="2:17" s="127" customFormat="1" x14ac:dyDescent="0.25">
      <c r="B14" s="132"/>
      <c r="C14" s="129" t="s">
        <v>463</v>
      </c>
      <c r="D14" s="364">
        <v>52816105721</v>
      </c>
      <c r="E14" s="364">
        <v>9795449362</v>
      </c>
      <c r="F14" s="366">
        <v>0.41</v>
      </c>
      <c r="G14" s="364">
        <v>56864369669</v>
      </c>
      <c r="H14" s="366">
        <v>1.34E-2</v>
      </c>
      <c r="I14" s="364">
        <v>1748</v>
      </c>
      <c r="J14" s="366">
        <v>7.2499999999999995E-2</v>
      </c>
      <c r="K14" s="131">
        <v>5</v>
      </c>
      <c r="L14" s="364">
        <v>12887044275</v>
      </c>
      <c r="M14" s="410">
        <v>0.2266</v>
      </c>
      <c r="N14" s="364">
        <v>59729412</v>
      </c>
      <c r="O14" s="364">
        <v>-94333634</v>
      </c>
    </row>
    <row r="15" spans="2:17" s="127" customFormat="1" x14ac:dyDescent="0.25">
      <c r="B15" s="132"/>
      <c r="C15" s="59" t="s">
        <v>464</v>
      </c>
      <c r="D15" s="364">
        <v>41106892114</v>
      </c>
      <c r="E15" s="364">
        <v>5817154494</v>
      </c>
      <c r="F15" s="366">
        <v>0.47</v>
      </c>
      <c r="G15" s="364">
        <v>43819966391</v>
      </c>
      <c r="H15" s="366">
        <v>1.14E-2</v>
      </c>
      <c r="I15" s="364">
        <v>1261</v>
      </c>
      <c r="J15" s="366">
        <v>6.5100000000000005E-2</v>
      </c>
      <c r="K15" s="131">
        <v>5</v>
      </c>
      <c r="L15" s="364">
        <v>8631259738</v>
      </c>
      <c r="M15" s="410">
        <v>0.19700000000000001</v>
      </c>
      <c r="N15" s="364">
        <v>33960105</v>
      </c>
      <c r="O15" s="364">
        <v>-70925681</v>
      </c>
    </row>
    <row r="16" spans="2:17" s="127" customFormat="1" x14ac:dyDescent="0.25">
      <c r="B16" s="132"/>
      <c r="C16" s="59" t="s">
        <v>465</v>
      </c>
      <c r="D16" s="364">
        <v>11709213607</v>
      </c>
      <c r="E16" s="364">
        <v>3978294868</v>
      </c>
      <c r="F16" s="366">
        <v>0.34</v>
      </c>
      <c r="G16" s="364">
        <v>13044403278</v>
      </c>
      <c r="H16" s="366">
        <v>2.0299999999999999E-2</v>
      </c>
      <c r="I16" s="131">
        <v>487</v>
      </c>
      <c r="J16" s="366">
        <v>9.7199999999999995E-2</v>
      </c>
      <c r="K16" s="131">
        <v>5</v>
      </c>
      <c r="L16" s="364">
        <v>4255784537</v>
      </c>
      <c r="M16" s="410">
        <v>0.32629999999999998</v>
      </c>
      <c r="N16" s="364">
        <v>25769307</v>
      </c>
      <c r="O16" s="364">
        <v>-23407953</v>
      </c>
    </row>
    <row r="17" spans="2:15" s="127" customFormat="1" x14ac:dyDescent="0.25">
      <c r="B17" s="132"/>
      <c r="C17" s="129" t="s">
        <v>466</v>
      </c>
      <c r="D17" s="364">
        <v>13389351968</v>
      </c>
      <c r="E17" s="364">
        <v>37067274</v>
      </c>
      <c r="F17" s="366">
        <v>0.27</v>
      </c>
      <c r="G17" s="364">
        <v>13399247402</v>
      </c>
      <c r="H17" s="366">
        <v>4.1700000000000001E-2</v>
      </c>
      <c r="I17" s="131">
        <v>842</v>
      </c>
      <c r="J17" s="366">
        <v>8.43E-2</v>
      </c>
      <c r="K17" s="131">
        <v>5</v>
      </c>
      <c r="L17" s="364">
        <v>4567592290</v>
      </c>
      <c r="M17" s="410">
        <v>0.34089999999999998</v>
      </c>
      <c r="N17" s="364">
        <v>48352089</v>
      </c>
      <c r="O17" s="364">
        <v>-30943829</v>
      </c>
    </row>
    <row r="18" spans="2:15" s="127" customFormat="1" x14ac:dyDescent="0.25">
      <c r="B18" s="132"/>
      <c r="C18" s="59" t="s">
        <v>467</v>
      </c>
      <c r="D18" s="364">
        <v>10567356893</v>
      </c>
      <c r="E18" s="364">
        <v>12464282</v>
      </c>
      <c r="F18" s="366">
        <v>0.2</v>
      </c>
      <c r="G18" s="364">
        <v>10569849749</v>
      </c>
      <c r="H18" s="366">
        <v>3.4299999999999997E-2</v>
      </c>
      <c r="I18" s="131">
        <v>594</v>
      </c>
      <c r="J18" s="366">
        <v>8.0799999999999997E-2</v>
      </c>
      <c r="K18" s="131">
        <v>5</v>
      </c>
      <c r="L18" s="364">
        <v>3285783831</v>
      </c>
      <c r="M18" s="410">
        <v>0.31090000000000001</v>
      </c>
      <c r="N18" s="364">
        <v>29025338</v>
      </c>
      <c r="O18" s="364">
        <v>-21267006</v>
      </c>
    </row>
    <row r="19" spans="2:15" s="127" customFormat="1" x14ac:dyDescent="0.25">
      <c r="B19" s="132"/>
      <c r="C19" s="59" t="s">
        <v>468</v>
      </c>
      <c r="D19" s="364">
        <v>2821995075</v>
      </c>
      <c r="E19" s="364">
        <v>24602991</v>
      </c>
      <c r="F19" s="366">
        <v>0.3</v>
      </c>
      <c r="G19" s="364">
        <v>2829397653</v>
      </c>
      <c r="H19" s="366">
        <v>6.9199999999999998E-2</v>
      </c>
      <c r="I19" s="131">
        <v>248</v>
      </c>
      <c r="J19" s="366">
        <v>9.74E-2</v>
      </c>
      <c r="K19" s="131">
        <v>5</v>
      </c>
      <c r="L19" s="364">
        <v>1281808460</v>
      </c>
      <c r="M19" s="410">
        <v>0.45300000000000001</v>
      </c>
      <c r="N19" s="364">
        <v>19326751</v>
      </c>
      <c r="O19" s="364">
        <v>-9676823</v>
      </c>
    </row>
    <row r="20" spans="2:15" s="127" customFormat="1" x14ac:dyDescent="0.25">
      <c r="B20" s="132"/>
      <c r="C20" s="129" t="s">
        <v>469</v>
      </c>
      <c r="D20" s="364">
        <v>1622462106</v>
      </c>
      <c r="E20" s="364">
        <v>3916865</v>
      </c>
      <c r="F20" s="366">
        <v>0.2</v>
      </c>
      <c r="G20" s="364">
        <v>1623245479</v>
      </c>
      <c r="H20" s="366">
        <v>0.28289999999999998</v>
      </c>
      <c r="I20" s="131">
        <v>99</v>
      </c>
      <c r="J20" s="366">
        <v>8.9300000000000004E-2</v>
      </c>
      <c r="K20" s="131">
        <v>5</v>
      </c>
      <c r="L20" s="364">
        <v>764001428</v>
      </c>
      <c r="M20" s="410">
        <v>0.47070000000000001</v>
      </c>
      <c r="N20" s="364">
        <v>44948485</v>
      </c>
      <c r="O20" s="364">
        <v>-9311162</v>
      </c>
    </row>
    <row r="21" spans="2:15" s="127" customFormat="1" x14ac:dyDescent="0.25">
      <c r="B21" s="132"/>
      <c r="C21" s="59" t="s">
        <v>470</v>
      </c>
      <c r="D21" s="364">
        <v>1094775443</v>
      </c>
      <c r="E21" s="364">
        <v>3253865</v>
      </c>
      <c r="F21" s="366">
        <v>0.2</v>
      </c>
      <c r="G21" s="364">
        <v>1095426216</v>
      </c>
      <c r="H21" s="366">
        <v>0.14960000000000001</v>
      </c>
      <c r="I21" s="131">
        <v>67</v>
      </c>
      <c r="J21" s="366">
        <v>8.1100000000000005E-2</v>
      </c>
      <c r="K21" s="131">
        <v>5</v>
      </c>
      <c r="L21" s="364">
        <v>515919053</v>
      </c>
      <c r="M21" s="410">
        <v>0.47099999999999997</v>
      </c>
      <c r="N21" s="364">
        <v>13359263</v>
      </c>
      <c r="O21" s="364">
        <v>-5579659</v>
      </c>
    </row>
    <row r="22" spans="2:15" s="127" customFormat="1" x14ac:dyDescent="0.25">
      <c r="B22" s="132"/>
      <c r="C22" s="59" t="s">
        <v>471</v>
      </c>
      <c r="D22" s="364">
        <v>167311275</v>
      </c>
      <c r="E22" s="364">
        <v>663000</v>
      </c>
      <c r="F22" s="366">
        <v>0.2</v>
      </c>
      <c r="G22" s="364">
        <v>167443875</v>
      </c>
      <c r="H22" s="366">
        <v>0.25900000000000001</v>
      </c>
      <c r="I22" s="131">
        <v>17</v>
      </c>
      <c r="J22" s="366">
        <v>0.10539999999999999</v>
      </c>
      <c r="K22" s="131">
        <v>5</v>
      </c>
      <c r="L22" s="364">
        <v>111953596</v>
      </c>
      <c r="M22" s="410">
        <v>0.66859999999999997</v>
      </c>
      <c r="N22" s="364">
        <v>4575036</v>
      </c>
      <c r="O22" s="364">
        <v>-1403021</v>
      </c>
    </row>
    <row r="23" spans="2:15" s="127" customFormat="1" x14ac:dyDescent="0.25">
      <c r="B23" s="132"/>
      <c r="C23" s="59" t="s">
        <v>472</v>
      </c>
      <c r="D23" s="364">
        <v>360375388</v>
      </c>
      <c r="E23" s="131" t="s">
        <v>936</v>
      </c>
      <c r="F23" s="366">
        <v>0</v>
      </c>
      <c r="G23" s="364">
        <v>360375388</v>
      </c>
      <c r="H23" s="366">
        <v>0.69910000000000005</v>
      </c>
      <c r="I23" s="131">
        <v>15</v>
      </c>
      <c r="J23" s="366">
        <v>0.1066</v>
      </c>
      <c r="K23" s="131">
        <v>5</v>
      </c>
      <c r="L23" s="364">
        <v>136128778</v>
      </c>
      <c r="M23" s="410">
        <v>0.37769999999999998</v>
      </c>
      <c r="N23" s="364">
        <v>27014186</v>
      </c>
      <c r="O23" s="364">
        <v>-2328483</v>
      </c>
    </row>
    <row r="24" spans="2:15" s="127" customFormat="1" x14ac:dyDescent="0.25">
      <c r="B24" s="133"/>
      <c r="C24" s="129" t="s">
        <v>473</v>
      </c>
      <c r="D24" s="364">
        <v>1370462781</v>
      </c>
      <c r="E24" s="131" t="s">
        <v>936</v>
      </c>
      <c r="F24" s="366">
        <v>0</v>
      </c>
      <c r="G24" s="364">
        <v>1370462781</v>
      </c>
      <c r="H24" s="366">
        <v>1</v>
      </c>
      <c r="I24" s="131">
        <v>39</v>
      </c>
      <c r="J24" s="366">
        <v>0.24390000000000001</v>
      </c>
      <c r="K24" s="131">
        <v>5</v>
      </c>
      <c r="L24" s="364">
        <v>1418889388</v>
      </c>
      <c r="M24" s="410">
        <v>1.0353000000000001</v>
      </c>
      <c r="N24" s="364">
        <v>350372070</v>
      </c>
      <c r="O24" s="364">
        <v>-338817105</v>
      </c>
    </row>
    <row r="25" spans="2:15" s="127" customFormat="1" ht="21" customHeight="1" x14ac:dyDescent="0.25">
      <c r="B25" s="810" t="s">
        <v>474</v>
      </c>
      <c r="C25" s="811"/>
      <c r="D25" s="411">
        <v>117050419164</v>
      </c>
      <c r="E25" s="411">
        <v>12173673015</v>
      </c>
      <c r="F25" s="412">
        <v>0.3916</v>
      </c>
      <c r="G25" s="411">
        <v>122133337887</v>
      </c>
      <c r="H25" s="412">
        <v>2.7E-2</v>
      </c>
      <c r="I25" s="411">
        <v>4275</v>
      </c>
      <c r="J25" s="412">
        <v>6.88E-2</v>
      </c>
      <c r="K25" s="126">
        <v>5</v>
      </c>
      <c r="L25" s="411">
        <v>24351086206</v>
      </c>
      <c r="M25" s="412">
        <v>0.19939999999999999</v>
      </c>
      <c r="N25" s="411">
        <v>511080011</v>
      </c>
      <c r="O25" s="411">
        <v>-519650965</v>
      </c>
    </row>
    <row r="26" spans="2:15" s="127" customFormat="1" x14ac:dyDescent="0.25">
      <c r="B26" s="532" t="s">
        <v>995</v>
      </c>
      <c r="C26" s="533" t="s">
        <v>996</v>
      </c>
      <c r="D26" s="543" t="s">
        <v>996</v>
      </c>
      <c r="E26" s="543" t="s">
        <v>996</v>
      </c>
      <c r="F26" s="543" t="s">
        <v>996</v>
      </c>
      <c r="G26" s="543" t="s">
        <v>996</v>
      </c>
      <c r="H26" s="543" t="s">
        <v>996</v>
      </c>
      <c r="I26" s="543" t="s">
        <v>996</v>
      </c>
      <c r="J26" s="543" t="s">
        <v>996</v>
      </c>
      <c r="K26" s="543" t="s">
        <v>996</v>
      </c>
      <c r="L26" s="543" t="s">
        <v>996</v>
      </c>
      <c r="M26" s="543" t="s">
        <v>996</v>
      </c>
      <c r="N26" s="543" t="s">
        <v>996</v>
      </c>
      <c r="O26" s="543" t="s">
        <v>996</v>
      </c>
    </row>
    <row r="27" spans="2:15" s="127" customFormat="1" x14ac:dyDescent="0.25">
      <c r="B27" s="544" t="s">
        <v>996</v>
      </c>
      <c r="C27" s="545" t="s">
        <v>457</v>
      </c>
      <c r="D27" s="547">
        <v>7217383</v>
      </c>
      <c r="E27" s="545" t="s">
        <v>936</v>
      </c>
      <c r="F27" s="548">
        <v>0</v>
      </c>
      <c r="G27" s="549">
        <v>7217383</v>
      </c>
      <c r="H27" s="548">
        <v>6.9999999999999999E-4</v>
      </c>
      <c r="I27" s="545">
        <v>1</v>
      </c>
      <c r="J27" s="548">
        <v>0.1056</v>
      </c>
      <c r="K27" s="545">
        <v>5</v>
      </c>
      <c r="L27" s="549">
        <v>605693</v>
      </c>
      <c r="M27" s="551">
        <v>8.3900000000000002E-2</v>
      </c>
      <c r="N27" s="545">
        <v>541</v>
      </c>
      <c r="O27" s="549">
        <v>-21781</v>
      </c>
    </row>
    <row r="28" spans="2:15" s="127" customFormat="1" x14ac:dyDescent="0.25">
      <c r="B28" s="552" t="s">
        <v>996</v>
      </c>
      <c r="C28" s="545" t="s">
        <v>458</v>
      </c>
      <c r="D28" s="547">
        <v>7217383</v>
      </c>
      <c r="E28" s="545" t="s">
        <v>936</v>
      </c>
      <c r="F28" s="548">
        <v>0</v>
      </c>
      <c r="G28" s="549">
        <v>7217383</v>
      </c>
      <c r="H28" s="548">
        <v>6.9999999999999999E-4</v>
      </c>
      <c r="I28" s="545">
        <v>1</v>
      </c>
      <c r="J28" s="548">
        <v>0.1056</v>
      </c>
      <c r="K28" s="545">
        <v>5</v>
      </c>
      <c r="L28" s="549">
        <v>605693</v>
      </c>
      <c r="M28" s="551">
        <v>8.3900000000000002E-2</v>
      </c>
      <c r="N28" s="545">
        <v>541</v>
      </c>
      <c r="O28" s="549">
        <v>-21781</v>
      </c>
    </row>
    <row r="29" spans="2:15" x14ac:dyDescent="0.25">
      <c r="B29" s="552" t="s">
        <v>996</v>
      </c>
      <c r="C29" s="545" t="s">
        <v>459</v>
      </c>
      <c r="D29" s="546" t="s">
        <v>936</v>
      </c>
      <c r="E29" s="545" t="s">
        <v>936</v>
      </c>
      <c r="F29" s="548">
        <v>0</v>
      </c>
      <c r="G29" s="545" t="s">
        <v>936</v>
      </c>
      <c r="H29" s="548">
        <v>0</v>
      </c>
      <c r="I29" s="545" t="s">
        <v>936</v>
      </c>
      <c r="J29" s="548">
        <v>0</v>
      </c>
      <c r="K29" s="545" t="s">
        <v>936</v>
      </c>
      <c r="L29" s="545" t="s">
        <v>936</v>
      </c>
      <c r="M29" s="551">
        <v>0</v>
      </c>
      <c r="N29" s="545" t="s">
        <v>936</v>
      </c>
      <c r="O29" s="545" t="s">
        <v>936</v>
      </c>
    </row>
    <row r="30" spans="2:15" x14ac:dyDescent="0.25">
      <c r="B30" s="552" t="s">
        <v>996</v>
      </c>
      <c r="C30" s="545" t="s">
        <v>460</v>
      </c>
      <c r="D30" s="547">
        <v>1488613322</v>
      </c>
      <c r="E30" s="545" t="s">
        <v>936</v>
      </c>
      <c r="F30" s="548">
        <v>0</v>
      </c>
      <c r="G30" s="549">
        <v>1488613322</v>
      </c>
      <c r="H30" s="548">
        <v>2.0999999999999999E-3</v>
      </c>
      <c r="I30" s="545">
        <v>9</v>
      </c>
      <c r="J30" s="548">
        <v>0.1178</v>
      </c>
      <c r="K30" s="545">
        <v>5</v>
      </c>
      <c r="L30" s="549">
        <v>231594120</v>
      </c>
      <c r="M30" s="551">
        <v>0.15559999999999999</v>
      </c>
      <c r="N30" s="549">
        <v>366899</v>
      </c>
      <c r="O30" s="549">
        <v>-4348826</v>
      </c>
    </row>
    <row r="31" spans="2:15" x14ac:dyDescent="0.25">
      <c r="B31" s="552" t="s">
        <v>996</v>
      </c>
      <c r="C31" s="545" t="s">
        <v>461</v>
      </c>
      <c r="D31" s="547">
        <v>3955284137</v>
      </c>
      <c r="E31" s="549">
        <v>96264036</v>
      </c>
      <c r="F31" s="548">
        <v>0.2</v>
      </c>
      <c r="G31" s="549">
        <v>3974536944</v>
      </c>
      <c r="H31" s="548">
        <v>3.7000000000000002E-3</v>
      </c>
      <c r="I31" s="545">
        <v>39</v>
      </c>
      <c r="J31" s="548">
        <v>0.1037</v>
      </c>
      <c r="K31" s="545">
        <v>5</v>
      </c>
      <c r="L31" s="549">
        <v>705012313</v>
      </c>
      <c r="M31" s="551">
        <v>0.1774</v>
      </c>
      <c r="N31" s="549">
        <v>1528466</v>
      </c>
      <c r="O31" s="549">
        <v>-9792728</v>
      </c>
    </row>
    <row r="32" spans="2:15" x14ac:dyDescent="0.25">
      <c r="B32" s="552" t="s">
        <v>996</v>
      </c>
      <c r="C32" s="545" t="s">
        <v>462</v>
      </c>
      <c r="D32" s="547">
        <v>4236213309</v>
      </c>
      <c r="E32" s="545" t="s">
        <v>936</v>
      </c>
      <c r="F32" s="548">
        <v>0</v>
      </c>
      <c r="G32" s="549">
        <v>4236213309</v>
      </c>
      <c r="H32" s="548">
        <v>5.8999999999999999E-3</v>
      </c>
      <c r="I32" s="545">
        <v>43</v>
      </c>
      <c r="J32" s="548">
        <v>0.1201</v>
      </c>
      <c r="K32" s="545">
        <v>5</v>
      </c>
      <c r="L32" s="549">
        <v>992567337</v>
      </c>
      <c r="M32" s="551">
        <v>0.23430000000000001</v>
      </c>
      <c r="N32" s="549">
        <v>2970451</v>
      </c>
      <c r="O32" s="549">
        <v>-7010975</v>
      </c>
    </row>
    <row r="33" spans="2:15" x14ac:dyDescent="0.25">
      <c r="B33" s="552" t="s">
        <v>996</v>
      </c>
      <c r="C33" s="545" t="s">
        <v>463</v>
      </c>
      <c r="D33" s="547">
        <v>5565031451</v>
      </c>
      <c r="E33" s="549">
        <v>106708781</v>
      </c>
      <c r="F33" s="548">
        <v>0.24</v>
      </c>
      <c r="G33" s="549">
        <v>5590230182</v>
      </c>
      <c r="H33" s="548">
        <v>1.6400000000000001E-2</v>
      </c>
      <c r="I33" s="545">
        <v>146</v>
      </c>
      <c r="J33" s="548">
        <v>0.1348</v>
      </c>
      <c r="K33" s="545">
        <v>5</v>
      </c>
      <c r="L33" s="549">
        <v>1916167300</v>
      </c>
      <c r="M33" s="551">
        <v>0.34279999999999999</v>
      </c>
      <c r="N33" s="549">
        <v>11639943</v>
      </c>
      <c r="O33" s="549">
        <v>-15708062</v>
      </c>
    </row>
    <row r="34" spans="2:15" x14ac:dyDescent="0.25">
      <c r="B34" s="552" t="s">
        <v>996</v>
      </c>
      <c r="C34" s="545" t="s">
        <v>464</v>
      </c>
      <c r="D34" s="547">
        <v>2384831153</v>
      </c>
      <c r="E34" s="549">
        <v>7053844</v>
      </c>
      <c r="F34" s="548">
        <v>0.5</v>
      </c>
      <c r="G34" s="549">
        <v>2388358075</v>
      </c>
      <c r="H34" s="548">
        <v>1.1299999999999999E-2</v>
      </c>
      <c r="I34" s="545">
        <v>87</v>
      </c>
      <c r="J34" s="548">
        <v>0.1552</v>
      </c>
      <c r="K34" s="545">
        <v>5</v>
      </c>
      <c r="L34" s="549">
        <v>831527592</v>
      </c>
      <c r="M34" s="551">
        <v>0.34820000000000001</v>
      </c>
      <c r="N34" s="549">
        <v>3916204</v>
      </c>
      <c r="O34" s="549">
        <v>-5782371</v>
      </c>
    </row>
    <row r="35" spans="2:15" x14ac:dyDescent="0.25">
      <c r="B35" s="552" t="s">
        <v>996</v>
      </c>
      <c r="C35" s="545" t="s">
        <v>465</v>
      </c>
      <c r="D35" s="547">
        <v>3180200298</v>
      </c>
      <c r="E35" s="549">
        <v>99654937</v>
      </c>
      <c r="F35" s="548">
        <v>0.22</v>
      </c>
      <c r="G35" s="549">
        <v>3201872107</v>
      </c>
      <c r="H35" s="548">
        <v>2.0199999999999999E-2</v>
      </c>
      <c r="I35" s="545">
        <v>59</v>
      </c>
      <c r="J35" s="548">
        <v>0.1196</v>
      </c>
      <c r="K35" s="545">
        <v>5</v>
      </c>
      <c r="L35" s="549">
        <v>1084639708</v>
      </c>
      <c r="M35" s="551">
        <v>0.33879999999999999</v>
      </c>
      <c r="N35" s="549">
        <v>7723739</v>
      </c>
      <c r="O35" s="549">
        <v>-9925691</v>
      </c>
    </row>
    <row r="36" spans="2:15" x14ac:dyDescent="0.25">
      <c r="B36" s="552" t="s">
        <v>996</v>
      </c>
      <c r="C36" s="545" t="s">
        <v>466</v>
      </c>
      <c r="D36" s="547">
        <v>4706406037</v>
      </c>
      <c r="E36" s="549">
        <v>59607576</v>
      </c>
      <c r="F36" s="548">
        <v>0.2</v>
      </c>
      <c r="G36" s="549">
        <v>4718327552</v>
      </c>
      <c r="H36" s="548">
        <v>4.2799999999999998E-2</v>
      </c>
      <c r="I36" s="545">
        <v>142</v>
      </c>
      <c r="J36" s="548">
        <v>0.1191</v>
      </c>
      <c r="K36" s="545">
        <v>5</v>
      </c>
      <c r="L36" s="549">
        <v>1837828140</v>
      </c>
      <c r="M36" s="551">
        <v>0.38950000000000001</v>
      </c>
      <c r="N36" s="549">
        <v>24030153</v>
      </c>
      <c r="O36" s="549">
        <v>-14657078</v>
      </c>
    </row>
    <row r="37" spans="2:15" x14ac:dyDescent="0.25">
      <c r="B37" s="552" t="s">
        <v>996</v>
      </c>
      <c r="C37" s="545" t="s">
        <v>467</v>
      </c>
      <c r="D37" s="547">
        <v>3403905887</v>
      </c>
      <c r="E37" s="549">
        <v>4413000</v>
      </c>
      <c r="F37" s="548">
        <v>0.2</v>
      </c>
      <c r="G37" s="549">
        <v>3404788487</v>
      </c>
      <c r="H37" s="548">
        <v>3.4299999999999997E-2</v>
      </c>
      <c r="I37" s="545">
        <v>88</v>
      </c>
      <c r="J37" s="548">
        <v>0.1217</v>
      </c>
      <c r="K37" s="545">
        <v>5</v>
      </c>
      <c r="L37" s="549">
        <v>1303104067</v>
      </c>
      <c r="M37" s="551">
        <v>0.38269999999999998</v>
      </c>
      <c r="N37" s="549">
        <v>14347504</v>
      </c>
      <c r="O37" s="549">
        <v>-10129781</v>
      </c>
    </row>
    <row r="38" spans="2:15" x14ac:dyDescent="0.25">
      <c r="B38" s="552" t="s">
        <v>996</v>
      </c>
      <c r="C38" s="545" t="s">
        <v>468</v>
      </c>
      <c r="D38" s="547">
        <v>1302500150</v>
      </c>
      <c r="E38" s="549">
        <v>55194576</v>
      </c>
      <c r="F38" s="548">
        <v>0.2</v>
      </c>
      <c r="G38" s="549">
        <v>1313539065</v>
      </c>
      <c r="H38" s="548">
        <v>6.4899999999999999E-2</v>
      </c>
      <c r="I38" s="545">
        <v>54</v>
      </c>
      <c r="J38" s="548">
        <v>0.11219999999999999</v>
      </c>
      <c r="K38" s="545">
        <v>5</v>
      </c>
      <c r="L38" s="549">
        <v>534724073</v>
      </c>
      <c r="M38" s="551">
        <v>0.40710000000000002</v>
      </c>
      <c r="N38" s="549">
        <v>9682649</v>
      </c>
      <c r="O38" s="549">
        <v>-4527297</v>
      </c>
    </row>
    <row r="39" spans="2:15" x14ac:dyDescent="0.25">
      <c r="B39" s="552" t="s">
        <v>996</v>
      </c>
      <c r="C39" s="545" t="s">
        <v>469</v>
      </c>
      <c r="D39" s="547">
        <v>1058981826</v>
      </c>
      <c r="E39" s="549">
        <v>2864802</v>
      </c>
      <c r="F39" s="548">
        <v>0.2</v>
      </c>
      <c r="G39" s="549">
        <v>1059554787</v>
      </c>
      <c r="H39" s="548">
        <v>0.38080000000000003</v>
      </c>
      <c r="I39" s="545">
        <v>54</v>
      </c>
      <c r="J39" s="548">
        <v>0.1055</v>
      </c>
      <c r="K39" s="545">
        <v>5</v>
      </c>
      <c r="L39" s="549">
        <v>454619297</v>
      </c>
      <c r="M39" s="551">
        <v>0.42909999999999998</v>
      </c>
      <c r="N39" s="549">
        <v>42549283</v>
      </c>
      <c r="O39" s="549">
        <v>-13238792</v>
      </c>
    </row>
    <row r="40" spans="2:15" x14ac:dyDescent="0.25">
      <c r="B40" s="552" t="s">
        <v>996</v>
      </c>
      <c r="C40" s="545" t="s">
        <v>470</v>
      </c>
      <c r="D40" s="547">
        <v>331587578</v>
      </c>
      <c r="E40" s="545" t="s">
        <v>936</v>
      </c>
      <c r="F40" s="548">
        <v>0</v>
      </c>
      <c r="G40" s="549">
        <v>331587578</v>
      </c>
      <c r="H40" s="548">
        <v>0.1157</v>
      </c>
      <c r="I40" s="545">
        <v>16</v>
      </c>
      <c r="J40" s="548">
        <v>0.1041</v>
      </c>
      <c r="K40" s="545">
        <v>5</v>
      </c>
      <c r="L40" s="549">
        <v>145001932</v>
      </c>
      <c r="M40" s="551">
        <v>0.43730000000000002</v>
      </c>
      <c r="N40" s="549">
        <v>3980709</v>
      </c>
      <c r="O40" s="549">
        <v>-1278817</v>
      </c>
    </row>
    <row r="41" spans="2:15" x14ac:dyDescent="0.25">
      <c r="B41" s="552" t="s">
        <v>996</v>
      </c>
      <c r="C41" s="545" t="s">
        <v>471</v>
      </c>
      <c r="D41" s="547">
        <v>319941584</v>
      </c>
      <c r="E41" s="549">
        <v>2864802</v>
      </c>
      <c r="F41" s="548">
        <v>0.2</v>
      </c>
      <c r="G41" s="549">
        <v>320514545</v>
      </c>
      <c r="H41" s="548">
        <v>0.28989999999999999</v>
      </c>
      <c r="I41" s="545">
        <v>16</v>
      </c>
      <c r="J41" s="548">
        <v>0.108</v>
      </c>
      <c r="K41" s="545">
        <v>5</v>
      </c>
      <c r="L41" s="549">
        <v>178145769</v>
      </c>
      <c r="M41" s="551">
        <v>0.55579999999999996</v>
      </c>
      <c r="N41" s="549">
        <v>10038111</v>
      </c>
      <c r="O41" s="549">
        <v>-4459810</v>
      </c>
    </row>
    <row r="42" spans="2:15" x14ac:dyDescent="0.25">
      <c r="B42" s="552" t="s">
        <v>996</v>
      </c>
      <c r="C42" s="545" t="s">
        <v>472</v>
      </c>
      <c r="D42" s="547">
        <v>407452664</v>
      </c>
      <c r="E42" s="545" t="s">
        <v>936</v>
      </c>
      <c r="F42" s="548">
        <v>0</v>
      </c>
      <c r="G42" s="549">
        <v>407452664</v>
      </c>
      <c r="H42" s="548">
        <v>0.66810000000000003</v>
      </c>
      <c r="I42" s="545">
        <v>22</v>
      </c>
      <c r="J42" s="548">
        <v>0.1047</v>
      </c>
      <c r="K42" s="545">
        <v>5</v>
      </c>
      <c r="L42" s="549">
        <v>131471596</v>
      </c>
      <c r="M42" s="551">
        <v>0.32269999999999999</v>
      </c>
      <c r="N42" s="549">
        <v>28530463</v>
      </c>
      <c r="O42" s="549">
        <v>-7500165</v>
      </c>
    </row>
    <row r="43" spans="2:15" x14ac:dyDescent="0.25">
      <c r="B43" s="553" t="s">
        <v>996</v>
      </c>
      <c r="C43" s="545" t="s">
        <v>473</v>
      </c>
      <c r="D43" s="547">
        <v>557361564</v>
      </c>
      <c r="E43" s="545" t="s">
        <v>936</v>
      </c>
      <c r="F43" s="548">
        <v>0</v>
      </c>
      <c r="G43" s="549">
        <v>557361564</v>
      </c>
      <c r="H43" s="548">
        <v>1</v>
      </c>
      <c r="I43" s="545">
        <v>12</v>
      </c>
      <c r="J43" s="548">
        <v>0.23599999999999999</v>
      </c>
      <c r="K43" s="545">
        <v>5</v>
      </c>
      <c r="L43" s="549">
        <v>557295635</v>
      </c>
      <c r="M43" s="551">
        <v>0.99990000000000001</v>
      </c>
      <c r="N43" s="549">
        <v>196549875</v>
      </c>
      <c r="O43" s="549">
        <v>-107908142</v>
      </c>
    </row>
    <row r="44" spans="2:15" x14ac:dyDescent="0.25">
      <c r="B44" s="941" t="s">
        <v>474</v>
      </c>
      <c r="C44" s="942"/>
      <c r="D44" s="547">
        <v>21575109028</v>
      </c>
      <c r="E44" s="547">
        <v>265445195</v>
      </c>
      <c r="F44" s="554">
        <v>0.1522</v>
      </c>
      <c r="G44" s="547">
        <v>21632055042</v>
      </c>
      <c r="H44" s="554">
        <v>0.06</v>
      </c>
      <c r="I44" s="546">
        <v>446</v>
      </c>
      <c r="J44" s="554">
        <v>0.12280000000000001</v>
      </c>
      <c r="K44" s="546">
        <v>5</v>
      </c>
      <c r="L44" s="547">
        <v>6695689835</v>
      </c>
      <c r="M44" s="554">
        <v>0.3095</v>
      </c>
      <c r="N44" s="547">
        <v>279635611</v>
      </c>
      <c r="O44" s="547">
        <v>-172686384</v>
      </c>
    </row>
    <row r="45" spans="2:15" x14ac:dyDescent="0.25">
      <c r="B45" s="532" t="s">
        <v>939</v>
      </c>
      <c r="C45" s="533" t="s">
        <v>996</v>
      </c>
      <c r="D45" s="543" t="s">
        <v>996</v>
      </c>
      <c r="E45" s="543" t="s">
        <v>996</v>
      </c>
      <c r="F45" s="543" t="s">
        <v>996</v>
      </c>
      <c r="G45" s="543" t="s">
        <v>996</v>
      </c>
      <c r="H45" s="543" t="s">
        <v>996</v>
      </c>
      <c r="I45" s="543" t="s">
        <v>996</v>
      </c>
      <c r="J45" s="543" t="s">
        <v>996</v>
      </c>
      <c r="K45" s="543" t="s">
        <v>996</v>
      </c>
      <c r="L45" s="543" t="s">
        <v>996</v>
      </c>
      <c r="M45" s="543" t="s">
        <v>996</v>
      </c>
      <c r="N45" s="543" t="s">
        <v>996</v>
      </c>
      <c r="O45" s="543" t="s">
        <v>996</v>
      </c>
    </row>
    <row r="46" spans="2:15" x14ac:dyDescent="0.25">
      <c r="B46" s="544" t="s">
        <v>996</v>
      </c>
      <c r="C46" s="545" t="s">
        <v>457</v>
      </c>
      <c r="D46" s="547">
        <v>69873378</v>
      </c>
      <c r="E46" s="549">
        <v>3036343</v>
      </c>
      <c r="F46" s="548">
        <v>0.2</v>
      </c>
      <c r="G46" s="549">
        <v>70480647</v>
      </c>
      <c r="H46" s="548">
        <v>2.9999999999999997E-4</v>
      </c>
      <c r="I46" s="545">
        <v>74</v>
      </c>
      <c r="J46" s="548">
        <v>3.49E-2</v>
      </c>
      <c r="K46" s="545" t="s">
        <v>936</v>
      </c>
      <c r="L46" s="549">
        <v>240750</v>
      </c>
      <c r="M46" s="551">
        <v>3.3999999999999998E-3</v>
      </c>
      <c r="N46" s="545">
        <v>739</v>
      </c>
      <c r="O46" s="549">
        <v>-289568</v>
      </c>
    </row>
    <row r="47" spans="2:15" x14ac:dyDescent="0.25">
      <c r="B47" s="552" t="s">
        <v>996</v>
      </c>
      <c r="C47" s="545" t="s">
        <v>458</v>
      </c>
      <c r="D47" s="547">
        <v>69873378</v>
      </c>
      <c r="E47" s="549">
        <v>3036343</v>
      </c>
      <c r="F47" s="548">
        <v>0.2</v>
      </c>
      <c r="G47" s="549">
        <v>70480647</v>
      </c>
      <c r="H47" s="548">
        <v>2.9999999999999997E-4</v>
      </c>
      <c r="I47" s="545">
        <v>74</v>
      </c>
      <c r="J47" s="548">
        <v>3.49E-2</v>
      </c>
      <c r="K47" s="545" t="s">
        <v>936</v>
      </c>
      <c r="L47" s="549">
        <v>240750</v>
      </c>
      <c r="M47" s="551">
        <v>3.3999999999999998E-3</v>
      </c>
      <c r="N47" s="545">
        <v>739</v>
      </c>
      <c r="O47" s="549">
        <v>-289568</v>
      </c>
    </row>
    <row r="48" spans="2:15" x14ac:dyDescent="0.25">
      <c r="B48" s="552" t="s">
        <v>996</v>
      </c>
      <c r="C48" s="545" t="s">
        <v>459</v>
      </c>
      <c r="D48" s="546" t="s">
        <v>936</v>
      </c>
      <c r="E48" s="545" t="s">
        <v>936</v>
      </c>
      <c r="F48" s="548">
        <v>0</v>
      </c>
      <c r="G48" s="545" t="s">
        <v>936</v>
      </c>
      <c r="H48" s="548">
        <v>0</v>
      </c>
      <c r="I48" s="545" t="s">
        <v>936</v>
      </c>
      <c r="J48" s="548">
        <v>0</v>
      </c>
      <c r="K48" s="545" t="s">
        <v>936</v>
      </c>
      <c r="L48" s="545" t="s">
        <v>936</v>
      </c>
      <c r="M48" s="550"/>
      <c r="N48" s="545" t="s">
        <v>936</v>
      </c>
      <c r="O48" s="545" t="s">
        <v>936</v>
      </c>
    </row>
    <row r="49" spans="2:15" x14ac:dyDescent="0.25">
      <c r="B49" s="552" t="s">
        <v>996</v>
      </c>
      <c r="C49" s="545" t="s">
        <v>460</v>
      </c>
      <c r="D49" s="547">
        <v>102416820</v>
      </c>
      <c r="E49" s="545" t="s">
        <v>936</v>
      </c>
      <c r="F49" s="548">
        <v>0</v>
      </c>
      <c r="G49" s="549">
        <v>102416820</v>
      </c>
      <c r="H49" s="548">
        <v>2.3999999999999998E-3</v>
      </c>
      <c r="I49" s="545">
        <v>149</v>
      </c>
      <c r="J49" s="548">
        <v>8.43E-2</v>
      </c>
      <c r="K49" s="545" t="s">
        <v>936</v>
      </c>
      <c r="L49" s="549">
        <v>4171022</v>
      </c>
      <c r="M49" s="551">
        <v>4.07E-2</v>
      </c>
      <c r="N49" s="549">
        <v>20508</v>
      </c>
      <c r="O49" s="549">
        <v>-11237</v>
      </c>
    </row>
    <row r="50" spans="2:15" x14ac:dyDescent="0.25">
      <c r="B50" s="552" t="s">
        <v>996</v>
      </c>
      <c r="C50" s="545" t="s">
        <v>461</v>
      </c>
      <c r="D50" s="547">
        <v>1521343121</v>
      </c>
      <c r="E50" s="549">
        <v>14673323</v>
      </c>
      <c r="F50" s="548">
        <v>0.2</v>
      </c>
      <c r="G50" s="549">
        <v>1524277786</v>
      </c>
      <c r="H50" s="548">
        <v>4.1999999999999997E-3</v>
      </c>
      <c r="I50" s="549">
        <v>3332</v>
      </c>
      <c r="J50" s="548">
        <v>8.8200000000000001E-2</v>
      </c>
      <c r="K50" s="545" t="s">
        <v>936</v>
      </c>
      <c r="L50" s="549">
        <v>98230177</v>
      </c>
      <c r="M50" s="551">
        <v>6.4399999999999999E-2</v>
      </c>
      <c r="N50" s="549">
        <v>566381</v>
      </c>
      <c r="O50" s="549">
        <v>-986369</v>
      </c>
    </row>
    <row r="51" spans="2:15" x14ac:dyDescent="0.25">
      <c r="B51" s="552" t="s">
        <v>996</v>
      </c>
      <c r="C51" s="545" t="s">
        <v>462</v>
      </c>
      <c r="D51" s="547">
        <v>34716689150</v>
      </c>
      <c r="E51" s="549">
        <v>206457109</v>
      </c>
      <c r="F51" s="548">
        <v>0.2</v>
      </c>
      <c r="G51" s="549">
        <v>34757980572</v>
      </c>
      <c r="H51" s="548">
        <v>6.1999999999999998E-3</v>
      </c>
      <c r="I51" s="549">
        <v>49748</v>
      </c>
      <c r="J51" s="548">
        <v>0.10009999999999999</v>
      </c>
      <c r="K51" s="545" t="s">
        <v>936</v>
      </c>
      <c r="L51" s="549">
        <v>3350030789</v>
      </c>
      <c r="M51" s="551">
        <v>9.64E-2</v>
      </c>
      <c r="N51" s="549">
        <v>21705096</v>
      </c>
      <c r="O51" s="549">
        <v>-70670266</v>
      </c>
    </row>
    <row r="52" spans="2:15" x14ac:dyDescent="0.25">
      <c r="B52" s="552" t="s">
        <v>996</v>
      </c>
      <c r="C52" s="545" t="s">
        <v>463</v>
      </c>
      <c r="D52" s="547">
        <v>95048913870</v>
      </c>
      <c r="E52" s="549">
        <v>1662841049</v>
      </c>
      <c r="F52" s="548">
        <v>0.2</v>
      </c>
      <c r="G52" s="549">
        <v>95381482080</v>
      </c>
      <c r="H52" s="548">
        <v>1.2800000000000001E-2</v>
      </c>
      <c r="I52" s="549">
        <v>95586</v>
      </c>
      <c r="J52" s="548">
        <v>0.1013</v>
      </c>
      <c r="K52" s="545" t="s">
        <v>936</v>
      </c>
      <c r="L52" s="549">
        <v>14715653100</v>
      </c>
      <c r="M52" s="551">
        <v>0.15429999999999999</v>
      </c>
      <c r="N52" s="549">
        <v>121869102</v>
      </c>
      <c r="O52" s="549">
        <v>-118352895</v>
      </c>
    </row>
    <row r="53" spans="2:15" x14ac:dyDescent="0.25">
      <c r="B53" s="552" t="s">
        <v>996</v>
      </c>
      <c r="C53" s="545" t="s">
        <v>464</v>
      </c>
      <c r="D53" s="547">
        <v>79436448879</v>
      </c>
      <c r="E53" s="549">
        <v>639838388</v>
      </c>
      <c r="F53" s="548">
        <v>0.2</v>
      </c>
      <c r="G53" s="549">
        <v>79564416557</v>
      </c>
      <c r="H53" s="548">
        <v>1.12E-2</v>
      </c>
      <c r="I53" s="549">
        <v>81692</v>
      </c>
      <c r="J53" s="548">
        <v>0.1009</v>
      </c>
      <c r="K53" s="545" t="s">
        <v>936</v>
      </c>
      <c r="L53" s="549">
        <v>11288259480</v>
      </c>
      <c r="M53" s="551">
        <v>0.1419</v>
      </c>
      <c r="N53" s="549">
        <v>88422010</v>
      </c>
      <c r="O53" s="549">
        <v>-93840692</v>
      </c>
    </row>
    <row r="54" spans="2:15" x14ac:dyDescent="0.25">
      <c r="B54" s="552" t="s">
        <v>996</v>
      </c>
      <c r="C54" s="545" t="s">
        <v>465</v>
      </c>
      <c r="D54" s="547">
        <v>15612464991</v>
      </c>
      <c r="E54" s="549">
        <v>1023002661</v>
      </c>
      <c r="F54" s="548">
        <v>0.2</v>
      </c>
      <c r="G54" s="549">
        <v>15817065523</v>
      </c>
      <c r="H54" s="548">
        <v>2.07E-2</v>
      </c>
      <c r="I54" s="549">
        <v>13894</v>
      </c>
      <c r="J54" s="548">
        <v>0.1033</v>
      </c>
      <c r="K54" s="545" t="s">
        <v>936</v>
      </c>
      <c r="L54" s="549">
        <v>3427393620</v>
      </c>
      <c r="M54" s="551">
        <v>0.2167</v>
      </c>
      <c r="N54" s="549">
        <v>33447091</v>
      </c>
      <c r="O54" s="549">
        <v>-24512204</v>
      </c>
    </row>
    <row r="55" spans="2:15" x14ac:dyDescent="0.25">
      <c r="B55" s="552" t="s">
        <v>996</v>
      </c>
      <c r="C55" s="545" t="s">
        <v>466</v>
      </c>
      <c r="D55" s="547">
        <v>14683484775</v>
      </c>
      <c r="E55" s="549">
        <v>212997168</v>
      </c>
      <c r="F55" s="548">
        <v>0.2</v>
      </c>
      <c r="G55" s="549">
        <v>14726084208</v>
      </c>
      <c r="H55" s="548">
        <v>4.3499999999999997E-2</v>
      </c>
      <c r="I55" s="549">
        <v>12605</v>
      </c>
      <c r="J55" s="548">
        <v>0.11600000000000001</v>
      </c>
      <c r="K55" s="545" t="s">
        <v>936</v>
      </c>
      <c r="L55" s="549">
        <v>5363321985</v>
      </c>
      <c r="M55" s="551">
        <v>0.36420000000000002</v>
      </c>
      <c r="N55" s="549">
        <v>73607809</v>
      </c>
      <c r="O55" s="549">
        <v>-112208266</v>
      </c>
    </row>
    <row r="56" spans="2:15" x14ac:dyDescent="0.25">
      <c r="B56" s="552" t="s">
        <v>996</v>
      </c>
      <c r="C56" s="545" t="s">
        <v>467</v>
      </c>
      <c r="D56" s="547">
        <v>10684910505</v>
      </c>
      <c r="E56" s="549">
        <v>145305919</v>
      </c>
      <c r="F56" s="548">
        <v>0.2</v>
      </c>
      <c r="G56" s="549">
        <v>10713971689</v>
      </c>
      <c r="H56" s="548">
        <v>3.3799999999999997E-2</v>
      </c>
      <c r="I56" s="549">
        <v>9137</v>
      </c>
      <c r="J56" s="548">
        <v>0.11609999999999999</v>
      </c>
      <c r="K56" s="545" t="s">
        <v>936</v>
      </c>
      <c r="L56" s="549">
        <v>3498333630</v>
      </c>
      <c r="M56" s="551">
        <v>0.32650000000000001</v>
      </c>
      <c r="N56" s="549">
        <v>42260754</v>
      </c>
      <c r="O56" s="549">
        <v>-59364879</v>
      </c>
    </row>
    <row r="57" spans="2:15" x14ac:dyDescent="0.25">
      <c r="B57" s="552" t="s">
        <v>996</v>
      </c>
      <c r="C57" s="545" t="s">
        <v>468</v>
      </c>
      <c r="D57" s="547">
        <v>3998574270</v>
      </c>
      <c r="E57" s="549">
        <v>67691249</v>
      </c>
      <c r="F57" s="548">
        <v>0.2</v>
      </c>
      <c r="G57" s="549">
        <v>4012112519</v>
      </c>
      <c r="H57" s="548">
        <v>6.93E-2</v>
      </c>
      <c r="I57" s="549">
        <v>3468</v>
      </c>
      <c r="J57" s="548">
        <v>0.11559999999999999</v>
      </c>
      <c r="K57" s="545" t="s">
        <v>936</v>
      </c>
      <c r="L57" s="549">
        <v>1864988355</v>
      </c>
      <c r="M57" s="551">
        <v>0.46479999999999999</v>
      </c>
      <c r="N57" s="549">
        <v>31347056</v>
      </c>
      <c r="O57" s="549">
        <v>-52843387</v>
      </c>
    </row>
    <row r="58" spans="2:15" x14ac:dyDescent="0.25">
      <c r="B58" s="552" t="s">
        <v>996</v>
      </c>
      <c r="C58" s="545" t="s">
        <v>469</v>
      </c>
      <c r="D58" s="547">
        <v>3019009556</v>
      </c>
      <c r="E58" s="549">
        <v>58537379</v>
      </c>
      <c r="F58" s="548">
        <v>0.2</v>
      </c>
      <c r="G58" s="549">
        <v>3030717032</v>
      </c>
      <c r="H58" s="548">
        <v>0.2311</v>
      </c>
      <c r="I58" s="549">
        <v>2826</v>
      </c>
      <c r="J58" s="548">
        <v>0.13969999999999999</v>
      </c>
      <c r="K58" s="545" t="s">
        <v>936</v>
      </c>
      <c r="L58" s="549">
        <v>2373377595</v>
      </c>
      <c r="M58" s="551">
        <v>0.78310000000000002</v>
      </c>
      <c r="N58" s="549">
        <v>96975868</v>
      </c>
      <c r="O58" s="549">
        <v>-154899097</v>
      </c>
    </row>
    <row r="59" spans="2:15" x14ac:dyDescent="0.25">
      <c r="B59" s="552" t="s">
        <v>996</v>
      </c>
      <c r="C59" s="545" t="s">
        <v>470</v>
      </c>
      <c r="D59" s="547">
        <v>1417215261</v>
      </c>
      <c r="E59" s="549">
        <v>29419452</v>
      </c>
      <c r="F59" s="548">
        <v>0.2</v>
      </c>
      <c r="G59" s="549">
        <v>1423099151</v>
      </c>
      <c r="H59" s="548">
        <v>0.12859999999999999</v>
      </c>
      <c r="I59" s="549">
        <v>1212</v>
      </c>
      <c r="J59" s="548">
        <v>0.14530000000000001</v>
      </c>
      <c r="K59" s="545" t="s">
        <v>936</v>
      </c>
      <c r="L59" s="549">
        <v>1092689810</v>
      </c>
      <c r="M59" s="551">
        <v>0.76780000000000004</v>
      </c>
      <c r="N59" s="549">
        <v>26991872</v>
      </c>
      <c r="O59" s="549">
        <v>-73313025</v>
      </c>
    </row>
    <row r="60" spans="2:15" x14ac:dyDescent="0.25">
      <c r="B60" s="552" t="s">
        <v>996</v>
      </c>
      <c r="C60" s="545" t="s">
        <v>471</v>
      </c>
      <c r="D60" s="547">
        <v>786310375</v>
      </c>
      <c r="E60" s="549">
        <v>24561837</v>
      </c>
      <c r="F60" s="548">
        <v>0.2</v>
      </c>
      <c r="G60" s="549">
        <v>791222742</v>
      </c>
      <c r="H60" s="548">
        <v>0.23</v>
      </c>
      <c r="I60" s="545">
        <v>867</v>
      </c>
      <c r="J60" s="548">
        <v>0.1346</v>
      </c>
      <c r="K60" s="545" t="s">
        <v>936</v>
      </c>
      <c r="L60" s="549">
        <v>646478307</v>
      </c>
      <c r="M60" s="551">
        <v>0.81710000000000005</v>
      </c>
      <c r="N60" s="549">
        <v>24230004</v>
      </c>
      <c r="O60" s="549">
        <v>-39976920</v>
      </c>
    </row>
    <row r="61" spans="2:15" x14ac:dyDescent="0.25">
      <c r="B61" s="552" t="s">
        <v>996</v>
      </c>
      <c r="C61" s="545" t="s">
        <v>472</v>
      </c>
      <c r="D61" s="547">
        <v>815483921</v>
      </c>
      <c r="E61" s="549">
        <v>4556090</v>
      </c>
      <c r="F61" s="548">
        <v>0.2</v>
      </c>
      <c r="G61" s="549">
        <v>816395139</v>
      </c>
      <c r="H61" s="548">
        <v>0.41099999999999998</v>
      </c>
      <c r="I61" s="545">
        <v>747</v>
      </c>
      <c r="J61" s="548">
        <v>0.1348</v>
      </c>
      <c r="K61" s="545" t="s">
        <v>936</v>
      </c>
      <c r="L61" s="549">
        <v>634209477</v>
      </c>
      <c r="M61" s="551">
        <v>0.77680000000000005</v>
      </c>
      <c r="N61" s="549">
        <v>45753992</v>
      </c>
      <c r="O61" s="549">
        <v>-41609152</v>
      </c>
    </row>
    <row r="62" spans="2:15" x14ac:dyDescent="0.25">
      <c r="B62" s="553" t="s">
        <v>996</v>
      </c>
      <c r="C62" s="545" t="s">
        <v>473</v>
      </c>
      <c r="D62" s="547">
        <v>2731568540</v>
      </c>
      <c r="E62" s="549">
        <v>11645532</v>
      </c>
      <c r="F62" s="548">
        <v>0.2</v>
      </c>
      <c r="G62" s="549">
        <v>2733897647</v>
      </c>
      <c r="H62" s="548">
        <v>1</v>
      </c>
      <c r="I62" s="549">
        <v>2999</v>
      </c>
      <c r="J62" s="548">
        <v>0.13400000000000001</v>
      </c>
      <c r="K62" s="545" t="s">
        <v>936</v>
      </c>
      <c r="L62" s="549">
        <v>2459332582</v>
      </c>
      <c r="M62" s="551">
        <v>0.89959999999999996</v>
      </c>
      <c r="N62" s="549">
        <v>196442297</v>
      </c>
      <c r="O62" s="549">
        <v>-193602985</v>
      </c>
    </row>
    <row r="63" spans="2:15" x14ac:dyDescent="0.25">
      <c r="B63" s="941" t="s">
        <v>474</v>
      </c>
      <c r="C63" s="942"/>
      <c r="D63" s="547">
        <v>151893299212</v>
      </c>
      <c r="E63" s="547">
        <v>2170187902</v>
      </c>
      <c r="F63" s="554">
        <v>0.19989999999999999</v>
      </c>
      <c r="G63" s="547">
        <v>152327336793</v>
      </c>
      <c r="H63" s="554">
        <v>3.6200000000000003E-2</v>
      </c>
      <c r="I63" s="547">
        <v>167319</v>
      </c>
      <c r="J63" s="554">
        <v>0.1036</v>
      </c>
      <c r="K63" s="546" t="s">
        <v>936</v>
      </c>
      <c r="L63" s="547">
        <v>28364358001</v>
      </c>
      <c r="M63" s="554">
        <v>0.1862</v>
      </c>
      <c r="N63" s="547">
        <v>511187799</v>
      </c>
      <c r="O63" s="547">
        <v>-651020684</v>
      </c>
    </row>
    <row r="64" spans="2:15" x14ac:dyDescent="0.25">
      <c r="B64" s="532" t="s">
        <v>940</v>
      </c>
      <c r="C64" s="533" t="s">
        <v>996</v>
      </c>
      <c r="D64" s="543" t="s">
        <v>996</v>
      </c>
      <c r="E64" s="543" t="s">
        <v>996</v>
      </c>
      <c r="F64" s="543" t="s">
        <v>996</v>
      </c>
      <c r="G64" s="543" t="s">
        <v>996</v>
      </c>
      <c r="H64" s="543" t="s">
        <v>996</v>
      </c>
      <c r="I64" s="543" t="s">
        <v>996</v>
      </c>
      <c r="J64" s="543" t="s">
        <v>996</v>
      </c>
      <c r="K64" s="543" t="s">
        <v>996</v>
      </c>
      <c r="L64" s="543" t="s">
        <v>996</v>
      </c>
      <c r="M64" s="543" t="s">
        <v>996</v>
      </c>
      <c r="N64" s="543" t="s">
        <v>996</v>
      </c>
      <c r="O64" s="543" t="s">
        <v>996</v>
      </c>
    </row>
    <row r="65" spans="2:15" x14ac:dyDescent="0.25">
      <c r="B65" s="544" t="s">
        <v>996</v>
      </c>
      <c r="C65" s="545" t="s">
        <v>457</v>
      </c>
      <c r="D65" s="547">
        <v>101462743</v>
      </c>
      <c r="E65" s="545" t="s">
        <v>936</v>
      </c>
      <c r="F65" s="548">
        <v>0</v>
      </c>
      <c r="G65" s="549">
        <v>101462743</v>
      </c>
      <c r="H65" s="548">
        <v>1E-3</v>
      </c>
      <c r="I65" s="545">
        <v>20</v>
      </c>
      <c r="J65" s="548">
        <v>0.10589999999999999</v>
      </c>
      <c r="K65" s="545" t="s">
        <v>936</v>
      </c>
      <c r="L65" s="549">
        <v>2347965</v>
      </c>
      <c r="M65" s="551">
        <v>2.3099999999999999E-2</v>
      </c>
      <c r="N65" s="549">
        <v>10246</v>
      </c>
      <c r="O65" s="549">
        <v>-298567</v>
      </c>
    </row>
    <row r="66" spans="2:15" x14ac:dyDescent="0.25">
      <c r="B66" s="552" t="s">
        <v>996</v>
      </c>
      <c r="C66" s="545" t="s">
        <v>458</v>
      </c>
      <c r="D66" s="547">
        <v>59381237</v>
      </c>
      <c r="E66" s="545" t="s">
        <v>936</v>
      </c>
      <c r="F66" s="548">
        <v>0</v>
      </c>
      <c r="G66" s="549">
        <v>59381237</v>
      </c>
      <c r="H66" s="548">
        <v>8.0000000000000004E-4</v>
      </c>
      <c r="I66" s="545">
        <v>9</v>
      </c>
      <c r="J66" s="548">
        <v>0.1056</v>
      </c>
      <c r="K66" s="545" t="s">
        <v>936</v>
      </c>
      <c r="L66" s="549">
        <v>1235571</v>
      </c>
      <c r="M66" s="551">
        <v>2.0799999999999999E-2</v>
      </c>
      <c r="N66" s="549">
        <v>4827</v>
      </c>
      <c r="O66" s="549">
        <v>-183890</v>
      </c>
    </row>
    <row r="67" spans="2:15" x14ac:dyDescent="0.25">
      <c r="B67" s="552" t="s">
        <v>996</v>
      </c>
      <c r="C67" s="545" t="s">
        <v>459</v>
      </c>
      <c r="D67" s="547">
        <v>42081506</v>
      </c>
      <c r="E67" s="545" t="s">
        <v>936</v>
      </c>
      <c r="F67" s="548">
        <v>0</v>
      </c>
      <c r="G67" s="549">
        <v>42081506</v>
      </c>
      <c r="H67" s="548">
        <v>1.1999999999999999E-3</v>
      </c>
      <c r="I67" s="545">
        <v>11</v>
      </c>
      <c r="J67" s="548">
        <v>0.10639999999999999</v>
      </c>
      <c r="K67" s="545" t="s">
        <v>936</v>
      </c>
      <c r="L67" s="549">
        <v>1112394</v>
      </c>
      <c r="M67" s="551">
        <v>2.64E-2</v>
      </c>
      <c r="N67" s="549">
        <v>5419</v>
      </c>
      <c r="O67" s="549">
        <v>-114677</v>
      </c>
    </row>
    <row r="68" spans="2:15" x14ac:dyDescent="0.25">
      <c r="B68" s="552" t="s">
        <v>996</v>
      </c>
      <c r="C68" s="545" t="s">
        <v>460</v>
      </c>
      <c r="D68" s="547">
        <v>3315374662</v>
      </c>
      <c r="E68" s="549">
        <v>73480867</v>
      </c>
      <c r="F68" s="548">
        <v>0.48</v>
      </c>
      <c r="G68" s="549">
        <v>3350963549</v>
      </c>
      <c r="H68" s="548">
        <v>1.9E-3</v>
      </c>
      <c r="I68" s="545">
        <v>240</v>
      </c>
      <c r="J68" s="548">
        <v>7.3300000000000004E-2</v>
      </c>
      <c r="K68" s="545" t="s">
        <v>936</v>
      </c>
      <c r="L68" s="549">
        <v>74996187</v>
      </c>
      <c r="M68" s="551">
        <v>2.24E-2</v>
      </c>
      <c r="N68" s="549">
        <v>427694</v>
      </c>
      <c r="O68" s="549">
        <v>-7549609</v>
      </c>
    </row>
    <row r="69" spans="2:15" x14ac:dyDescent="0.25">
      <c r="B69" s="552" t="s">
        <v>996</v>
      </c>
      <c r="C69" s="545" t="s">
        <v>461</v>
      </c>
      <c r="D69" s="547">
        <v>2527544906</v>
      </c>
      <c r="E69" s="549">
        <v>27893906</v>
      </c>
      <c r="F69" s="548">
        <v>0.2</v>
      </c>
      <c r="G69" s="549">
        <v>2533123687</v>
      </c>
      <c r="H69" s="548">
        <v>4.3E-3</v>
      </c>
      <c r="I69" s="545">
        <v>420</v>
      </c>
      <c r="J69" s="548">
        <v>0.107</v>
      </c>
      <c r="K69" s="545" t="s">
        <v>936</v>
      </c>
      <c r="L69" s="549">
        <v>161873212</v>
      </c>
      <c r="M69" s="551">
        <v>6.3899999999999998E-2</v>
      </c>
      <c r="N69" s="549">
        <v>1169551</v>
      </c>
      <c r="O69" s="549">
        <v>-7174478</v>
      </c>
    </row>
    <row r="70" spans="2:15" x14ac:dyDescent="0.25">
      <c r="B70" s="552" t="s">
        <v>996</v>
      </c>
      <c r="C70" s="545" t="s">
        <v>462</v>
      </c>
      <c r="D70" s="547">
        <v>1509863273</v>
      </c>
      <c r="E70" s="549">
        <v>5880685</v>
      </c>
      <c r="F70" s="548">
        <v>0.2</v>
      </c>
      <c r="G70" s="549">
        <v>1511039410</v>
      </c>
      <c r="H70" s="548">
        <v>6.0000000000000001E-3</v>
      </c>
      <c r="I70" s="545">
        <v>199</v>
      </c>
      <c r="J70" s="548">
        <v>9.4E-2</v>
      </c>
      <c r="K70" s="545" t="s">
        <v>936</v>
      </c>
      <c r="L70" s="549">
        <v>118595837</v>
      </c>
      <c r="M70" s="551">
        <v>7.85E-2</v>
      </c>
      <c r="N70" s="549">
        <v>854128</v>
      </c>
      <c r="O70" s="549">
        <v>-3792785</v>
      </c>
    </row>
    <row r="71" spans="2:15" x14ac:dyDescent="0.25">
      <c r="B71" s="552" t="s">
        <v>996</v>
      </c>
      <c r="C71" s="545" t="s">
        <v>463</v>
      </c>
      <c r="D71" s="547">
        <v>16225263437</v>
      </c>
      <c r="E71" s="549">
        <v>484145980</v>
      </c>
      <c r="F71" s="548">
        <v>0.22</v>
      </c>
      <c r="G71" s="549">
        <v>16333767433</v>
      </c>
      <c r="H71" s="548">
        <v>1.38E-2</v>
      </c>
      <c r="I71" s="545">
        <v>913</v>
      </c>
      <c r="J71" s="548">
        <v>0.1079</v>
      </c>
      <c r="K71" s="545" t="s">
        <v>936</v>
      </c>
      <c r="L71" s="549">
        <v>2318828958</v>
      </c>
      <c r="M71" s="551">
        <v>0.14199999999999999</v>
      </c>
      <c r="N71" s="549">
        <v>24348175</v>
      </c>
      <c r="O71" s="549">
        <v>-45834950</v>
      </c>
    </row>
    <row r="72" spans="2:15" x14ac:dyDescent="0.25">
      <c r="B72" s="552" t="s">
        <v>996</v>
      </c>
      <c r="C72" s="545" t="s">
        <v>464</v>
      </c>
      <c r="D72" s="547">
        <v>9552506418</v>
      </c>
      <c r="E72" s="549">
        <v>72024413</v>
      </c>
      <c r="F72" s="548">
        <v>0.36</v>
      </c>
      <c r="G72" s="549">
        <v>9578586101</v>
      </c>
      <c r="H72" s="548">
        <v>9.9000000000000008E-3</v>
      </c>
      <c r="I72" s="545">
        <v>637</v>
      </c>
      <c r="J72" s="548">
        <v>0.1071</v>
      </c>
      <c r="K72" s="545" t="s">
        <v>936</v>
      </c>
      <c r="L72" s="549">
        <v>1098620816</v>
      </c>
      <c r="M72" s="551">
        <v>0.1147</v>
      </c>
      <c r="N72" s="549">
        <v>10182426</v>
      </c>
      <c r="O72" s="549">
        <v>-27981415</v>
      </c>
    </row>
    <row r="73" spans="2:15" x14ac:dyDescent="0.25">
      <c r="B73" s="552" t="s">
        <v>996</v>
      </c>
      <c r="C73" s="545" t="s">
        <v>465</v>
      </c>
      <c r="D73" s="547">
        <v>6672757019</v>
      </c>
      <c r="E73" s="549">
        <v>412121567</v>
      </c>
      <c r="F73" s="548">
        <v>0.2</v>
      </c>
      <c r="G73" s="549">
        <v>6755181332</v>
      </c>
      <c r="H73" s="548">
        <v>1.9199999999999998E-2</v>
      </c>
      <c r="I73" s="545">
        <v>276</v>
      </c>
      <c r="J73" s="548">
        <v>0.1091</v>
      </c>
      <c r="K73" s="545" t="s">
        <v>936</v>
      </c>
      <c r="L73" s="549">
        <v>1220208142</v>
      </c>
      <c r="M73" s="551">
        <v>0.18060000000000001</v>
      </c>
      <c r="N73" s="549">
        <v>14165748</v>
      </c>
      <c r="O73" s="549">
        <v>-17853535</v>
      </c>
    </row>
    <row r="74" spans="2:15" x14ac:dyDescent="0.25">
      <c r="B74" s="552" t="s">
        <v>996</v>
      </c>
      <c r="C74" s="545" t="s">
        <v>466</v>
      </c>
      <c r="D74" s="547">
        <v>4826586344</v>
      </c>
      <c r="E74" s="549">
        <v>68393758</v>
      </c>
      <c r="F74" s="548">
        <v>0.21</v>
      </c>
      <c r="G74" s="549">
        <v>4840814995</v>
      </c>
      <c r="H74" s="548">
        <v>4.5199999999999997E-2</v>
      </c>
      <c r="I74" s="545">
        <v>574</v>
      </c>
      <c r="J74" s="548">
        <v>0.1111</v>
      </c>
      <c r="K74" s="545" t="s">
        <v>936</v>
      </c>
      <c r="L74" s="549">
        <v>1569126865</v>
      </c>
      <c r="M74" s="551">
        <v>0.3241</v>
      </c>
      <c r="N74" s="549">
        <v>24130214</v>
      </c>
      <c r="O74" s="549">
        <v>-16028475</v>
      </c>
    </row>
    <row r="75" spans="2:15" x14ac:dyDescent="0.25">
      <c r="B75" s="552" t="s">
        <v>996</v>
      </c>
      <c r="C75" s="545" t="s">
        <v>467</v>
      </c>
      <c r="D75" s="547">
        <v>3325707663</v>
      </c>
      <c r="E75" s="549">
        <v>53437740</v>
      </c>
      <c r="F75" s="548">
        <v>0.2</v>
      </c>
      <c r="G75" s="549">
        <v>3336395211</v>
      </c>
      <c r="H75" s="548">
        <v>3.49E-2</v>
      </c>
      <c r="I75" s="545">
        <v>363</v>
      </c>
      <c r="J75" s="548">
        <v>0.11310000000000001</v>
      </c>
      <c r="K75" s="545" t="s">
        <v>936</v>
      </c>
      <c r="L75" s="549">
        <v>967540367</v>
      </c>
      <c r="M75" s="551">
        <v>0.28999999999999998</v>
      </c>
      <c r="N75" s="549">
        <v>13186450</v>
      </c>
      <c r="O75" s="549">
        <v>-10664832</v>
      </c>
    </row>
    <row r="76" spans="2:15" x14ac:dyDescent="0.25">
      <c r="B76" s="552" t="s">
        <v>996</v>
      </c>
      <c r="C76" s="545" t="s">
        <v>468</v>
      </c>
      <c r="D76" s="547">
        <v>1500878681</v>
      </c>
      <c r="E76" s="549">
        <v>14956018</v>
      </c>
      <c r="F76" s="548">
        <v>0.24</v>
      </c>
      <c r="G76" s="549">
        <v>1504419784</v>
      </c>
      <c r="H76" s="548">
        <v>6.7799999999999999E-2</v>
      </c>
      <c r="I76" s="545">
        <v>211</v>
      </c>
      <c r="J76" s="548">
        <v>0.10680000000000001</v>
      </c>
      <c r="K76" s="545" t="s">
        <v>936</v>
      </c>
      <c r="L76" s="549">
        <v>601586498</v>
      </c>
      <c r="M76" s="551">
        <v>0.39989999999999998</v>
      </c>
      <c r="N76" s="549">
        <v>10943764</v>
      </c>
      <c r="O76" s="549">
        <v>-5363643</v>
      </c>
    </row>
    <row r="77" spans="2:15" x14ac:dyDescent="0.25">
      <c r="B77" s="552" t="s">
        <v>996</v>
      </c>
      <c r="C77" s="545" t="s">
        <v>469</v>
      </c>
      <c r="D77" s="547">
        <v>928093238</v>
      </c>
      <c r="E77" s="549">
        <v>1417000</v>
      </c>
      <c r="F77" s="548">
        <v>0.2</v>
      </c>
      <c r="G77" s="549">
        <v>928376638</v>
      </c>
      <c r="H77" s="548">
        <v>0.24729999999999999</v>
      </c>
      <c r="I77" s="545">
        <v>151</v>
      </c>
      <c r="J77" s="548">
        <v>0.11409999999999999</v>
      </c>
      <c r="K77" s="545" t="s">
        <v>936</v>
      </c>
      <c r="L77" s="549">
        <v>532355999</v>
      </c>
      <c r="M77" s="551">
        <v>0.57340000000000002</v>
      </c>
      <c r="N77" s="549">
        <v>26606380</v>
      </c>
      <c r="O77" s="549">
        <v>-9890673</v>
      </c>
    </row>
    <row r="78" spans="2:15" x14ac:dyDescent="0.25">
      <c r="B78" s="552" t="s">
        <v>996</v>
      </c>
      <c r="C78" s="545" t="s">
        <v>470</v>
      </c>
      <c r="D78" s="547">
        <v>606715591</v>
      </c>
      <c r="E78" s="549">
        <v>1417000</v>
      </c>
      <c r="F78" s="548">
        <v>0.2</v>
      </c>
      <c r="G78" s="549">
        <v>606998991</v>
      </c>
      <c r="H78" s="548">
        <v>0.151</v>
      </c>
      <c r="I78" s="545">
        <v>98</v>
      </c>
      <c r="J78" s="548">
        <v>0.114</v>
      </c>
      <c r="K78" s="545" t="s">
        <v>936</v>
      </c>
      <c r="L78" s="549">
        <v>356832850</v>
      </c>
      <c r="M78" s="551">
        <v>0.58789999999999998</v>
      </c>
      <c r="N78" s="549">
        <v>10543146</v>
      </c>
      <c r="O78" s="549">
        <v>-5432809</v>
      </c>
    </row>
    <row r="79" spans="2:15" x14ac:dyDescent="0.25">
      <c r="B79" s="552" t="s">
        <v>996</v>
      </c>
      <c r="C79" s="545" t="s">
        <v>471</v>
      </c>
      <c r="D79" s="547">
        <v>118688940</v>
      </c>
      <c r="E79" s="545" t="s">
        <v>936</v>
      </c>
      <c r="F79" s="548">
        <v>0</v>
      </c>
      <c r="G79" s="549">
        <v>118688940</v>
      </c>
      <c r="H79" s="548">
        <v>0.26989999999999997</v>
      </c>
      <c r="I79" s="545">
        <v>28</v>
      </c>
      <c r="J79" s="548">
        <v>0.10249999999999999</v>
      </c>
      <c r="K79" s="545" t="s">
        <v>936</v>
      </c>
      <c r="L79" s="549">
        <v>70346297</v>
      </c>
      <c r="M79" s="551">
        <v>0.5927</v>
      </c>
      <c r="N79" s="549">
        <v>3278785</v>
      </c>
      <c r="O79" s="549">
        <v>-532744</v>
      </c>
    </row>
    <row r="80" spans="2:15" x14ac:dyDescent="0.25">
      <c r="B80" s="552" t="s">
        <v>996</v>
      </c>
      <c r="C80" s="545" t="s">
        <v>472</v>
      </c>
      <c r="D80" s="547">
        <v>202688707</v>
      </c>
      <c r="E80" s="545" t="s">
        <v>936</v>
      </c>
      <c r="F80" s="548">
        <v>0</v>
      </c>
      <c r="G80" s="549">
        <v>202688707</v>
      </c>
      <c r="H80" s="548">
        <v>0.52229999999999999</v>
      </c>
      <c r="I80" s="545">
        <v>25</v>
      </c>
      <c r="J80" s="548">
        <v>0.121</v>
      </c>
      <c r="K80" s="545" t="s">
        <v>936</v>
      </c>
      <c r="L80" s="549">
        <v>105176852</v>
      </c>
      <c r="M80" s="551">
        <v>0.51890000000000003</v>
      </c>
      <c r="N80" s="549">
        <v>12784450</v>
      </c>
      <c r="O80" s="549">
        <v>-3925120</v>
      </c>
    </row>
    <row r="81" spans="2:15" x14ac:dyDescent="0.25">
      <c r="B81" s="553" t="s">
        <v>996</v>
      </c>
      <c r="C81" s="545" t="s">
        <v>473</v>
      </c>
      <c r="D81" s="547">
        <v>211264739</v>
      </c>
      <c r="E81" s="545" t="s">
        <v>936</v>
      </c>
      <c r="F81" s="548">
        <v>0</v>
      </c>
      <c r="G81" s="549">
        <v>211264739</v>
      </c>
      <c r="H81" s="548">
        <v>1</v>
      </c>
      <c r="I81" s="545">
        <v>23</v>
      </c>
      <c r="J81" s="548">
        <v>0.13819999999999999</v>
      </c>
      <c r="K81" s="545" t="s">
        <v>936</v>
      </c>
      <c r="L81" s="549">
        <v>275922954</v>
      </c>
      <c r="M81" s="551">
        <v>1.3061</v>
      </c>
      <c r="N81" s="549">
        <v>13999471</v>
      </c>
      <c r="O81" s="549">
        <v>-13993644</v>
      </c>
    </row>
    <row r="82" spans="2:15" x14ac:dyDescent="0.25">
      <c r="B82" s="941" t="s">
        <v>474</v>
      </c>
      <c r="C82" s="942"/>
      <c r="D82" s="547">
        <v>29645453342</v>
      </c>
      <c r="E82" s="547">
        <v>661212196</v>
      </c>
      <c r="F82" s="554">
        <v>0.24199999999999999</v>
      </c>
      <c r="G82" s="547">
        <v>29810813195</v>
      </c>
      <c r="H82" s="554">
        <v>3.0599999999999999E-2</v>
      </c>
      <c r="I82" s="547">
        <v>2540</v>
      </c>
      <c r="J82" s="554">
        <v>0.1041</v>
      </c>
      <c r="K82" s="546" t="s">
        <v>936</v>
      </c>
      <c r="L82" s="547">
        <v>5054047976</v>
      </c>
      <c r="M82" s="554">
        <v>0.16950000000000001</v>
      </c>
      <c r="N82" s="547">
        <v>91545859</v>
      </c>
      <c r="O82" s="547">
        <v>-104563181</v>
      </c>
    </row>
    <row r="83" spans="2:15" x14ac:dyDescent="0.25">
      <c r="B83" s="943" t="s">
        <v>475</v>
      </c>
      <c r="C83" s="944"/>
      <c r="D83" s="555">
        <v>320164280747</v>
      </c>
      <c r="E83" s="555">
        <v>15270518308</v>
      </c>
      <c r="F83" s="556">
        <v>0.27239999999999998</v>
      </c>
      <c r="G83" s="555">
        <v>325903542916</v>
      </c>
      <c r="H83" s="556">
        <v>3.3799999999999997E-2</v>
      </c>
      <c r="I83" s="555">
        <v>174580</v>
      </c>
      <c r="J83" s="556">
        <v>9.1899999999999996E-2</v>
      </c>
      <c r="K83" s="543">
        <v>2</v>
      </c>
      <c r="L83" s="555">
        <v>64465182017</v>
      </c>
      <c r="M83" s="556">
        <v>0.1978</v>
      </c>
      <c r="N83" s="555">
        <v>1393449279</v>
      </c>
      <c r="O83" s="555">
        <v>-1447921215</v>
      </c>
    </row>
  </sheetData>
  <mergeCells count="6">
    <mergeCell ref="B63:C63"/>
    <mergeCell ref="B82:C82"/>
    <mergeCell ref="B83:C83"/>
    <mergeCell ref="B5:B6"/>
    <mergeCell ref="B25:C25"/>
    <mergeCell ref="B44:C44"/>
  </mergeCells>
  <hyperlinks>
    <hyperlink ref="Q2" location="Index!A1" display="Return to index" xr:uid="{7A83F48E-654D-44F5-9F18-330168D5E3D4}"/>
  </hyperlinks>
  <pageMargins left="0.7" right="0.7" top="0.78740157499999996" bottom="0.78740157499999996" header="0.3" footer="0.3"/>
  <pageSetup paperSize="9" scale="10" orientation="landscape"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299574-BCAD-4E05-ACFE-2648D88EBE8A}">
  <sheetPr>
    <pageSetUpPr autoPageBreaks="0" fitToPage="1"/>
  </sheetPr>
  <dimension ref="B2:J23"/>
  <sheetViews>
    <sheetView showGridLines="0" zoomScaleNormal="100" zoomScaleSheetLayoutView="100" workbookViewId="0">
      <selection activeCell="J2" sqref="J2"/>
    </sheetView>
  </sheetViews>
  <sheetFormatPr defaultColWidth="9.140625" defaultRowHeight="15" x14ac:dyDescent="0.25"/>
  <cols>
    <col min="1" max="1" width="3.28515625" style="11" customWidth="1"/>
    <col min="2" max="2" width="7.42578125" style="11" customWidth="1"/>
    <col min="3" max="3" width="47" style="11" customWidth="1"/>
    <col min="4" max="4" width="26" style="11" customWidth="1"/>
    <col min="5" max="8" width="23.28515625" style="11" customWidth="1"/>
    <col min="9" max="9" width="3.85546875" style="11" customWidth="1"/>
    <col min="10" max="10" width="15.28515625" style="11" bestFit="1" customWidth="1"/>
    <col min="11" max="16384" width="9.140625" style="11"/>
  </cols>
  <sheetData>
    <row r="2" spans="2:10" ht="20.25" x14ac:dyDescent="0.3">
      <c r="B2" s="9" t="s">
        <v>477</v>
      </c>
      <c r="C2" s="134"/>
      <c r="D2" s="134"/>
      <c r="E2" s="9"/>
      <c r="F2" s="9"/>
      <c r="G2" s="9"/>
      <c r="H2" s="9"/>
      <c r="I2" s="135"/>
      <c r="J2" s="271" t="s">
        <v>46</v>
      </c>
    </row>
    <row r="4" spans="2:10" x14ac:dyDescent="0.25">
      <c r="B4" s="136"/>
      <c r="C4" s="136"/>
      <c r="D4" s="136"/>
      <c r="E4" s="136"/>
      <c r="F4" s="136"/>
    </row>
    <row r="5" spans="2:10" x14ac:dyDescent="0.25">
      <c r="B5" s="137"/>
      <c r="C5" s="137"/>
      <c r="D5" s="137"/>
      <c r="E5" s="138"/>
      <c r="F5" s="138"/>
    </row>
    <row r="6" spans="2:10" ht="45" x14ac:dyDescent="0.25">
      <c r="B6" s="79"/>
      <c r="C6" s="139"/>
      <c r="D6" s="140" t="s">
        <v>478</v>
      </c>
      <c r="E6" s="140" t="s">
        <v>479</v>
      </c>
      <c r="F6" s="140" t="s">
        <v>480</v>
      </c>
      <c r="G6" s="140" t="s">
        <v>481</v>
      </c>
      <c r="H6" s="140" t="s">
        <v>482</v>
      </c>
    </row>
    <row r="7" spans="2:10" x14ac:dyDescent="0.25">
      <c r="B7" s="79"/>
      <c r="C7" s="79"/>
      <c r="D7" s="141" t="s">
        <v>236</v>
      </c>
      <c r="E7" s="141" t="s">
        <v>237</v>
      </c>
      <c r="F7" s="141" t="s">
        <v>238</v>
      </c>
      <c r="G7" s="141" t="s">
        <v>239</v>
      </c>
      <c r="H7" s="141" t="s">
        <v>240</v>
      </c>
    </row>
    <row r="8" spans="2:10" x14ac:dyDescent="0.25">
      <c r="B8" s="142">
        <v>1</v>
      </c>
      <c r="C8" s="142" t="s">
        <v>483</v>
      </c>
      <c r="D8" s="131"/>
      <c r="E8" s="362">
        <v>680246026</v>
      </c>
      <c r="F8" s="366">
        <v>1</v>
      </c>
      <c r="G8" s="366">
        <v>0</v>
      </c>
      <c r="H8" s="366">
        <v>0</v>
      </c>
    </row>
    <row r="9" spans="2:10" x14ac:dyDescent="0.25">
      <c r="B9" s="142">
        <v>1.1000000000000001</v>
      </c>
      <c r="C9" s="143" t="s">
        <v>484</v>
      </c>
      <c r="D9" s="144"/>
      <c r="E9" s="362">
        <v>156601203</v>
      </c>
      <c r="F9" s="366">
        <v>1</v>
      </c>
      <c r="G9" s="366">
        <v>0</v>
      </c>
      <c r="H9" s="366">
        <v>0</v>
      </c>
    </row>
    <row r="10" spans="2:10" x14ac:dyDescent="0.25">
      <c r="B10" s="142">
        <v>1.2</v>
      </c>
      <c r="C10" s="143" t="s">
        <v>485</v>
      </c>
      <c r="D10" s="144"/>
      <c r="E10" s="362"/>
      <c r="F10" s="131"/>
      <c r="G10" s="131"/>
      <c r="H10" s="131"/>
    </row>
    <row r="11" spans="2:10" x14ac:dyDescent="0.25">
      <c r="B11" s="142">
        <v>2</v>
      </c>
      <c r="C11" s="142" t="s">
        <v>423</v>
      </c>
      <c r="D11" s="131"/>
      <c r="E11" s="362">
        <v>16865576887</v>
      </c>
      <c r="F11" s="366">
        <v>1</v>
      </c>
      <c r="G11" s="366">
        <v>0</v>
      </c>
      <c r="H11" s="366">
        <v>0</v>
      </c>
    </row>
    <row r="12" spans="2:10" x14ac:dyDescent="0.25">
      <c r="B12" s="142">
        <v>3</v>
      </c>
      <c r="C12" s="142" t="s">
        <v>424</v>
      </c>
      <c r="D12" s="362">
        <v>143765392929</v>
      </c>
      <c r="E12" s="362">
        <v>143786235321</v>
      </c>
      <c r="F12" s="366">
        <v>1.45E-4</v>
      </c>
      <c r="G12" s="366">
        <v>0</v>
      </c>
      <c r="H12" s="366">
        <v>0.99985500000000005</v>
      </c>
    </row>
    <row r="13" spans="2:10" ht="22.5" x14ac:dyDescent="0.25">
      <c r="B13" s="142">
        <v>3.1</v>
      </c>
      <c r="C13" s="143" t="s">
        <v>486</v>
      </c>
      <c r="D13" s="144"/>
      <c r="E13" s="362"/>
      <c r="F13" s="131"/>
      <c r="G13" s="131"/>
      <c r="H13" s="131"/>
    </row>
    <row r="14" spans="2:10" x14ac:dyDescent="0.25">
      <c r="B14" s="142">
        <v>3.2</v>
      </c>
      <c r="C14" s="143" t="s">
        <v>487</v>
      </c>
      <c r="D14" s="144"/>
      <c r="E14" s="362"/>
      <c r="F14" s="131"/>
      <c r="G14" s="131"/>
      <c r="H14" s="131"/>
    </row>
    <row r="15" spans="2:10" x14ac:dyDescent="0.25">
      <c r="B15" s="142">
        <v>4</v>
      </c>
      <c r="C15" s="142" t="s">
        <v>425</v>
      </c>
      <c r="D15" s="368">
        <v>182138149987</v>
      </c>
      <c r="E15" s="368">
        <v>182138149987</v>
      </c>
      <c r="F15" s="367">
        <v>0</v>
      </c>
      <c r="G15" s="367">
        <v>0</v>
      </c>
      <c r="H15" s="367">
        <v>1</v>
      </c>
    </row>
    <row r="16" spans="2:10" x14ac:dyDescent="0.25">
      <c r="B16" s="142">
        <v>4.0999999999999996</v>
      </c>
      <c r="C16" s="58" t="s">
        <v>488</v>
      </c>
      <c r="D16" s="145"/>
      <c r="E16" s="368">
        <v>29810813195</v>
      </c>
      <c r="F16" s="367">
        <v>0</v>
      </c>
      <c r="G16" s="367">
        <v>0</v>
      </c>
      <c r="H16" s="367">
        <v>1</v>
      </c>
    </row>
    <row r="17" spans="2:8" x14ac:dyDescent="0.25">
      <c r="B17" s="142">
        <v>4.2</v>
      </c>
      <c r="C17" s="58" t="s">
        <v>489</v>
      </c>
      <c r="D17" s="145"/>
      <c r="E17" s="368">
        <v>152327336793</v>
      </c>
      <c r="F17" s="367">
        <v>0</v>
      </c>
      <c r="G17" s="367">
        <v>0</v>
      </c>
      <c r="H17" s="367">
        <v>1</v>
      </c>
    </row>
    <row r="18" spans="2:8" x14ac:dyDescent="0.25">
      <c r="B18" s="142">
        <v>4.3</v>
      </c>
      <c r="C18" s="58" t="s">
        <v>490</v>
      </c>
      <c r="D18" s="145"/>
      <c r="E18" s="368"/>
      <c r="F18" s="130"/>
      <c r="G18" s="130"/>
      <c r="H18" s="130"/>
    </row>
    <row r="19" spans="2:8" x14ac:dyDescent="0.25">
      <c r="B19" s="142">
        <v>4.4000000000000004</v>
      </c>
      <c r="C19" s="58" t="s">
        <v>491</v>
      </c>
      <c r="D19" s="145"/>
      <c r="E19" s="368"/>
      <c r="F19" s="130"/>
      <c r="G19" s="130"/>
      <c r="H19" s="130"/>
    </row>
    <row r="20" spans="2:8" x14ac:dyDescent="0.25">
      <c r="B20" s="142">
        <v>4.5</v>
      </c>
      <c r="C20" s="58" t="s">
        <v>492</v>
      </c>
      <c r="D20" s="145"/>
      <c r="E20" s="368"/>
      <c r="F20" s="130"/>
      <c r="G20" s="130"/>
      <c r="H20" s="130"/>
    </row>
    <row r="21" spans="2:8" x14ac:dyDescent="0.25">
      <c r="B21" s="142">
        <v>5</v>
      </c>
      <c r="C21" s="142" t="s">
        <v>432</v>
      </c>
      <c r="D21" s="368"/>
      <c r="E21" s="368">
        <v>57823348</v>
      </c>
      <c r="F21" s="367">
        <v>1</v>
      </c>
      <c r="G21" s="367">
        <v>0</v>
      </c>
      <c r="H21" s="367">
        <v>0</v>
      </c>
    </row>
    <row r="22" spans="2:8" x14ac:dyDescent="0.25">
      <c r="B22" s="142">
        <v>6</v>
      </c>
      <c r="C22" s="142" t="s">
        <v>493</v>
      </c>
      <c r="D22" s="368">
        <v>541831375</v>
      </c>
      <c r="E22" s="368">
        <v>541911189</v>
      </c>
      <c r="F22" s="367">
        <v>1.47E-4</v>
      </c>
      <c r="G22" s="367">
        <v>0</v>
      </c>
      <c r="H22" s="367">
        <v>0.99985299999999999</v>
      </c>
    </row>
    <row r="23" spans="2:8" x14ac:dyDescent="0.25">
      <c r="B23" s="142">
        <v>7</v>
      </c>
      <c r="C23" s="146" t="s">
        <v>494</v>
      </c>
      <c r="D23" s="368">
        <v>326445374290</v>
      </c>
      <c r="E23" s="368">
        <v>344069942759</v>
      </c>
      <c r="F23" s="367">
        <v>5.1223999999999999E-2</v>
      </c>
      <c r="G23" s="367">
        <v>0</v>
      </c>
      <c r="H23" s="367">
        <v>0.94877599999999995</v>
      </c>
    </row>
  </sheetData>
  <hyperlinks>
    <hyperlink ref="J2" location="Index!A1" display="Return to index" xr:uid="{7187DC1B-179D-4EDB-84CE-B37ACC2EC821}"/>
  </hyperlinks>
  <pageMargins left="0.7" right="0.7" top="0.75" bottom="0.75" header="0.3" footer="0.3"/>
  <pageSetup paperSize="9" scale="74" orientation="landscape" r:id="rId1"/>
  <headerFooter>
    <evenHeader>&amp;L&amp;"Times New Roman,Regular"&amp;12&amp;K000000Central Bank of Ireland - RESTRICTED</evenHeader>
    <firstHeader>&amp;L&amp;"Times New Roman,Regular"&amp;12&amp;K000000Central Bank of Ireland - RESTRICTED</firstHeader>
  </headerFooter>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29EC0F-26ED-4FCC-A814-62BE4207B67E}">
  <sheetPr>
    <pageSetUpPr autoPageBreaks="0" fitToPage="1"/>
  </sheetPr>
  <dimension ref="B2:G26"/>
  <sheetViews>
    <sheetView showGridLines="0" zoomScaleNormal="100" zoomScaleSheetLayoutView="100" workbookViewId="0">
      <selection activeCell="G2" sqref="G2"/>
    </sheetView>
  </sheetViews>
  <sheetFormatPr defaultColWidth="9.140625" defaultRowHeight="15" x14ac:dyDescent="0.25"/>
  <cols>
    <col min="1" max="1" width="3.140625" style="11" customWidth="1"/>
    <col min="2" max="2" width="8.42578125" style="11" customWidth="1"/>
    <col min="3" max="3" width="51.5703125" style="11" customWidth="1"/>
    <col min="4" max="4" width="31.5703125" style="11" customWidth="1"/>
    <col min="5" max="5" width="38.5703125" style="11" customWidth="1"/>
    <col min="6" max="6" width="4" style="11" customWidth="1"/>
    <col min="7" max="7" width="15.28515625" style="11" bestFit="1" customWidth="1"/>
    <col min="8" max="16384" width="9.140625" style="11"/>
  </cols>
  <sheetData>
    <row r="2" spans="2:7" ht="20.25" x14ac:dyDescent="0.3">
      <c r="B2" s="727" t="s">
        <v>495</v>
      </c>
      <c r="C2" s="727"/>
      <c r="D2" s="727"/>
      <c r="E2" s="727"/>
      <c r="F2" s="147"/>
      <c r="G2" s="271" t="s">
        <v>46</v>
      </c>
    </row>
    <row r="3" spans="2:7" ht="19.5" customHeight="1" x14ac:dyDescent="0.25">
      <c r="B3" s="727"/>
      <c r="C3" s="727"/>
      <c r="D3" s="727"/>
      <c r="E3" s="727"/>
    </row>
    <row r="4" spans="2:7" x14ac:dyDescent="0.25">
      <c r="B4" s="136"/>
      <c r="C4" s="136"/>
      <c r="D4" s="136"/>
      <c r="E4" s="136"/>
    </row>
    <row r="5" spans="2:7" x14ac:dyDescent="0.25">
      <c r="B5" s="148"/>
      <c r="C5" s="148"/>
      <c r="D5" s="138"/>
      <c r="E5" s="138"/>
    </row>
    <row r="6" spans="2:7" ht="22.5" x14ac:dyDescent="0.25">
      <c r="B6" s="148"/>
      <c r="C6" s="148"/>
      <c r="D6" s="140" t="s">
        <v>496</v>
      </c>
      <c r="E6" s="140" t="s">
        <v>497</v>
      </c>
    </row>
    <row r="7" spans="2:7" x14ac:dyDescent="0.25">
      <c r="B7" s="814"/>
      <c r="C7" s="814"/>
      <c r="D7" s="149" t="s">
        <v>236</v>
      </c>
      <c r="E7" s="149" t="s">
        <v>237</v>
      </c>
    </row>
    <row r="8" spans="2:7" x14ac:dyDescent="0.25">
      <c r="B8" s="150">
        <v>1</v>
      </c>
      <c r="C8" s="151" t="s">
        <v>498</v>
      </c>
      <c r="D8" s="131"/>
      <c r="E8" s="131"/>
    </row>
    <row r="9" spans="2:7" x14ac:dyDescent="0.25">
      <c r="B9" s="150">
        <v>2</v>
      </c>
      <c r="C9" s="150" t="s">
        <v>499</v>
      </c>
      <c r="D9" s="131"/>
      <c r="E9" s="131"/>
    </row>
    <row r="10" spans="2:7" x14ac:dyDescent="0.25">
      <c r="B10" s="150">
        <v>3</v>
      </c>
      <c r="C10" s="150" t="s">
        <v>423</v>
      </c>
      <c r="D10" s="131"/>
      <c r="E10" s="131"/>
    </row>
    <row r="11" spans="2:7" x14ac:dyDescent="0.25">
      <c r="B11" s="150">
        <v>4</v>
      </c>
      <c r="C11" s="150" t="s">
        <v>500</v>
      </c>
      <c r="D11" s="131"/>
      <c r="E11" s="131"/>
    </row>
    <row r="12" spans="2:7" x14ac:dyDescent="0.25">
      <c r="B12" s="57">
        <v>4.0999999999999996</v>
      </c>
      <c r="C12" s="57" t="s">
        <v>930</v>
      </c>
      <c r="D12" s="131"/>
      <c r="E12" s="131"/>
    </row>
    <row r="13" spans="2:7" x14ac:dyDescent="0.25">
      <c r="B13" s="57">
        <v>4.2</v>
      </c>
      <c r="C13" s="57" t="s">
        <v>505</v>
      </c>
      <c r="D13" s="131"/>
      <c r="E13" s="131"/>
    </row>
    <row r="14" spans="2:7" x14ac:dyDescent="0.25">
      <c r="B14" s="150">
        <v>5</v>
      </c>
      <c r="C14" s="151" t="s">
        <v>503</v>
      </c>
      <c r="D14" s="364">
        <v>64465182017</v>
      </c>
      <c r="E14" s="364">
        <v>64465182017</v>
      </c>
    </row>
    <row r="15" spans="2:7" x14ac:dyDescent="0.25">
      <c r="B15" s="150">
        <v>6</v>
      </c>
      <c r="C15" s="150" t="s">
        <v>499</v>
      </c>
      <c r="D15" s="131" t="s">
        <v>936</v>
      </c>
      <c r="E15" s="131" t="s">
        <v>936</v>
      </c>
    </row>
    <row r="16" spans="2:7" x14ac:dyDescent="0.25">
      <c r="B16" s="150">
        <v>7</v>
      </c>
      <c r="C16" s="150" t="s">
        <v>423</v>
      </c>
      <c r="D16" s="131" t="s">
        <v>936</v>
      </c>
      <c r="E16" s="131" t="s">
        <v>936</v>
      </c>
    </row>
    <row r="17" spans="2:5" x14ac:dyDescent="0.25">
      <c r="B17" s="150">
        <v>8</v>
      </c>
      <c r="C17" s="150" t="s">
        <v>500</v>
      </c>
      <c r="D17" s="364">
        <v>31046776041</v>
      </c>
      <c r="E17" s="364">
        <v>31046776041</v>
      </c>
    </row>
    <row r="18" spans="2:5" x14ac:dyDescent="0.25">
      <c r="B18" s="57">
        <v>8.1</v>
      </c>
      <c r="C18" s="57" t="s">
        <v>930</v>
      </c>
      <c r="D18" s="364">
        <v>6695689835</v>
      </c>
      <c r="E18" s="364">
        <v>6695689835</v>
      </c>
    </row>
    <row r="19" spans="2:5" x14ac:dyDescent="0.25">
      <c r="B19" s="57">
        <v>8.1999999999999993</v>
      </c>
      <c r="C19" s="57" t="s">
        <v>505</v>
      </c>
      <c r="D19" s="131" t="s">
        <v>936</v>
      </c>
      <c r="E19" s="131" t="s">
        <v>936</v>
      </c>
    </row>
    <row r="20" spans="2:5" x14ac:dyDescent="0.25">
      <c r="B20" s="57">
        <v>9</v>
      </c>
      <c r="C20" s="150" t="s">
        <v>425</v>
      </c>
      <c r="D20" s="364">
        <v>33418405976</v>
      </c>
      <c r="E20" s="364">
        <v>33418405976</v>
      </c>
    </row>
    <row r="21" spans="2:5" x14ac:dyDescent="0.25">
      <c r="B21" s="57">
        <v>9.1</v>
      </c>
      <c r="C21" s="57" t="s">
        <v>506</v>
      </c>
      <c r="D21" s="364">
        <v>5054047976</v>
      </c>
      <c r="E21" s="364">
        <v>5054047976</v>
      </c>
    </row>
    <row r="22" spans="2:5" x14ac:dyDescent="0.25">
      <c r="B22" s="57">
        <v>9.1999999999999993</v>
      </c>
      <c r="C22" s="57" t="s">
        <v>507</v>
      </c>
      <c r="D22" s="364">
        <v>28364358001</v>
      </c>
      <c r="E22" s="364">
        <v>28364358001</v>
      </c>
    </row>
    <row r="23" spans="2:5" x14ac:dyDescent="0.25">
      <c r="B23" s="57">
        <v>9.3000000000000007</v>
      </c>
      <c r="C23" s="57" t="s">
        <v>490</v>
      </c>
      <c r="D23" s="131" t="s">
        <v>936</v>
      </c>
      <c r="E23" s="131" t="s">
        <v>936</v>
      </c>
    </row>
    <row r="24" spans="2:5" x14ac:dyDescent="0.25">
      <c r="B24" s="57">
        <v>9.4</v>
      </c>
      <c r="C24" s="57" t="s">
        <v>508</v>
      </c>
      <c r="D24" s="131" t="s">
        <v>936</v>
      </c>
      <c r="E24" s="131" t="s">
        <v>936</v>
      </c>
    </row>
    <row r="25" spans="2:5" x14ac:dyDescent="0.25">
      <c r="B25" s="57">
        <v>9.5</v>
      </c>
      <c r="C25" s="57" t="s">
        <v>509</v>
      </c>
      <c r="D25" s="131" t="s">
        <v>936</v>
      </c>
      <c r="E25" s="131" t="s">
        <v>936</v>
      </c>
    </row>
    <row r="26" spans="2:5" s="137" customFormat="1" x14ac:dyDescent="0.25">
      <c r="B26" s="150">
        <v>10</v>
      </c>
      <c r="C26" s="151" t="s">
        <v>510</v>
      </c>
      <c r="D26" s="363">
        <v>64465182017</v>
      </c>
      <c r="E26" s="363">
        <v>64465182017</v>
      </c>
    </row>
  </sheetData>
  <mergeCells count="2">
    <mergeCell ref="B2:E3"/>
    <mergeCell ref="B7:C7"/>
  </mergeCells>
  <hyperlinks>
    <hyperlink ref="G2" location="Index!A1" display="Return to index" xr:uid="{E4512EC5-E482-48D9-B7E2-C3CAC614DFCE}"/>
  </hyperlinks>
  <pageMargins left="0.7" right="0.7" top="0.75" bottom="0.75" header="0.3" footer="0.3"/>
  <pageSetup paperSize="9" scale="60" orientation="landscape" r:id="rId1"/>
  <headerFooter>
    <evenHeader>&amp;L&amp;"Times New Roman,Regular"&amp;12&amp;K000000Central Bank of Ireland - RESTRICTED</evenHeader>
    <firstHeader>&amp;L&amp;"Times New Roman,Regular"&amp;12&amp;K000000Central Bank of Ireland - RESTRICTED</firstHeader>
  </headerFooter>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526921-B767-4E5B-8238-17CFE67E3F3D}">
  <sheetPr>
    <pageSetUpPr autoPageBreaks="0" fitToPage="1"/>
  </sheetPr>
  <dimension ref="A2:S23"/>
  <sheetViews>
    <sheetView showGridLines="0" topLeftCell="J1" zoomScale="80" zoomScaleNormal="80" zoomScaleSheetLayoutView="100" workbookViewId="0">
      <selection activeCell="S2" sqref="S2"/>
    </sheetView>
  </sheetViews>
  <sheetFormatPr defaultColWidth="9.140625" defaultRowHeight="15" x14ac:dyDescent="0.25"/>
  <cols>
    <col min="1" max="1" width="3" style="11" customWidth="1"/>
    <col min="2" max="2" width="5.42578125" style="11" customWidth="1"/>
    <col min="3" max="3" width="40.28515625" style="11" customWidth="1"/>
    <col min="4" max="4" width="26.5703125" style="11" customWidth="1"/>
    <col min="5" max="15" width="36.7109375" style="11" customWidth="1"/>
    <col min="16" max="17" width="35.5703125" style="11" customWidth="1"/>
    <col min="18" max="18" width="4.42578125" style="11" customWidth="1"/>
    <col min="19" max="19" width="16.28515625" style="11" bestFit="1" customWidth="1"/>
    <col min="20" max="16384" width="9.140625" style="11"/>
  </cols>
  <sheetData>
    <row r="2" spans="1:19" ht="20.25" x14ac:dyDescent="0.3">
      <c r="B2" s="9" t="s">
        <v>511</v>
      </c>
      <c r="C2" s="9"/>
      <c r="D2" s="10"/>
      <c r="E2" s="10"/>
      <c r="F2" s="10"/>
      <c r="G2" s="10"/>
      <c r="H2" s="10"/>
      <c r="I2" s="10"/>
      <c r="J2" s="10"/>
      <c r="K2" s="10"/>
      <c r="L2" s="10"/>
      <c r="M2" s="10"/>
      <c r="N2" s="10"/>
      <c r="O2" s="10"/>
      <c r="P2" s="10"/>
      <c r="Q2" s="10"/>
      <c r="S2" s="271" t="s">
        <v>46</v>
      </c>
    </row>
    <row r="5" spans="1:19" x14ac:dyDescent="0.25">
      <c r="C5" s="152"/>
    </row>
    <row r="6" spans="1:19" ht="15.75" x14ac:dyDescent="0.25">
      <c r="B6" s="815" t="s">
        <v>443</v>
      </c>
      <c r="C6" s="816"/>
      <c r="D6" s="821" t="s">
        <v>512</v>
      </c>
      <c r="E6" s="823" t="s">
        <v>513</v>
      </c>
      <c r="F6" s="824"/>
      <c r="G6" s="824"/>
      <c r="H6" s="824"/>
      <c r="I6" s="824"/>
      <c r="J6" s="824"/>
      <c r="K6" s="824"/>
      <c r="L6" s="824"/>
      <c r="M6" s="824"/>
      <c r="N6" s="824"/>
      <c r="O6" s="825"/>
      <c r="P6" s="823" t="s">
        <v>514</v>
      </c>
      <c r="Q6" s="825"/>
    </row>
    <row r="7" spans="1:19" ht="49.5" customHeight="1" x14ac:dyDescent="0.25">
      <c r="B7" s="817"/>
      <c r="C7" s="818"/>
      <c r="D7" s="822"/>
      <c r="E7" s="826" t="s">
        <v>515</v>
      </c>
      <c r="F7" s="827"/>
      <c r="G7" s="827"/>
      <c r="H7" s="827"/>
      <c r="I7" s="827"/>
      <c r="J7" s="827"/>
      <c r="K7" s="827"/>
      <c r="L7" s="827"/>
      <c r="M7" s="828"/>
      <c r="N7" s="826" t="s">
        <v>516</v>
      </c>
      <c r="O7" s="828"/>
      <c r="P7" s="821" t="s">
        <v>517</v>
      </c>
      <c r="Q7" s="830" t="s">
        <v>518</v>
      </c>
    </row>
    <row r="8" spans="1:19" s="108" customFormat="1" x14ac:dyDescent="0.25">
      <c r="A8" s="11"/>
      <c r="B8" s="817"/>
      <c r="C8" s="818"/>
      <c r="D8" s="822"/>
      <c r="E8" s="821" t="s">
        <v>519</v>
      </c>
      <c r="F8" s="833" t="s">
        <v>520</v>
      </c>
      <c r="G8" s="154"/>
      <c r="H8" s="154"/>
      <c r="I8" s="154"/>
      <c r="J8" s="833" t="s">
        <v>521</v>
      </c>
      <c r="K8" s="154"/>
      <c r="L8" s="154"/>
      <c r="M8" s="154"/>
      <c r="N8" s="821" t="s">
        <v>522</v>
      </c>
      <c r="O8" s="821" t="s">
        <v>523</v>
      </c>
      <c r="P8" s="822"/>
      <c r="Q8" s="831"/>
    </row>
    <row r="9" spans="1:19" s="108" customFormat="1" ht="29.1" customHeight="1" x14ac:dyDescent="0.25">
      <c r="A9" s="11"/>
      <c r="B9" s="817"/>
      <c r="C9" s="818"/>
      <c r="D9" s="153"/>
      <c r="E9" s="829"/>
      <c r="F9" s="829"/>
      <c r="G9" s="155" t="s">
        <v>524</v>
      </c>
      <c r="H9" s="155" t="s">
        <v>525</v>
      </c>
      <c r="I9" s="155" t="s">
        <v>526</v>
      </c>
      <c r="J9" s="829"/>
      <c r="K9" s="155" t="s">
        <v>527</v>
      </c>
      <c r="L9" s="155" t="s">
        <v>528</v>
      </c>
      <c r="M9" s="155" t="s">
        <v>529</v>
      </c>
      <c r="N9" s="829"/>
      <c r="O9" s="829"/>
      <c r="P9" s="829"/>
      <c r="Q9" s="832"/>
    </row>
    <row r="10" spans="1:19" s="108" customFormat="1" x14ac:dyDescent="0.25">
      <c r="A10" s="11"/>
      <c r="B10" s="819"/>
      <c r="C10" s="820"/>
      <c r="D10" s="156" t="s">
        <v>236</v>
      </c>
      <c r="E10" s="156" t="s">
        <v>237</v>
      </c>
      <c r="F10" s="156" t="s">
        <v>238</v>
      </c>
      <c r="G10" s="156" t="s">
        <v>239</v>
      </c>
      <c r="H10" s="156" t="s">
        <v>240</v>
      </c>
      <c r="I10" s="156" t="s">
        <v>333</v>
      </c>
      <c r="J10" s="156" t="s">
        <v>334</v>
      </c>
      <c r="K10" s="156" t="s">
        <v>335</v>
      </c>
      <c r="L10" s="156" t="s">
        <v>356</v>
      </c>
      <c r="M10" s="156" t="s">
        <v>357</v>
      </c>
      <c r="N10" s="156" t="s">
        <v>358</v>
      </c>
      <c r="O10" s="156" t="s">
        <v>359</v>
      </c>
      <c r="P10" s="149" t="s">
        <v>382</v>
      </c>
      <c r="Q10" s="149" t="s">
        <v>383</v>
      </c>
    </row>
    <row r="11" spans="1:19" x14ac:dyDescent="0.25">
      <c r="B11" s="157">
        <v>1</v>
      </c>
      <c r="C11" s="150" t="s">
        <v>499</v>
      </c>
      <c r="D11" s="131"/>
      <c r="E11" s="131"/>
      <c r="F11" s="131"/>
      <c r="G11" s="131"/>
      <c r="H11" s="131"/>
      <c r="I11" s="131"/>
      <c r="J11" s="131"/>
      <c r="K11" s="131"/>
      <c r="L11" s="131"/>
      <c r="M11" s="131"/>
      <c r="N11" s="131"/>
      <c r="O11" s="131"/>
      <c r="P11" s="130"/>
      <c r="Q11" s="130"/>
    </row>
    <row r="12" spans="1:19" x14ac:dyDescent="0.25">
      <c r="B12" s="157">
        <v>2</v>
      </c>
      <c r="C12" s="150" t="s">
        <v>423</v>
      </c>
      <c r="D12" s="131"/>
      <c r="E12" s="131"/>
      <c r="F12" s="131"/>
      <c r="G12" s="131"/>
      <c r="H12" s="131"/>
      <c r="I12" s="131"/>
      <c r="J12" s="131"/>
      <c r="K12" s="131"/>
      <c r="L12" s="131"/>
      <c r="M12" s="131"/>
      <c r="N12" s="131"/>
      <c r="O12" s="131"/>
      <c r="P12" s="130"/>
      <c r="Q12" s="130"/>
    </row>
    <row r="13" spans="1:19" x14ac:dyDescent="0.25">
      <c r="B13" s="157">
        <v>3</v>
      </c>
      <c r="C13" s="150" t="s">
        <v>424</v>
      </c>
      <c r="D13" s="363">
        <v>143765392929</v>
      </c>
      <c r="E13" s="615">
        <v>0</v>
      </c>
      <c r="F13" s="615">
        <v>0.93</v>
      </c>
      <c r="G13" s="615">
        <v>0.93</v>
      </c>
      <c r="H13" s="615">
        <v>0</v>
      </c>
      <c r="I13" s="615">
        <v>0</v>
      </c>
      <c r="J13" s="615">
        <v>0</v>
      </c>
      <c r="K13" s="615">
        <v>0</v>
      </c>
      <c r="L13" s="615">
        <v>0</v>
      </c>
      <c r="M13" s="615">
        <v>0</v>
      </c>
      <c r="N13" s="615">
        <v>0</v>
      </c>
      <c r="O13" s="615">
        <v>0</v>
      </c>
      <c r="P13" s="363">
        <v>31046776041</v>
      </c>
      <c r="Q13" s="363">
        <v>31046776041</v>
      </c>
    </row>
    <row r="14" spans="1:19" x14ac:dyDescent="0.25">
      <c r="B14" s="158">
        <v>3.1</v>
      </c>
      <c r="C14" s="57" t="s">
        <v>530</v>
      </c>
      <c r="D14" s="364">
        <v>21632055042</v>
      </c>
      <c r="E14" s="365">
        <v>0</v>
      </c>
      <c r="F14" s="365">
        <v>0.98</v>
      </c>
      <c r="G14" s="365">
        <v>0.98</v>
      </c>
      <c r="H14" s="365">
        <v>0</v>
      </c>
      <c r="I14" s="365">
        <v>0</v>
      </c>
      <c r="J14" s="365">
        <v>0</v>
      </c>
      <c r="K14" s="365">
        <v>0</v>
      </c>
      <c r="L14" s="365">
        <v>0</v>
      </c>
      <c r="M14" s="365">
        <v>0</v>
      </c>
      <c r="N14" s="365">
        <v>0</v>
      </c>
      <c r="O14" s="365">
        <v>0</v>
      </c>
      <c r="P14" s="363">
        <v>6695689835</v>
      </c>
      <c r="Q14" s="363">
        <v>6695689835</v>
      </c>
    </row>
    <row r="15" spans="1:19" x14ac:dyDescent="0.25">
      <c r="B15" s="158">
        <v>3.2</v>
      </c>
      <c r="C15" s="57" t="s">
        <v>531</v>
      </c>
      <c r="D15" s="131"/>
      <c r="E15" s="131"/>
      <c r="F15" s="131"/>
      <c r="G15" s="131"/>
      <c r="H15" s="131"/>
      <c r="I15" s="131"/>
      <c r="J15" s="131"/>
      <c r="K15" s="131"/>
      <c r="L15" s="131"/>
      <c r="M15" s="131"/>
      <c r="N15" s="131"/>
      <c r="O15" s="131"/>
      <c r="P15" s="130"/>
      <c r="Q15" s="130"/>
    </row>
    <row r="16" spans="1:19" x14ac:dyDescent="0.25">
      <c r="B16" s="158">
        <v>3.3</v>
      </c>
      <c r="C16" s="57" t="s">
        <v>532</v>
      </c>
      <c r="D16" s="364">
        <v>122133337887</v>
      </c>
      <c r="E16" s="365">
        <v>0</v>
      </c>
      <c r="F16" s="365">
        <v>0.93</v>
      </c>
      <c r="G16" s="365">
        <v>0.93</v>
      </c>
      <c r="H16" s="365">
        <v>0</v>
      </c>
      <c r="I16" s="365">
        <v>0</v>
      </c>
      <c r="J16" s="365">
        <v>0</v>
      </c>
      <c r="K16" s="365">
        <v>0</v>
      </c>
      <c r="L16" s="365">
        <v>0</v>
      </c>
      <c r="M16" s="365">
        <v>0</v>
      </c>
      <c r="N16" s="365">
        <v>0</v>
      </c>
      <c r="O16" s="365">
        <v>0</v>
      </c>
      <c r="P16" s="363">
        <v>24351086206</v>
      </c>
      <c r="Q16" s="363">
        <v>24351086206</v>
      </c>
    </row>
    <row r="17" spans="2:17" x14ac:dyDescent="0.25">
      <c r="B17" s="157">
        <v>4</v>
      </c>
      <c r="C17" s="150" t="s">
        <v>425</v>
      </c>
      <c r="D17" s="364">
        <v>334465486780</v>
      </c>
      <c r="E17" s="365">
        <v>0</v>
      </c>
      <c r="F17" s="365">
        <v>0.36</v>
      </c>
      <c r="G17" s="365">
        <v>0.36</v>
      </c>
      <c r="H17" s="365">
        <v>0</v>
      </c>
      <c r="I17" s="365">
        <v>0</v>
      </c>
      <c r="J17" s="365">
        <v>0</v>
      </c>
      <c r="K17" s="365">
        <v>0</v>
      </c>
      <c r="L17" s="365">
        <v>0</v>
      </c>
      <c r="M17" s="365">
        <v>0</v>
      </c>
      <c r="N17" s="365">
        <v>0</v>
      </c>
      <c r="O17" s="365">
        <v>0</v>
      </c>
      <c r="P17" s="363">
        <v>33418405976</v>
      </c>
      <c r="Q17" s="363">
        <v>33418405976</v>
      </c>
    </row>
    <row r="18" spans="2:17" x14ac:dyDescent="0.25">
      <c r="B18" s="158">
        <v>4.0999999999999996</v>
      </c>
      <c r="C18" s="57" t="s">
        <v>533</v>
      </c>
      <c r="D18" s="364">
        <v>182138149987</v>
      </c>
      <c r="E18" s="365">
        <v>0</v>
      </c>
      <c r="F18" s="365">
        <v>0.16</v>
      </c>
      <c r="G18" s="365">
        <v>0.16</v>
      </c>
      <c r="H18" s="365">
        <v>0</v>
      </c>
      <c r="I18" s="365">
        <v>0</v>
      </c>
      <c r="J18" s="365">
        <v>0</v>
      </c>
      <c r="K18" s="365">
        <v>0</v>
      </c>
      <c r="L18" s="365">
        <v>0</v>
      </c>
      <c r="M18" s="365">
        <v>0</v>
      </c>
      <c r="N18" s="365">
        <v>0</v>
      </c>
      <c r="O18" s="365">
        <v>0</v>
      </c>
      <c r="P18" s="363">
        <v>5054047976</v>
      </c>
      <c r="Q18" s="363">
        <v>5054047976</v>
      </c>
    </row>
    <row r="19" spans="2:17" x14ac:dyDescent="0.25">
      <c r="B19" s="158">
        <v>4.2</v>
      </c>
      <c r="C19" s="57" t="s">
        <v>534</v>
      </c>
      <c r="D19" s="364">
        <v>152327336793</v>
      </c>
      <c r="E19" s="365">
        <v>0</v>
      </c>
      <c r="F19" s="365">
        <v>0.61</v>
      </c>
      <c r="G19" s="365">
        <v>0.61</v>
      </c>
      <c r="H19" s="365">
        <v>0</v>
      </c>
      <c r="I19" s="365">
        <v>0</v>
      </c>
      <c r="J19" s="365">
        <v>0</v>
      </c>
      <c r="K19" s="365">
        <v>0</v>
      </c>
      <c r="L19" s="365">
        <v>0</v>
      </c>
      <c r="M19" s="365">
        <v>0</v>
      </c>
      <c r="N19" s="365">
        <v>0</v>
      </c>
      <c r="O19" s="365">
        <v>0</v>
      </c>
      <c r="P19" s="363">
        <v>28364358001</v>
      </c>
      <c r="Q19" s="363">
        <v>28364358001</v>
      </c>
    </row>
    <row r="20" spans="2:17" x14ac:dyDescent="0.25">
      <c r="B20" s="158">
        <v>4.3</v>
      </c>
      <c r="C20" s="57" t="s">
        <v>535</v>
      </c>
      <c r="D20" s="131"/>
      <c r="E20" s="131"/>
      <c r="F20" s="131"/>
      <c r="G20" s="131"/>
      <c r="H20" s="131"/>
      <c r="I20" s="131"/>
      <c r="J20" s="131"/>
      <c r="K20" s="131"/>
      <c r="L20" s="131"/>
      <c r="M20" s="131"/>
      <c r="N20" s="131"/>
      <c r="O20" s="131"/>
      <c r="P20" s="130"/>
      <c r="Q20" s="130"/>
    </row>
    <row r="21" spans="2:17" x14ac:dyDescent="0.25">
      <c r="B21" s="158">
        <v>4.4000000000000004</v>
      </c>
      <c r="C21" s="57" t="s">
        <v>536</v>
      </c>
      <c r="D21" s="131"/>
      <c r="E21" s="131"/>
      <c r="F21" s="131"/>
      <c r="G21" s="131"/>
      <c r="H21" s="131"/>
      <c r="I21" s="131"/>
      <c r="J21" s="131"/>
      <c r="K21" s="131"/>
      <c r="L21" s="131"/>
      <c r="M21" s="131"/>
      <c r="N21" s="131"/>
      <c r="O21" s="131"/>
      <c r="P21" s="130"/>
      <c r="Q21" s="130"/>
    </row>
    <row r="22" spans="2:17" x14ac:dyDescent="0.25">
      <c r="B22" s="158">
        <v>4.5</v>
      </c>
      <c r="C22" s="57" t="s">
        <v>537</v>
      </c>
      <c r="D22" s="131"/>
      <c r="E22" s="131"/>
      <c r="F22" s="131"/>
      <c r="G22" s="131"/>
      <c r="H22" s="131"/>
      <c r="I22" s="131"/>
      <c r="J22" s="131"/>
      <c r="K22" s="131"/>
      <c r="L22" s="131"/>
      <c r="M22" s="131"/>
      <c r="N22" s="131"/>
      <c r="O22" s="131"/>
      <c r="P22" s="130"/>
      <c r="Q22" s="130"/>
    </row>
    <row r="23" spans="2:17" x14ac:dyDescent="0.25">
      <c r="B23" s="157">
        <v>5</v>
      </c>
      <c r="C23" s="150" t="s">
        <v>331</v>
      </c>
      <c r="D23" s="364">
        <v>325903542916</v>
      </c>
      <c r="E23" s="365">
        <v>0</v>
      </c>
      <c r="F23" s="365">
        <v>0.79</v>
      </c>
      <c r="G23" s="365">
        <v>0.79</v>
      </c>
      <c r="H23" s="365">
        <v>0</v>
      </c>
      <c r="I23" s="365">
        <v>0</v>
      </c>
      <c r="J23" s="365">
        <v>0</v>
      </c>
      <c r="K23" s="365">
        <v>0</v>
      </c>
      <c r="L23" s="365">
        <v>0</v>
      </c>
      <c r="M23" s="365">
        <v>0</v>
      </c>
      <c r="N23" s="365">
        <v>0</v>
      </c>
      <c r="O23" s="365">
        <v>0</v>
      </c>
      <c r="P23" s="363">
        <v>64465182017</v>
      </c>
      <c r="Q23" s="363">
        <v>64465182017</v>
      </c>
    </row>
  </sheetData>
  <mergeCells count="13">
    <mergeCell ref="B6:C10"/>
    <mergeCell ref="D6:D8"/>
    <mergeCell ref="E6:O6"/>
    <mergeCell ref="P6:Q6"/>
    <mergeCell ref="E7:M7"/>
    <mergeCell ref="N7:O7"/>
    <mergeCell ref="P7:P9"/>
    <mergeCell ref="Q7:Q9"/>
    <mergeCell ref="E8:E9"/>
    <mergeCell ref="F8:F9"/>
    <mergeCell ref="J8:J9"/>
    <mergeCell ref="N8:N9"/>
    <mergeCell ref="O8:O9"/>
  </mergeCells>
  <hyperlinks>
    <hyperlink ref="S2" location="Index!A1" display="Return to index" xr:uid="{23972D22-1A62-4C47-ACCA-0F8A4B67C56D}"/>
  </hyperlinks>
  <pageMargins left="0.23333333333333334" right="0.7" top="0.75" bottom="0.75" header="0.3" footer="0.3"/>
  <pageSetup paperSize="9" scale="10" orientation="landscape" r:id="rId1"/>
  <headerFooter>
    <evenHeader>&amp;L&amp;"Times New Roman,Regular"&amp;12&amp;K000000Central Bank of Ireland - RESTRICTED</evenHeader>
    <firstHeader>&amp;L&amp;"Times New Roman,Regular"&amp;12&amp;K000000Central Bank of Ireland - RESTRICTED</firstHeader>
  </headerFooter>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4453E0-393F-4573-8584-F753B4C0B62F}">
  <dimension ref="B2:F17"/>
  <sheetViews>
    <sheetView showGridLines="0" zoomScaleNormal="100" zoomScaleSheetLayoutView="100" workbookViewId="0">
      <selection activeCell="F2" sqref="F2"/>
    </sheetView>
  </sheetViews>
  <sheetFormatPr defaultColWidth="9.140625" defaultRowHeight="15" x14ac:dyDescent="0.25"/>
  <cols>
    <col min="1" max="1" width="3.42578125" style="11" customWidth="1"/>
    <col min="2" max="2" width="3.5703125" style="11" customWidth="1"/>
    <col min="3" max="3" width="74.42578125" style="11" customWidth="1"/>
    <col min="4" max="4" width="32.28515625" style="11" bestFit="1" customWidth="1"/>
    <col min="5" max="5" width="6.5703125" style="11" customWidth="1"/>
    <col min="6" max="6" width="15.28515625" style="11" bestFit="1" customWidth="1"/>
    <col min="7" max="16384" width="9.140625" style="11"/>
  </cols>
  <sheetData>
    <row r="2" spans="2:6" ht="20.25" x14ac:dyDescent="0.3">
      <c r="B2" s="727" t="s">
        <v>538</v>
      </c>
      <c r="C2" s="727"/>
      <c r="D2" s="727"/>
      <c r="E2" s="159"/>
      <c r="F2" s="271" t="s">
        <v>46</v>
      </c>
    </row>
    <row r="3" spans="2:6" ht="22.5" customHeight="1" x14ac:dyDescent="0.25">
      <c r="B3" s="727"/>
      <c r="C3" s="727"/>
      <c r="D3" s="727"/>
    </row>
    <row r="6" spans="2:6" x14ac:dyDescent="0.25">
      <c r="B6" s="160"/>
      <c r="C6" s="160"/>
      <c r="D6" s="161" t="s">
        <v>539</v>
      </c>
    </row>
    <row r="7" spans="2:6" x14ac:dyDescent="0.25">
      <c r="C7" s="160"/>
      <c r="D7" s="162" t="s">
        <v>236</v>
      </c>
    </row>
    <row r="8" spans="2:6" x14ac:dyDescent="0.25">
      <c r="B8" s="161">
        <v>1</v>
      </c>
      <c r="C8" s="163" t="s">
        <v>540</v>
      </c>
      <c r="D8" s="362">
        <v>65119680277</v>
      </c>
    </row>
    <row r="9" spans="2:6" x14ac:dyDescent="0.25">
      <c r="B9" s="162">
        <v>2</v>
      </c>
      <c r="C9" s="164" t="s">
        <v>541</v>
      </c>
      <c r="D9" s="362">
        <v>-517592116</v>
      </c>
    </row>
    <row r="10" spans="2:6" x14ac:dyDescent="0.25">
      <c r="B10" s="162">
        <v>3</v>
      </c>
      <c r="C10" s="164" t="s">
        <v>542</v>
      </c>
      <c r="D10" s="362">
        <v>-136907114</v>
      </c>
    </row>
    <row r="11" spans="2:6" x14ac:dyDescent="0.25">
      <c r="B11" s="162">
        <v>4</v>
      </c>
      <c r="C11" s="164" t="s">
        <v>543</v>
      </c>
      <c r="D11" s="362"/>
    </row>
    <row r="12" spans="2:6" x14ac:dyDescent="0.25">
      <c r="B12" s="162">
        <v>5</v>
      </c>
      <c r="C12" s="164" t="s">
        <v>544</v>
      </c>
      <c r="D12" s="362"/>
    </row>
    <row r="13" spans="2:6" x14ac:dyDescent="0.25">
      <c r="B13" s="162">
        <v>6</v>
      </c>
      <c r="C13" s="164" t="s">
        <v>545</v>
      </c>
      <c r="D13" s="362"/>
    </row>
    <row r="14" spans="2:6" x14ac:dyDescent="0.25">
      <c r="B14" s="162">
        <v>7</v>
      </c>
      <c r="C14" s="164" t="s">
        <v>546</v>
      </c>
      <c r="D14" s="362">
        <v>969</v>
      </c>
    </row>
    <row r="15" spans="2:6" x14ac:dyDescent="0.25">
      <c r="B15" s="162">
        <v>8</v>
      </c>
      <c r="C15" s="164" t="s">
        <v>547</v>
      </c>
      <c r="D15" s="362"/>
    </row>
    <row r="16" spans="2:6" x14ac:dyDescent="0.25">
      <c r="B16" s="161">
        <v>9</v>
      </c>
      <c r="C16" s="163" t="s">
        <v>548</v>
      </c>
      <c r="D16" s="362">
        <v>64465182017</v>
      </c>
    </row>
    <row r="17" spans="2:3" x14ac:dyDescent="0.25">
      <c r="B17" s="165"/>
      <c r="C17" s="165"/>
    </row>
  </sheetData>
  <mergeCells count="1">
    <mergeCell ref="B2:D3"/>
  </mergeCells>
  <hyperlinks>
    <hyperlink ref="F2" location="Index!A1" display="Return to index" xr:uid="{303CE0DF-1E66-4BAC-8356-6C0650E2C09D}"/>
  </hyperlinks>
  <pageMargins left="0.7" right="0.7" top="0.75" bottom="0.75" header="0.3" footer="0.3"/>
  <pageSetup scale="62"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134169-EA7A-459E-BB15-CE73A5ECB11D}">
  <dimension ref="B3:P70"/>
  <sheetViews>
    <sheetView showGridLines="0" zoomScale="65" zoomScaleNormal="70" workbookViewId="0">
      <selection activeCell="M3" sqref="M3"/>
    </sheetView>
  </sheetViews>
  <sheetFormatPr defaultColWidth="9.140625" defaultRowHeight="15" x14ac:dyDescent="0.25"/>
  <cols>
    <col min="1" max="1" width="3.7109375" style="11" customWidth="1"/>
    <col min="2" max="2" width="9.140625" style="11"/>
    <col min="3" max="3" width="11" style="11" bestFit="1" customWidth="1"/>
    <col min="4" max="4" width="20.140625" style="11" bestFit="1" customWidth="1"/>
    <col min="5" max="6" width="16.42578125" style="11" bestFit="1" customWidth="1"/>
    <col min="7" max="7" width="19.85546875" style="11" customWidth="1"/>
    <col min="8" max="8" width="14.5703125" style="11" bestFit="1" customWidth="1"/>
    <col min="9" max="9" width="18.7109375" style="11" bestFit="1" customWidth="1"/>
    <col min="10" max="10" width="16.42578125" style="11" bestFit="1" customWidth="1"/>
    <col min="11" max="11" width="22" style="11" customWidth="1"/>
    <col min="12" max="16" width="15" style="11" customWidth="1"/>
    <col min="17" max="17" width="4" style="11" customWidth="1"/>
    <col min="18" max="18" width="16.28515625" style="11" bestFit="1" customWidth="1"/>
    <col min="19" max="16384" width="9.140625" style="11"/>
  </cols>
  <sheetData>
    <row r="3" spans="2:16" ht="20.25" x14ac:dyDescent="0.25">
      <c r="B3" s="759" t="s">
        <v>332</v>
      </c>
      <c r="C3" s="759"/>
      <c r="D3" s="759"/>
      <c r="E3" s="759"/>
      <c r="F3" s="759"/>
      <c r="G3" s="759"/>
      <c r="H3" s="759"/>
      <c r="I3" s="759"/>
      <c r="J3" s="23"/>
      <c r="K3" s="23"/>
      <c r="M3" s="271" t="s">
        <v>46</v>
      </c>
    </row>
    <row r="4" spans="2:16" ht="15.75" x14ac:dyDescent="0.25">
      <c r="B4" s="24"/>
      <c r="C4" s="753"/>
      <c r="D4" s="753"/>
      <c r="E4" s="24"/>
      <c r="F4" s="24"/>
      <c r="G4" s="753"/>
      <c r="H4" s="753"/>
      <c r="I4" s="24"/>
      <c r="J4" s="24"/>
      <c r="K4" s="24"/>
      <c r="L4" s="753"/>
      <c r="M4" s="753"/>
      <c r="N4" s="753"/>
      <c r="O4" s="753"/>
      <c r="P4" s="753"/>
    </row>
    <row r="5" spans="2:16" x14ac:dyDescent="0.25">
      <c r="B5" s="482"/>
      <c r="C5" s="482"/>
      <c r="D5" s="483" t="s">
        <v>943</v>
      </c>
      <c r="E5" s="483" t="s">
        <v>944</v>
      </c>
      <c r="F5" s="483" t="s">
        <v>945</v>
      </c>
      <c r="G5" s="483" t="s">
        <v>239</v>
      </c>
      <c r="H5" s="483" t="s">
        <v>240</v>
      </c>
      <c r="I5" s="483" t="s">
        <v>946</v>
      </c>
      <c r="J5" s="483" t="s">
        <v>947</v>
      </c>
      <c r="K5" s="483" t="s">
        <v>948</v>
      </c>
    </row>
    <row r="6" spans="2:16" x14ac:dyDescent="0.25">
      <c r="B6" s="482"/>
      <c r="C6" s="482"/>
      <c r="D6" s="768" t="s">
        <v>949</v>
      </c>
      <c r="E6" s="760"/>
      <c r="F6" s="760"/>
      <c r="G6" s="760"/>
      <c r="H6" s="760" t="s">
        <v>336</v>
      </c>
      <c r="I6" s="760"/>
      <c r="J6" s="760" t="s">
        <v>950</v>
      </c>
      <c r="K6" s="761"/>
    </row>
    <row r="7" spans="2:16" ht="72" customHeight="1" x14ac:dyDescent="0.25">
      <c r="B7" s="482"/>
      <c r="C7" s="482"/>
      <c r="D7" s="764" t="s">
        <v>337</v>
      </c>
      <c r="E7" s="766" t="s">
        <v>338</v>
      </c>
      <c r="F7" s="767"/>
      <c r="G7" s="761"/>
      <c r="H7" s="768" t="s">
        <v>339</v>
      </c>
      <c r="I7" s="770" t="s">
        <v>340</v>
      </c>
      <c r="J7" s="484"/>
      <c r="K7" s="762" t="s">
        <v>951</v>
      </c>
    </row>
    <row r="8" spans="2:16" ht="23.25" customHeight="1" thickBot="1" x14ac:dyDescent="0.3">
      <c r="B8" s="482"/>
      <c r="C8" s="482"/>
      <c r="D8" s="765"/>
      <c r="E8" s="491"/>
      <c r="F8" s="492" t="s">
        <v>952</v>
      </c>
      <c r="G8" s="492" t="s">
        <v>953</v>
      </c>
      <c r="H8" s="769"/>
      <c r="I8" s="771"/>
      <c r="J8" s="490"/>
      <c r="K8" s="763"/>
    </row>
    <row r="9" spans="2:16" ht="63.75" thickBot="1" x14ac:dyDescent="0.3">
      <c r="B9" s="493" t="s">
        <v>342</v>
      </c>
      <c r="C9" s="485" t="s">
        <v>954</v>
      </c>
      <c r="D9" s="489"/>
      <c r="E9" s="489"/>
      <c r="F9" s="489"/>
      <c r="G9" s="489"/>
      <c r="H9" s="489"/>
      <c r="I9" s="489"/>
      <c r="J9" s="489"/>
      <c r="K9" s="489"/>
    </row>
    <row r="10" spans="2:16" ht="56.25" customHeight="1" thickBot="1" x14ac:dyDescent="0.3">
      <c r="B10" s="493" t="s">
        <v>343</v>
      </c>
      <c r="C10" s="485" t="s">
        <v>344</v>
      </c>
      <c r="D10" s="489">
        <v>2441961292.4899998</v>
      </c>
      <c r="E10" s="489">
        <v>5574226451.7400017</v>
      </c>
      <c r="F10" s="489">
        <v>5220049599.1099997</v>
      </c>
      <c r="G10" s="489">
        <v>1705908621.5899982</v>
      </c>
      <c r="H10" s="489">
        <v>31955911.379999995</v>
      </c>
      <c r="I10" s="489">
        <v>1244877901.8299987</v>
      </c>
      <c r="J10" s="489">
        <v>5950895693.2900009</v>
      </c>
      <c r="K10" s="489">
        <v>4018029157.54</v>
      </c>
    </row>
    <row r="11" spans="2:16" ht="21.75" thickBot="1" x14ac:dyDescent="0.3">
      <c r="B11" s="494" t="s">
        <v>345</v>
      </c>
      <c r="C11" s="486" t="s">
        <v>386</v>
      </c>
      <c r="D11" s="489">
        <v>0</v>
      </c>
      <c r="E11" s="489">
        <v>0</v>
      </c>
      <c r="F11" s="489">
        <v>0</v>
      </c>
      <c r="G11" s="489">
        <v>0</v>
      </c>
      <c r="H11" s="489">
        <v>0</v>
      </c>
      <c r="I11" s="489">
        <v>0</v>
      </c>
      <c r="J11" s="489">
        <v>0</v>
      </c>
      <c r="K11" s="489">
        <v>0</v>
      </c>
    </row>
    <row r="12" spans="2:16" ht="32.25" thickBot="1" x14ac:dyDescent="0.3">
      <c r="B12" s="494" t="s">
        <v>346</v>
      </c>
      <c r="C12" s="486" t="s">
        <v>387</v>
      </c>
      <c r="D12" s="489">
        <v>1072384.8799999999</v>
      </c>
      <c r="E12" s="489">
        <v>73917.87</v>
      </c>
      <c r="F12" s="489">
        <v>73917.87</v>
      </c>
      <c r="G12" s="489">
        <v>73917.87</v>
      </c>
      <c r="H12" s="489">
        <v>27462.039999999994</v>
      </c>
      <c r="I12" s="489">
        <v>30788.03</v>
      </c>
      <c r="J12" s="489">
        <v>1.0000000009313226E-2</v>
      </c>
      <c r="K12" s="489">
        <v>0.36000000000058208</v>
      </c>
    </row>
    <row r="13" spans="2:16" ht="21.75" thickBot="1" x14ac:dyDescent="0.3">
      <c r="B13" s="494" t="s">
        <v>347</v>
      </c>
      <c r="C13" s="486" t="s">
        <v>388</v>
      </c>
      <c r="D13" s="489">
        <v>0</v>
      </c>
      <c r="E13" s="489">
        <v>0</v>
      </c>
      <c r="F13" s="489">
        <v>0</v>
      </c>
      <c r="G13" s="489">
        <v>0</v>
      </c>
      <c r="H13" s="489">
        <v>0</v>
      </c>
      <c r="I13" s="489">
        <v>0</v>
      </c>
      <c r="J13" s="489">
        <v>0</v>
      </c>
      <c r="K13" s="489">
        <v>0</v>
      </c>
    </row>
    <row r="14" spans="2:16" ht="42.75" thickBot="1" x14ac:dyDescent="0.3">
      <c r="B14" s="494" t="s">
        <v>348</v>
      </c>
      <c r="C14" s="486" t="s">
        <v>389</v>
      </c>
      <c r="D14" s="489">
        <v>70007330.170000002</v>
      </c>
      <c r="E14" s="489">
        <v>258561011.29999995</v>
      </c>
      <c r="F14" s="489">
        <v>258561011.29999998</v>
      </c>
      <c r="G14" s="489">
        <v>258561011.30000001</v>
      </c>
      <c r="H14" s="489">
        <v>2078235.45</v>
      </c>
      <c r="I14" s="489">
        <v>167279443.96999997</v>
      </c>
      <c r="J14" s="489">
        <v>149302461.41</v>
      </c>
      <c r="K14" s="489">
        <v>84198867.810000002</v>
      </c>
    </row>
    <row r="15" spans="2:16" ht="42.75" thickBot="1" x14ac:dyDescent="0.3">
      <c r="B15" s="494" t="s">
        <v>349</v>
      </c>
      <c r="C15" s="486" t="s">
        <v>390</v>
      </c>
      <c r="D15" s="489">
        <v>1290365270.1800001</v>
      </c>
      <c r="E15" s="489">
        <v>2908408618.0200024</v>
      </c>
      <c r="F15" s="489">
        <v>2855326908.4200006</v>
      </c>
      <c r="G15" s="489">
        <v>897909917.36999941</v>
      </c>
      <c r="H15" s="489">
        <v>21812008.629999999</v>
      </c>
      <c r="I15" s="489">
        <v>716414842.40999961</v>
      </c>
      <c r="J15" s="489">
        <v>2917604221.8400002</v>
      </c>
      <c r="K15" s="489">
        <v>2004443059.02</v>
      </c>
    </row>
    <row r="16" spans="2:16" ht="15.75" thickBot="1" x14ac:dyDescent="0.3">
      <c r="B16" s="494" t="s">
        <v>350</v>
      </c>
      <c r="C16" s="486" t="s">
        <v>391</v>
      </c>
      <c r="D16" s="489">
        <v>1080516307.26</v>
      </c>
      <c r="E16" s="489">
        <v>2407182904.5499997</v>
      </c>
      <c r="F16" s="489">
        <v>2106087761.5199993</v>
      </c>
      <c r="G16" s="489">
        <v>549363775.04999888</v>
      </c>
      <c r="H16" s="489">
        <v>8038205.2599999961</v>
      </c>
      <c r="I16" s="489">
        <v>361152827.41999918</v>
      </c>
      <c r="J16" s="489">
        <v>2883989010.0300002</v>
      </c>
      <c r="K16" s="489">
        <v>1929387230.3499999</v>
      </c>
    </row>
    <row r="17" spans="2:16" ht="21.75" thickBot="1" x14ac:dyDescent="0.3">
      <c r="B17" s="495" t="s">
        <v>351</v>
      </c>
      <c r="C17" s="487" t="s">
        <v>352</v>
      </c>
      <c r="D17" s="489">
        <v>0</v>
      </c>
      <c r="E17" s="489">
        <v>0</v>
      </c>
      <c r="F17" s="489">
        <v>0</v>
      </c>
      <c r="G17" s="489">
        <v>0</v>
      </c>
      <c r="H17" s="489">
        <v>0</v>
      </c>
      <c r="I17" s="489">
        <v>0</v>
      </c>
      <c r="J17" s="489">
        <v>0</v>
      </c>
      <c r="K17" s="489">
        <v>0</v>
      </c>
    </row>
    <row r="18" spans="2:16" ht="32.25" thickBot="1" x14ac:dyDescent="0.3">
      <c r="B18" s="495" t="s">
        <v>353</v>
      </c>
      <c r="C18" s="487" t="s">
        <v>354</v>
      </c>
      <c r="D18" s="489">
        <v>150348060.52000001</v>
      </c>
      <c r="E18" s="489">
        <v>118009475.03000003</v>
      </c>
      <c r="F18" s="489">
        <v>114498798.48999998</v>
      </c>
      <c r="G18" s="489">
        <v>114498798.48999998</v>
      </c>
      <c r="H18" s="489">
        <v>824990.1100000001</v>
      </c>
      <c r="I18" s="489">
        <v>18965324.039999995</v>
      </c>
      <c r="J18" s="489">
        <v>111226547.87</v>
      </c>
      <c r="K18" s="489">
        <v>0.17999999970197678</v>
      </c>
    </row>
    <row r="19" spans="2:16" ht="15.75" thickBot="1" x14ac:dyDescent="0.3">
      <c r="B19" s="496" t="s">
        <v>364</v>
      </c>
      <c r="C19" s="488" t="s">
        <v>331</v>
      </c>
      <c r="D19" s="489">
        <v>2592309353.0099998</v>
      </c>
      <c r="E19" s="489">
        <v>5692235926.7700014</v>
      </c>
      <c r="F19" s="489">
        <v>5334548397.5999994</v>
      </c>
      <c r="G19" s="489">
        <v>1820407420.0799983</v>
      </c>
      <c r="H19" s="489">
        <v>32780901.489999995</v>
      </c>
      <c r="I19" s="489">
        <v>1263843225.8699987</v>
      </c>
      <c r="J19" s="489">
        <v>6062122241.1600008</v>
      </c>
      <c r="K19" s="489">
        <v>4018029157.7199998</v>
      </c>
    </row>
    <row r="26" spans="2:16" ht="15.75" x14ac:dyDescent="0.25">
      <c r="B26" s="24"/>
      <c r="C26" s="753"/>
      <c r="D26" s="753"/>
      <c r="E26" s="24"/>
      <c r="F26" s="24"/>
      <c r="G26" s="753"/>
      <c r="H26" s="753"/>
      <c r="I26" s="24"/>
      <c r="J26" s="24"/>
      <c r="K26" s="24"/>
      <c r="L26" s="753"/>
      <c r="M26" s="753"/>
      <c r="N26" s="753"/>
      <c r="O26" s="753"/>
      <c r="P26" s="753"/>
    </row>
    <row r="27" spans="2:16" ht="15.75" x14ac:dyDescent="0.25">
      <c r="B27" s="757"/>
      <c r="C27" s="757"/>
      <c r="D27" s="757"/>
      <c r="E27" s="24"/>
      <c r="F27" s="24"/>
      <c r="G27" s="753"/>
      <c r="H27" s="753"/>
      <c r="I27" s="24"/>
      <c r="J27" s="24"/>
      <c r="K27" s="24"/>
      <c r="L27" s="753"/>
      <c r="M27" s="753"/>
      <c r="N27" s="753"/>
      <c r="O27" s="753"/>
      <c r="P27" s="753"/>
    </row>
    <row r="28" spans="2:16" ht="36" customHeight="1" x14ac:dyDescent="0.25">
      <c r="B28" s="755"/>
      <c r="C28" s="755"/>
      <c r="D28" s="755"/>
      <c r="E28" s="755"/>
      <c r="F28" s="755"/>
      <c r="G28" s="755"/>
      <c r="H28" s="755"/>
      <c r="I28" s="755"/>
      <c r="J28" s="755"/>
      <c r="K28" s="755"/>
      <c r="L28" s="755"/>
      <c r="M28" s="755"/>
      <c r="N28" s="755"/>
      <c r="O28" s="755"/>
      <c r="P28" s="755"/>
    </row>
    <row r="29" spans="2:16" x14ac:dyDescent="0.25">
      <c r="B29" s="758"/>
      <c r="C29" s="758"/>
      <c r="D29" s="758"/>
      <c r="E29" s="758"/>
      <c r="F29" s="758"/>
      <c r="G29" s="758"/>
      <c r="H29" s="758"/>
      <c r="I29" s="758"/>
      <c r="J29" s="758"/>
      <c r="K29" s="758"/>
      <c r="L29" s="758"/>
      <c r="M29" s="758"/>
      <c r="N29" s="758"/>
      <c r="O29" s="758"/>
      <c r="P29" s="758"/>
    </row>
    <row r="30" spans="2:16" ht="36" customHeight="1" x14ac:dyDescent="0.25">
      <c r="B30" s="755"/>
      <c r="C30" s="755"/>
      <c r="D30" s="755"/>
      <c r="E30" s="755"/>
      <c r="F30" s="755"/>
      <c r="G30" s="755"/>
      <c r="H30" s="755"/>
      <c r="I30" s="755"/>
      <c r="J30" s="755"/>
      <c r="K30" s="755"/>
      <c r="L30" s="755"/>
      <c r="M30" s="755"/>
      <c r="N30" s="755"/>
      <c r="O30" s="755"/>
      <c r="P30" s="755"/>
    </row>
    <row r="31" spans="2:16" ht="24" customHeight="1" x14ac:dyDescent="0.25">
      <c r="B31" s="755"/>
      <c r="C31" s="755"/>
      <c r="D31" s="755"/>
      <c r="E31" s="755"/>
      <c r="F31" s="755"/>
      <c r="G31" s="755"/>
      <c r="H31" s="755"/>
      <c r="I31" s="755"/>
      <c r="J31" s="755"/>
      <c r="K31" s="755"/>
      <c r="L31" s="755"/>
      <c r="M31" s="755"/>
      <c r="N31" s="755"/>
      <c r="O31" s="755"/>
      <c r="P31" s="755"/>
    </row>
    <row r="32" spans="2:16" x14ac:dyDescent="0.25">
      <c r="B32" s="755"/>
      <c r="C32" s="755"/>
      <c r="D32" s="755"/>
      <c r="E32" s="755"/>
      <c r="F32" s="755"/>
      <c r="G32" s="755"/>
      <c r="H32" s="755"/>
      <c r="I32" s="755"/>
      <c r="J32" s="755"/>
      <c r="K32" s="755"/>
      <c r="L32" s="755"/>
      <c r="M32" s="755"/>
      <c r="N32" s="755"/>
      <c r="O32" s="755"/>
      <c r="P32" s="755"/>
    </row>
    <row r="33" spans="2:16" ht="24" customHeight="1" x14ac:dyDescent="0.25">
      <c r="B33" s="755"/>
      <c r="C33" s="755"/>
      <c r="D33" s="755"/>
      <c r="E33" s="755"/>
      <c r="F33" s="755"/>
      <c r="G33" s="755"/>
      <c r="H33" s="755"/>
      <c r="I33" s="755"/>
      <c r="J33" s="755"/>
      <c r="K33" s="755"/>
      <c r="L33" s="755"/>
      <c r="M33" s="755"/>
      <c r="N33" s="755"/>
      <c r="O33" s="755"/>
      <c r="P33" s="755"/>
    </row>
    <row r="34" spans="2:16" ht="48" customHeight="1" x14ac:dyDescent="0.25">
      <c r="B34" s="755"/>
      <c r="C34" s="755"/>
      <c r="D34" s="755"/>
      <c r="E34" s="755"/>
      <c r="F34" s="755"/>
      <c r="G34" s="755"/>
      <c r="H34" s="755"/>
      <c r="I34" s="755"/>
      <c r="J34" s="755"/>
      <c r="K34" s="755"/>
      <c r="L34" s="755"/>
      <c r="M34" s="755"/>
      <c r="N34" s="755"/>
      <c r="O34" s="755"/>
      <c r="P34" s="755"/>
    </row>
    <row r="35" spans="2:16" ht="60" customHeight="1" x14ac:dyDescent="0.25">
      <c r="B35" s="755"/>
      <c r="C35" s="755"/>
      <c r="D35" s="755"/>
      <c r="E35" s="755"/>
      <c r="F35" s="755"/>
      <c r="G35" s="755"/>
      <c r="H35" s="755"/>
      <c r="I35" s="755"/>
      <c r="J35" s="755"/>
      <c r="K35" s="755"/>
      <c r="L35" s="755"/>
      <c r="M35" s="755"/>
      <c r="N35" s="755"/>
      <c r="O35" s="755"/>
      <c r="P35" s="755"/>
    </row>
    <row r="36" spans="2:16" ht="15.75" x14ac:dyDescent="0.25">
      <c r="B36" s="24"/>
      <c r="C36" s="753"/>
      <c r="D36" s="753"/>
      <c r="E36" s="24"/>
      <c r="F36" s="24"/>
      <c r="G36" s="753"/>
      <c r="H36" s="753"/>
      <c r="I36" s="24"/>
      <c r="J36" s="24"/>
      <c r="K36" s="24"/>
      <c r="L36" s="753"/>
      <c r="M36" s="753"/>
      <c r="N36" s="753"/>
      <c r="O36" s="753"/>
      <c r="P36" s="753"/>
    </row>
    <row r="37" spans="2:16" ht="15.75" x14ac:dyDescent="0.25">
      <c r="B37" s="754"/>
      <c r="C37" s="754"/>
      <c r="D37" s="754"/>
      <c r="E37" s="24"/>
      <c r="F37" s="24"/>
      <c r="G37" s="753"/>
      <c r="H37" s="753"/>
      <c r="I37" s="24"/>
      <c r="J37" s="24"/>
      <c r="K37" s="24"/>
      <c r="L37" s="753"/>
      <c r="M37" s="753"/>
      <c r="N37" s="753"/>
      <c r="O37" s="753"/>
      <c r="P37" s="753"/>
    </row>
    <row r="38" spans="2:16" ht="39.75" customHeight="1" x14ac:dyDescent="0.25">
      <c r="B38" s="755"/>
      <c r="C38" s="755"/>
      <c r="D38" s="755"/>
      <c r="E38" s="755"/>
      <c r="F38" s="755"/>
      <c r="G38" s="755"/>
      <c r="H38" s="755"/>
      <c r="I38" s="755"/>
      <c r="J38" s="755"/>
      <c r="K38" s="755"/>
      <c r="L38" s="755"/>
      <c r="M38" s="755"/>
      <c r="N38" s="755"/>
      <c r="O38" s="755"/>
      <c r="P38" s="755"/>
    </row>
    <row r="39" spans="2:16" x14ac:dyDescent="0.25">
      <c r="B39" s="756"/>
      <c r="C39" s="756"/>
      <c r="D39" s="756"/>
      <c r="E39" s="756"/>
      <c r="F39" s="756"/>
      <c r="G39" s="756"/>
      <c r="H39" s="756"/>
      <c r="I39" s="756"/>
      <c r="J39" s="756"/>
      <c r="K39" s="756"/>
      <c r="L39" s="756"/>
      <c r="M39" s="756"/>
      <c r="N39" s="756"/>
      <c r="O39" s="756"/>
      <c r="P39" s="756"/>
    </row>
    <row r="40" spans="2:16" x14ac:dyDescent="0.25">
      <c r="B40" s="756"/>
      <c r="C40" s="756"/>
      <c r="D40" s="756"/>
      <c r="E40" s="756"/>
      <c r="F40" s="756"/>
      <c r="G40" s="756"/>
      <c r="H40" s="756"/>
      <c r="I40" s="756"/>
      <c r="J40" s="756"/>
      <c r="K40" s="756"/>
      <c r="L40" s="756"/>
      <c r="M40" s="756"/>
      <c r="N40" s="756"/>
      <c r="O40" s="756"/>
      <c r="P40" s="756"/>
    </row>
    <row r="41" spans="2:16" x14ac:dyDescent="0.25">
      <c r="B41" s="756"/>
      <c r="C41" s="756"/>
      <c r="D41" s="756"/>
      <c r="E41" s="756"/>
      <c r="F41" s="756"/>
      <c r="G41" s="756"/>
      <c r="H41" s="756"/>
      <c r="I41" s="756"/>
      <c r="J41" s="756"/>
      <c r="K41" s="756"/>
      <c r="L41" s="756"/>
      <c r="M41" s="756"/>
      <c r="N41" s="756"/>
      <c r="O41" s="756"/>
      <c r="P41" s="756"/>
    </row>
    <row r="42" spans="2:16" x14ac:dyDescent="0.25">
      <c r="B42" s="756"/>
      <c r="C42" s="756"/>
      <c r="D42" s="756"/>
      <c r="E42" s="756"/>
      <c r="F42" s="756"/>
      <c r="G42" s="756"/>
      <c r="H42" s="756"/>
      <c r="I42" s="756"/>
      <c r="J42" s="756"/>
      <c r="K42" s="756"/>
      <c r="L42" s="756"/>
      <c r="M42" s="756"/>
      <c r="N42" s="756"/>
      <c r="O42" s="756"/>
      <c r="P42" s="756"/>
    </row>
    <row r="43" spans="2:16" x14ac:dyDescent="0.25">
      <c r="B43" s="756"/>
      <c r="C43" s="756"/>
      <c r="D43" s="756"/>
      <c r="E43" s="756"/>
      <c r="F43" s="756"/>
      <c r="G43" s="756"/>
      <c r="H43" s="756"/>
      <c r="I43" s="756"/>
      <c r="J43" s="756"/>
      <c r="K43" s="756"/>
      <c r="L43" s="756"/>
      <c r="M43" s="756"/>
      <c r="N43" s="756"/>
      <c r="O43" s="756"/>
      <c r="P43" s="756"/>
    </row>
    <row r="44" spans="2:16" x14ac:dyDescent="0.25">
      <c r="B44" s="756"/>
      <c r="C44" s="756"/>
      <c r="D44" s="756"/>
      <c r="E44" s="756"/>
      <c r="F44" s="756"/>
      <c r="G44" s="756"/>
      <c r="H44" s="756"/>
      <c r="I44" s="756"/>
      <c r="J44" s="756"/>
      <c r="K44" s="756"/>
      <c r="L44" s="756"/>
      <c r="M44" s="756"/>
      <c r="N44" s="756"/>
      <c r="O44" s="756"/>
      <c r="P44" s="756"/>
    </row>
    <row r="45" spans="2:16" x14ac:dyDescent="0.25">
      <c r="P45" s="25"/>
    </row>
    <row r="46" spans="2:16" x14ac:dyDescent="0.25">
      <c r="P46" s="25"/>
    </row>
    <row r="47" spans="2:16" x14ac:dyDescent="0.25">
      <c r="P47" s="25"/>
    </row>
    <row r="48" spans="2:16" ht="24" customHeight="1" x14ac:dyDescent="0.25">
      <c r="P48" s="25"/>
    </row>
    <row r="49" spans="16:16" ht="24" customHeight="1" x14ac:dyDescent="0.25">
      <c r="P49" s="25"/>
    </row>
    <row r="50" spans="16:16" x14ac:dyDescent="0.25">
      <c r="P50" s="25"/>
    </row>
    <row r="51" spans="16:16" x14ac:dyDescent="0.25">
      <c r="P51" s="25"/>
    </row>
    <row r="52" spans="16:16" x14ac:dyDescent="0.25">
      <c r="P52" s="25"/>
    </row>
    <row r="53" spans="16:16" x14ac:dyDescent="0.25">
      <c r="P53" s="25"/>
    </row>
    <row r="54" spans="16:16" x14ac:dyDescent="0.25">
      <c r="P54" s="25"/>
    </row>
    <row r="55" spans="16:16" x14ac:dyDescent="0.25">
      <c r="P55" s="25"/>
    </row>
    <row r="56" spans="16:16" x14ac:dyDescent="0.25">
      <c r="P56" s="25"/>
    </row>
    <row r="57" spans="16:16" x14ac:dyDescent="0.25">
      <c r="P57" s="25"/>
    </row>
    <row r="58" spans="16:16" ht="36" customHeight="1" x14ac:dyDescent="0.25">
      <c r="P58" s="25"/>
    </row>
    <row r="59" spans="16:16" x14ac:dyDescent="0.25">
      <c r="P59" s="25"/>
    </row>
    <row r="60" spans="16:16" x14ac:dyDescent="0.25">
      <c r="P60" s="25"/>
    </row>
    <row r="61" spans="16:16" x14ac:dyDescent="0.25">
      <c r="P61" s="25"/>
    </row>
    <row r="62" spans="16:16" x14ac:dyDescent="0.25">
      <c r="P62" s="25"/>
    </row>
    <row r="63" spans="16:16" x14ac:dyDescent="0.25">
      <c r="P63" s="25"/>
    </row>
    <row r="64" spans="16:16" x14ac:dyDescent="0.25">
      <c r="P64" s="25"/>
    </row>
    <row r="65" spans="2:16" x14ac:dyDescent="0.25">
      <c r="P65" s="25"/>
    </row>
    <row r="66" spans="2:16" x14ac:dyDescent="0.25">
      <c r="P66" s="25"/>
    </row>
    <row r="67" spans="2:16" x14ac:dyDescent="0.25">
      <c r="P67" s="25"/>
    </row>
    <row r="68" spans="2:16" ht="36" customHeight="1" x14ac:dyDescent="0.25">
      <c r="P68" s="25"/>
    </row>
    <row r="69" spans="2:16" ht="48" customHeight="1" x14ac:dyDescent="0.25">
      <c r="P69" s="25"/>
    </row>
    <row r="70" spans="2:16" ht="15.75" x14ac:dyDescent="0.25">
      <c r="B70" s="753"/>
      <c r="C70" s="753"/>
      <c r="D70" s="753"/>
      <c r="E70" s="753"/>
      <c r="F70" s="753"/>
      <c r="G70" s="753"/>
      <c r="H70" s="753"/>
      <c r="I70" s="753"/>
      <c r="J70" s="753"/>
      <c r="K70" s="753"/>
      <c r="L70" s="753"/>
      <c r="M70" s="753"/>
      <c r="N70" s="753"/>
      <c r="O70" s="24"/>
      <c r="P70" s="25"/>
    </row>
  </sheetData>
  <mergeCells count="43">
    <mergeCell ref="J6:K6"/>
    <mergeCell ref="K7:K8"/>
    <mergeCell ref="D7:D8"/>
    <mergeCell ref="E7:G7"/>
    <mergeCell ref="D6:G6"/>
    <mergeCell ref="H6:I6"/>
    <mergeCell ref="H7:H8"/>
    <mergeCell ref="I7:I8"/>
    <mergeCell ref="B3:I3"/>
    <mergeCell ref="C4:D4"/>
    <mergeCell ref="G4:H4"/>
    <mergeCell ref="L4:M4"/>
    <mergeCell ref="N4:P4"/>
    <mergeCell ref="C26:D26"/>
    <mergeCell ref="G26:H26"/>
    <mergeCell ref="L26:M26"/>
    <mergeCell ref="N26:P26"/>
    <mergeCell ref="B30:P30"/>
    <mergeCell ref="B27:D27"/>
    <mergeCell ref="G27:H27"/>
    <mergeCell ref="L27:M27"/>
    <mergeCell ref="N27:P27"/>
    <mergeCell ref="B28:P28"/>
    <mergeCell ref="B29:P29"/>
    <mergeCell ref="B31:P31"/>
    <mergeCell ref="B32:P32"/>
    <mergeCell ref="B33:P33"/>
    <mergeCell ref="B34:P34"/>
    <mergeCell ref="B35:P35"/>
    <mergeCell ref="B38:P38"/>
    <mergeCell ref="B39:P44"/>
    <mergeCell ref="B70:C70"/>
    <mergeCell ref="D70:G70"/>
    <mergeCell ref="H70:L70"/>
    <mergeCell ref="M70:N70"/>
    <mergeCell ref="C36:D36"/>
    <mergeCell ref="G36:H36"/>
    <mergeCell ref="L36:M36"/>
    <mergeCell ref="N36:P36"/>
    <mergeCell ref="B37:D37"/>
    <mergeCell ref="G37:H37"/>
    <mergeCell ref="L37:M37"/>
    <mergeCell ref="N37:P37"/>
  </mergeCells>
  <hyperlinks>
    <hyperlink ref="M3" location="Index!A1" display="Return to index" xr:uid="{A5CBCAA2-0391-49C1-8E2E-B8842073CFA1}"/>
  </hyperlinks>
  <pageMargins left="0.7" right="0.7" top="0.75" bottom="0.75" header="0.3" footer="0.3"/>
  <pageSetup paperSize="9" orientation="portrait" verticalDpi="1200"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23E696-33CE-490E-A1C9-4765EF6D5AF2}">
  <sheetPr>
    <pageSetUpPr fitToPage="1"/>
  </sheetPr>
  <dimension ref="A2:F21"/>
  <sheetViews>
    <sheetView showGridLines="0" zoomScaleNormal="100" workbookViewId="0">
      <selection activeCell="F2" sqref="F2"/>
    </sheetView>
  </sheetViews>
  <sheetFormatPr defaultColWidth="9.140625" defaultRowHeight="15" x14ac:dyDescent="0.25"/>
  <cols>
    <col min="1" max="1" width="2.7109375" style="55" customWidth="1"/>
    <col min="2" max="2" width="9.140625" style="55"/>
    <col min="3" max="3" width="55.5703125" style="55" customWidth="1"/>
    <col min="4" max="4" width="64.42578125" style="253" customWidth="1"/>
    <col min="5" max="5" width="4.28515625" style="55" customWidth="1"/>
    <col min="6" max="6" width="16" style="55" bestFit="1" customWidth="1"/>
    <col min="7" max="16384" width="9.140625" style="55"/>
  </cols>
  <sheetData>
    <row r="2" spans="1:6" ht="18.75" customHeight="1" x14ac:dyDescent="0.25">
      <c r="A2" s="250"/>
      <c r="B2" s="863" t="s">
        <v>738</v>
      </c>
      <c r="C2" s="863"/>
      <c r="D2" s="863"/>
      <c r="E2" s="251"/>
      <c r="F2" s="271" t="s">
        <v>46</v>
      </c>
    </row>
    <row r="3" spans="1:6" ht="28.5" customHeight="1" x14ac:dyDescent="0.25">
      <c r="A3" s="251"/>
      <c r="B3" s="863"/>
      <c r="C3" s="863"/>
      <c r="D3" s="863"/>
      <c r="E3" s="251"/>
    </row>
    <row r="4" spans="1:6" ht="15.75" x14ac:dyDescent="0.25">
      <c r="A4" s="251"/>
      <c r="B4" s="251"/>
      <c r="C4" s="251"/>
      <c r="D4" s="252"/>
      <c r="E4" s="251"/>
    </row>
    <row r="5" spans="1:6" ht="15.75" x14ac:dyDescent="0.25">
      <c r="A5" s="251"/>
      <c r="B5" s="877" t="s">
        <v>739</v>
      </c>
      <c r="C5" s="878"/>
      <c r="D5" s="217" t="s">
        <v>740</v>
      </c>
    </row>
    <row r="6" spans="1:6" ht="15.75" x14ac:dyDescent="0.25">
      <c r="A6" s="251"/>
      <c r="B6" s="298">
        <v>1</v>
      </c>
      <c r="C6" s="299" t="s">
        <v>741</v>
      </c>
      <c r="D6" s="300">
        <v>341824.62652638002</v>
      </c>
    </row>
    <row r="7" spans="1:6" ht="28.5" customHeight="1" x14ac:dyDescent="0.25">
      <c r="A7" s="251"/>
      <c r="B7" s="298">
        <v>2</v>
      </c>
      <c r="C7" s="299" t="s">
        <v>742</v>
      </c>
      <c r="D7" s="300"/>
    </row>
    <row r="8" spans="1:6" ht="25.5" x14ac:dyDescent="0.25">
      <c r="A8" s="251"/>
      <c r="B8" s="298">
        <v>3</v>
      </c>
      <c r="C8" s="299" t="s">
        <v>743</v>
      </c>
      <c r="D8" s="300"/>
    </row>
    <row r="9" spans="1:6" ht="25.5" x14ac:dyDescent="0.25">
      <c r="A9" s="251"/>
      <c r="B9" s="298">
        <v>4</v>
      </c>
      <c r="C9" s="299" t="s">
        <v>744</v>
      </c>
      <c r="D9" s="300"/>
    </row>
    <row r="10" spans="1:6" ht="51" x14ac:dyDescent="0.25">
      <c r="A10" s="251"/>
      <c r="B10" s="298">
        <v>5</v>
      </c>
      <c r="C10" s="299" t="s">
        <v>745</v>
      </c>
      <c r="D10" s="300"/>
    </row>
    <row r="11" spans="1:6" ht="88.5" customHeight="1" x14ac:dyDescent="0.25">
      <c r="A11" s="251"/>
      <c r="B11" s="298">
        <v>6</v>
      </c>
      <c r="C11" s="299" t="s">
        <v>746</v>
      </c>
      <c r="D11" s="300"/>
    </row>
    <row r="12" spans="1:6" ht="15.75" x14ac:dyDescent="0.25">
      <c r="A12" s="251"/>
      <c r="B12" s="298">
        <v>7</v>
      </c>
      <c r="C12" s="299" t="s">
        <v>747</v>
      </c>
      <c r="D12" s="300"/>
    </row>
    <row r="13" spans="1:6" ht="15.75" x14ac:dyDescent="0.25">
      <c r="A13" s="251"/>
      <c r="B13" s="298">
        <v>8</v>
      </c>
      <c r="C13" s="299" t="s">
        <v>748</v>
      </c>
      <c r="D13" s="300">
        <v>266.6277041688013</v>
      </c>
    </row>
    <row r="14" spans="1:6" ht="43.5" customHeight="1" x14ac:dyDescent="0.25">
      <c r="A14" s="251"/>
      <c r="B14" s="298">
        <v>9</v>
      </c>
      <c r="C14" s="299" t="s">
        <v>749</v>
      </c>
      <c r="D14" s="300">
        <v>5.761863010000229</v>
      </c>
    </row>
    <row r="15" spans="1:6" ht="25.5" x14ac:dyDescent="0.25">
      <c r="A15" s="251"/>
      <c r="B15" s="298">
        <v>10</v>
      </c>
      <c r="C15" s="299" t="s">
        <v>750</v>
      </c>
      <c r="D15" s="300">
        <v>5760.1045611130021</v>
      </c>
    </row>
    <row r="16" spans="1:6" ht="25.5" x14ac:dyDescent="0.25">
      <c r="A16" s="251"/>
      <c r="B16" s="298">
        <v>11</v>
      </c>
      <c r="C16" s="299" t="s">
        <v>751</v>
      </c>
      <c r="D16" s="300"/>
    </row>
    <row r="17" spans="1:4" ht="25.5" x14ac:dyDescent="0.25">
      <c r="A17" s="251"/>
      <c r="B17" s="298" t="s">
        <v>752</v>
      </c>
      <c r="C17" s="299" t="s">
        <v>753</v>
      </c>
      <c r="D17" s="300"/>
    </row>
    <row r="18" spans="1:4" ht="25.5" x14ac:dyDescent="0.25">
      <c r="A18" s="251"/>
      <c r="B18" s="298" t="s">
        <v>754</v>
      </c>
      <c r="C18" s="299" t="s">
        <v>755</v>
      </c>
      <c r="D18" s="300"/>
    </row>
    <row r="19" spans="1:4" ht="15.75" x14ac:dyDescent="0.25">
      <c r="A19" s="251"/>
      <c r="B19" s="298">
        <v>12</v>
      </c>
      <c r="C19" s="299" t="s">
        <v>756</v>
      </c>
      <c r="D19" s="300">
        <v>-58.673640049993992</v>
      </c>
    </row>
    <row r="20" spans="1:4" ht="15.75" x14ac:dyDescent="0.25">
      <c r="A20" s="251"/>
      <c r="B20" s="301">
        <v>13</v>
      </c>
      <c r="C20" s="302" t="s">
        <v>276</v>
      </c>
      <c r="D20" s="303">
        <v>347920.44701462181</v>
      </c>
    </row>
    <row r="21" spans="1:4" ht="15.75" x14ac:dyDescent="0.25">
      <c r="A21" s="251"/>
      <c r="B21" s="251"/>
      <c r="D21" s="55"/>
    </row>
  </sheetData>
  <mergeCells count="2">
    <mergeCell ref="B2:D3"/>
    <mergeCell ref="B5:C5"/>
  </mergeCells>
  <hyperlinks>
    <hyperlink ref="F2" location="Index!A1" display="Return to index" xr:uid="{BDE65712-3597-4D05-8D94-8336E5074C85}"/>
  </hyperlinks>
  <pageMargins left="0.7" right="0.7" top="0.75" bottom="0.75" header="0.3" footer="0.3"/>
  <pageSetup paperSize="9" scale="57" fitToHeight="0" orientation="portrait"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15453C-A545-4672-A8F6-F5F54F6C27C9}">
  <sheetPr>
    <pageSetUpPr fitToPage="1"/>
  </sheetPr>
  <dimension ref="A1:G71"/>
  <sheetViews>
    <sheetView showGridLines="0" zoomScale="68" zoomScaleNormal="68" workbookViewId="0">
      <selection activeCell="G2" sqref="G2"/>
    </sheetView>
  </sheetViews>
  <sheetFormatPr defaultColWidth="9.140625" defaultRowHeight="15" x14ac:dyDescent="0.25"/>
  <cols>
    <col min="1" max="1" width="2.5703125" style="260" customWidth="1"/>
    <col min="2" max="2" width="9.5703125" style="270" customWidth="1"/>
    <col min="3" max="3" width="65.85546875" style="55" customWidth="1"/>
    <col min="4" max="4" width="30.42578125" style="261" bestFit="1" customWidth="1"/>
    <col min="5" max="5" width="12.7109375" style="260" bestFit="1" customWidth="1"/>
    <col min="6" max="6" width="3.140625" style="260" customWidth="1"/>
    <col min="7" max="7" width="15.28515625" style="260" bestFit="1" customWidth="1"/>
    <col min="8" max="16384" width="9.140625" style="260"/>
  </cols>
  <sheetData>
    <row r="1" spans="1:7" x14ac:dyDescent="0.25">
      <c r="A1" s="258"/>
    </row>
    <row r="2" spans="1:7" ht="20.25" x14ac:dyDescent="0.3">
      <c r="B2" s="9" t="s">
        <v>757</v>
      </c>
      <c r="C2" s="262"/>
      <c r="D2" s="263"/>
      <c r="E2" s="262"/>
      <c r="G2" s="271" t="s">
        <v>46</v>
      </c>
    </row>
    <row r="3" spans="1:7" s="12" customFormat="1" x14ac:dyDescent="0.25"/>
    <row r="4" spans="1:7" s="12" customFormat="1" x14ac:dyDescent="0.25">
      <c r="B4" s="304"/>
      <c r="C4" s="305"/>
      <c r="D4" s="879" t="s">
        <v>758</v>
      </c>
      <c r="E4" s="880"/>
    </row>
    <row r="5" spans="1:7" ht="14.45" customHeight="1" x14ac:dyDescent="0.25">
      <c r="B5" s="881" t="s">
        <v>931</v>
      </c>
      <c r="C5" s="882"/>
      <c r="D5" s="306">
        <v>44742</v>
      </c>
      <c r="E5" s="306">
        <v>44561</v>
      </c>
    </row>
    <row r="6" spans="1:7" x14ac:dyDescent="0.25">
      <c r="B6" s="307" t="s">
        <v>760</v>
      </c>
      <c r="C6" s="308"/>
      <c r="D6" s="308"/>
      <c r="E6" s="309"/>
    </row>
    <row r="7" spans="1:7" x14ac:dyDescent="0.25">
      <c r="B7" s="298">
        <v>1</v>
      </c>
      <c r="C7" s="310" t="s">
        <v>761</v>
      </c>
      <c r="D7" s="300">
        <v>336344.10317484004</v>
      </c>
      <c r="E7" s="300">
        <v>359933.05258621997</v>
      </c>
    </row>
    <row r="8" spans="1:7" ht="25.5" x14ac:dyDescent="0.25">
      <c r="B8" s="298">
        <v>2</v>
      </c>
      <c r="C8" s="299" t="s">
        <v>762</v>
      </c>
      <c r="D8" s="300"/>
      <c r="E8" s="300"/>
    </row>
    <row r="9" spans="1:7" ht="25.5" x14ac:dyDescent="0.25">
      <c r="B9" s="298">
        <v>3</v>
      </c>
      <c r="C9" s="299" t="s">
        <v>763</v>
      </c>
      <c r="D9" s="300">
        <v>0</v>
      </c>
      <c r="E9" s="300">
        <v>-35.799999999999997</v>
      </c>
    </row>
    <row r="10" spans="1:7" ht="25.5" x14ac:dyDescent="0.25">
      <c r="B10" s="298">
        <v>4</v>
      </c>
      <c r="C10" s="299" t="s">
        <v>764</v>
      </c>
      <c r="D10" s="300"/>
      <c r="E10" s="300"/>
    </row>
    <row r="11" spans="1:7" x14ac:dyDescent="0.25">
      <c r="B11" s="298">
        <v>5</v>
      </c>
      <c r="C11" s="299" t="s">
        <v>765</v>
      </c>
      <c r="D11" s="300"/>
      <c r="E11" s="300"/>
    </row>
    <row r="12" spans="1:7" x14ac:dyDescent="0.25">
      <c r="B12" s="298">
        <v>6</v>
      </c>
      <c r="C12" s="299" t="s">
        <v>766</v>
      </c>
      <c r="D12" s="300">
        <v>-58.503256999999998</v>
      </c>
      <c r="E12" s="300">
        <v>-28.674181022560955</v>
      </c>
    </row>
    <row r="13" spans="1:7" x14ac:dyDescent="0.25">
      <c r="B13" s="301">
        <v>7</v>
      </c>
      <c r="C13" s="302" t="s">
        <v>767</v>
      </c>
      <c r="D13" s="303">
        <v>336285.59991784004</v>
      </c>
      <c r="E13" s="303">
        <v>359868.57840519742</v>
      </c>
    </row>
    <row r="14" spans="1:7" x14ac:dyDescent="0.25">
      <c r="B14" s="307" t="s">
        <v>768</v>
      </c>
      <c r="C14" s="308"/>
      <c r="D14" s="308"/>
      <c r="E14" s="309"/>
    </row>
    <row r="15" spans="1:7" ht="25.5" x14ac:dyDescent="0.25">
      <c r="B15" s="311">
        <v>8</v>
      </c>
      <c r="C15" s="299" t="s">
        <v>769</v>
      </c>
      <c r="D15" s="312">
        <v>32.086792920000001</v>
      </c>
      <c r="E15" s="312">
        <v>193.44478482</v>
      </c>
    </row>
    <row r="16" spans="1:7" ht="25.5" x14ac:dyDescent="0.25">
      <c r="B16" s="311" t="s">
        <v>770</v>
      </c>
      <c r="C16" s="299" t="s">
        <v>771</v>
      </c>
      <c r="D16" s="313"/>
      <c r="E16" s="313"/>
    </row>
    <row r="17" spans="2:5" ht="25.5" x14ac:dyDescent="0.25">
      <c r="B17" s="311">
        <v>9</v>
      </c>
      <c r="C17" s="299" t="s">
        <v>772</v>
      </c>
      <c r="D17" s="312">
        <v>650.24938659880138</v>
      </c>
      <c r="E17" s="312">
        <v>593.4617530034983</v>
      </c>
    </row>
    <row r="18" spans="2:5" ht="25.5" x14ac:dyDescent="0.25">
      <c r="B18" s="314" t="s">
        <v>773</v>
      </c>
      <c r="C18" s="299" t="s">
        <v>774</v>
      </c>
      <c r="D18" s="313"/>
      <c r="E18" s="313"/>
    </row>
    <row r="19" spans="2:5" x14ac:dyDescent="0.25">
      <c r="B19" s="170" t="s">
        <v>775</v>
      </c>
      <c r="C19" s="299" t="s">
        <v>776</v>
      </c>
      <c r="D19" s="313"/>
      <c r="E19" s="313"/>
    </row>
    <row r="20" spans="2:5" x14ac:dyDescent="0.25">
      <c r="B20" s="314">
        <v>10</v>
      </c>
      <c r="C20" s="299" t="s">
        <v>777</v>
      </c>
      <c r="D20" s="315"/>
      <c r="E20" s="315"/>
    </row>
    <row r="21" spans="2:5" ht="25.5" x14ac:dyDescent="0.25">
      <c r="B21" s="314" t="s">
        <v>778</v>
      </c>
      <c r="C21" s="299" t="s">
        <v>779</v>
      </c>
      <c r="D21" s="313"/>
      <c r="E21" s="313"/>
    </row>
    <row r="22" spans="2:5" ht="25.5" x14ac:dyDescent="0.25">
      <c r="B22" s="314" t="s">
        <v>780</v>
      </c>
      <c r="C22" s="299" t="s">
        <v>781</v>
      </c>
      <c r="D22" s="315"/>
      <c r="E22" s="315"/>
    </row>
    <row r="23" spans="2:5" x14ac:dyDescent="0.25">
      <c r="B23" s="314">
        <v>11</v>
      </c>
      <c r="C23" s="299" t="s">
        <v>782</v>
      </c>
      <c r="D23" s="316">
        <v>0</v>
      </c>
      <c r="E23" s="316">
        <v>0</v>
      </c>
    </row>
    <row r="24" spans="2:5" ht="25.5" x14ac:dyDescent="0.25">
      <c r="B24" s="314">
        <v>12</v>
      </c>
      <c r="C24" s="299" t="s">
        <v>783</v>
      </c>
      <c r="D24" s="313"/>
      <c r="E24" s="313"/>
    </row>
    <row r="25" spans="2:5" x14ac:dyDescent="0.25">
      <c r="B25" s="301">
        <v>13</v>
      </c>
      <c r="C25" s="302" t="s">
        <v>784</v>
      </c>
      <c r="D25" s="317">
        <v>682.33617951880137</v>
      </c>
      <c r="E25" s="317">
        <v>786.9065378234983</v>
      </c>
    </row>
    <row r="26" spans="2:5" x14ac:dyDescent="0.25">
      <c r="B26" s="307" t="s">
        <v>785</v>
      </c>
      <c r="C26" s="308"/>
      <c r="D26" s="308"/>
      <c r="E26" s="309"/>
    </row>
    <row r="27" spans="2:5" ht="25.5" x14ac:dyDescent="0.25">
      <c r="B27" s="318">
        <v>14</v>
      </c>
      <c r="C27" s="319" t="s">
        <v>786</v>
      </c>
      <c r="D27" s="320">
        <v>5186.6444931400001</v>
      </c>
      <c r="E27" s="320">
        <v>10515.230335759999</v>
      </c>
    </row>
    <row r="28" spans="2:5" x14ac:dyDescent="0.25">
      <c r="B28" s="318">
        <v>15</v>
      </c>
      <c r="C28" s="321" t="s">
        <v>787</v>
      </c>
      <c r="D28" s="320"/>
      <c r="E28" s="320"/>
    </row>
    <row r="29" spans="2:5" x14ac:dyDescent="0.25">
      <c r="B29" s="318">
        <v>16</v>
      </c>
      <c r="C29" s="321" t="s">
        <v>788</v>
      </c>
      <c r="D29" s="320">
        <v>5.7618630099999999</v>
      </c>
      <c r="E29" s="320">
        <v>1.6991311899999999</v>
      </c>
    </row>
    <row r="30" spans="2:5" ht="25.5" x14ac:dyDescent="0.25">
      <c r="B30" s="314" t="s">
        <v>789</v>
      </c>
      <c r="C30" s="319" t="s">
        <v>790</v>
      </c>
      <c r="D30" s="320"/>
      <c r="E30" s="320"/>
    </row>
    <row r="31" spans="2:5" x14ac:dyDescent="0.25">
      <c r="B31" s="314">
        <v>17</v>
      </c>
      <c r="C31" s="321" t="s">
        <v>791</v>
      </c>
      <c r="D31" s="320"/>
      <c r="E31" s="320"/>
    </row>
    <row r="32" spans="2:5" x14ac:dyDescent="0.25">
      <c r="B32" s="314" t="s">
        <v>792</v>
      </c>
      <c r="C32" s="321" t="s">
        <v>793</v>
      </c>
      <c r="D32" s="320"/>
      <c r="E32" s="320"/>
    </row>
    <row r="33" spans="2:5" x14ac:dyDescent="0.25">
      <c r="B33" s="301">
        <v>18</v>
      </c>
      <c r="C33" s="302" t="s">
        <v>794</v>
      </c>
      <c r="D33" s="317">
        <v>5192.4063561499997</v>
      </c>
      <c r="E33" s="322">
        <v>10516.92946695</v>
      </c>
    </row>
    <row r="34" spans="2:5" x14ac:dyDescent="0.25">
      <c r="B34" s="307" t="s">
        <v>795</v>
      </c>
      <c r="C34" s="308"/>
      <c r="D34" s="308"/>
      <c r="E34" s="309"/>
    </row>
    <row r="35" spans="2:5" x14ac:dyDescent="0.25">
      <c r="B35" s="318">
        <v>19</v>
      </c>
      <c r="C35" s="299" t="s">
        <v>796</v>
      </c>
      <c r="D35" s="320">
        <v>15291.440226680001</v>
      </c>
      <c r="E35" s="320">
        <v>14614.046343649999</v>
      </c>
    </row>
    <row r="36" spans="2:5" x14ac:dyDescent="0.25">
      <c r="B36" s="318">
        <v>20</v>
      </c>
      <c r="C36" s="299" t="s">
        <v>797</v>
      </c>
      <c r="D36" s="320">
        <v>-9531.3356655669995</v>
      </c>
      <c r="E36" s="320">
        <v>-9839.2232091009992</v>
      </c>
    </row>
    <row r="37" spans="2:5" ht="25.5" x14ac:dyDescent="0.25">
      <c r="B37" s="318">
        <v>21</v>
      </c>
      <c r="C37" s="299" t="s">
        <v>798</v>
      </c>
      <c r="D37" s="320"/>
      <c r="E37" s="320"/>
    </row>
    <row r="38" spans="2:5" x14ac:dyDescent="0.25">
      <c r="B38" s="301">
        <v>22</v>
      </c>
      <c r="C38" s="302" t="s">
        <v>370</v>
      </c>
      <c r="D38" s="317">
        <v>5760.1045611130021</v>
      </c>
      <c r="E38" s="317">
        <v>4774.8231345490003</v>
      </c>
    </row>
    <row r="39" spans="2:5" x14ac:dyDescent="0.25">
      <c r="B39" s="307" t="s">
        <v>799</v>
      </c>
      <c r="C39" s="308"/>
      <c r="D39" s="308"/>
      <c r="E39" s="309"/>
    </row>
    <row r="40" spans="2:5" ht="25.5" x14ac:dyDescent="0.25">
      <c r="B40" s="311" t="s">
        <v>800</v>
      </c>
      <c r="C40" s="321" t="s">
        <v>801</v>
      </c>
      <c r="D40" s="320"/>
      <c r="E40" s="323"/>
    </row>
    <row r="41" spans="2:5" ht="25.5" x14ac:dyDescent="0.25">
      <c r="B41" s="311" t="s">
        <v>802</v>
      </c>
      <c r="C41" s="321" t="s">
        <v>803</v>
      </c>
      <c r="D41" s="320"/>
      <c r="E41" s="323"/>
    </row>
    <row r="42" spans="2:5" ht="25.5" x14ac:dyDescent="0.25">
      <c r="B42" s="318" t="s">
        <v>804</v>
      </c>
      <c r="C42" s="321" t="s">
        <v>805</v>
      </c>
      <c r="D42" s="320"/>
      <c r="E42" s="323"/>
    </row>
    <row r="43" spans="2:5" ht="89.25" x14ac:dyDescent="0.25">
      <c r="B43" s="318" t="s">
        <v>806</v>
      </c>
      <c r="C43" s="321" t="s">
        <v>807</v>
      </c>
      <c r="D43" s="320"/>
      <c r="E43" s="323"/>
    </row>
    <row r="44" spans="2:5" ht="102" x14ac:dyDescent="0.25">
      <c r="B44" s="318" t="s">
        <v>808</v>
      </c>
      <c r="C44" s="299" t="s">
        <v>809</v>
      </c>
      <c r="D44" s="320"/>
      <c r="E44" s="323"/>
    </row>
    <row r="45" spans="2:5" x14ac:dyDescent="0.25">
      <c r="B45" s="318" t="s">
        <v>810</v>
      </c>
      <c r="C45" s="324" t="s">
        <v>811</v>
      </c>
      <c r="D45" s="320"/>
      <c r="E45" s="323"/>
    </row>
    <row r="46" spans="2:5" x14ac:dyDescent="0.25">
      <c r="B46" s="318" t="s">
        <v>812</v>
      </c>
      <c r="C46" s="324" t="s">
        <v>813</v>
      </c>
      <c r="D46" s="320"/>
      <c r="E46" s="323"/>
    </row>
    <row r="47" spans="2:5" ht="25.5" x14ac:dyDescent="0.25">
      <c r="B47" s="318" t="s">
        <v>814</v>
      </c>
      <c r="C47" s="299" t="s">
        <v>815</v>
      </c>
      <c r="D47" s="320"/>
      <c r="E47" s="323"/>
    </row>
    <row r="48" spans="2:5" ht="25.5" x14ac:dyDescent="0.25">
      <c r="B48" s="318" t="s">
        <v>816</v>
      </c>
      <c r="C48" s="299" t="s">
        <v>817</v>
      </c>
      <c r="D48" s="320"/>
      <c r="E48" s="323"/>
    </row>
    <row r="49" spans="2:5" x14ac:dyDescent="0.25">
      <c r="B49" s="318" t="s">
        <v>818</v>
      </c>
      <c r="C49" s="324" t="s">
        <v>819</v>
      </c>
      <c r="D49" s="320"/>
      <c r="E49" s="323"/>
    </row>
    <row r="50" spans="2:5" x14ac:dyDescent="0.25">
      <c r="B50" s="301" t="s">
        <v>820</v>
      </c>
      <c r="C50" s="302" t="s">
        <v>821</v>
      </c>
      <c r="D50" s="317"/>
      <c r="E50" s="325"/>
    </row>
    <row r="51" spans="2:5" x14ac:dyDescent="0.25">
      <c r="B51" s="307" t="s">
        <v>822</v>
      </c>
      <c r="C51" s="308"/>
      <c r="D51" s="308"/>
      <c r="E51" s="309"/>
    </row>
    <row r="52" spans="2:5" x14ac:dyDescent="0.25">
      <c r="B52" s="318">
        <v>23</v>
      </c>
      <c r="C52" s="302" t="s">
        <v>823</v>
      </c>
      <c r="D52" s="326">
        <v>21318.87231504</v>
      </c>
      <c r="E52" s="326">
        <v>20768.993862597443</v>
      </c>
    </row>
    <row r="53" spans="2:5" x14ac:dyDescent="0.25">
      <c r="B53" s="327">
        <v>24</v>
      </c>
      <c r="C53" s="302" t="s">
        <v>276</v>
      </c>
      <c r="D53" s="326">
        <v>347920.44701462181</v>
      </c>
      <c r="E53" s="326">
        <v>375947.23754451994</v>
      </c>
    </row>
    <row r="54" spans="2:5" x14ac:dyDescent="0.25">
      <c r="B54" s="307" t="s">
        <v>275</v>
      </c>
      <c r="C54" s="308"/>
      <c r="D54" s="308"/>
      <c r="E54" s="309"/>
    </row>
    <row r="55" spans="2:5" x14ac:dyDescent="0.25">
      <c r="B55" s="318">
        <v>25</v>
      </c>
      <c r="C55" s="328" t="s">
        <v>275</v>
      </c>
      <c r="D55" s="329">
        <v>6.1275134870541391E-2</v>
      </c>
      <c r="E55" s="330">
        <v>5.5244438018082161E-2</v>
      </c>
    </row>
    <row r="56" spans="2:5" ht="25.5" x14ac:dyDescent="0.25">
      <c r="B56" s="170" t="s">
        <v>824</v>
      </c>
      <c r="C56" s="64" t="s">
        <v>825</v>
      </c>
      <c r="D56" s="329">
        <v>6.1275134870541391E-2</v>
      </c>
      <c r="E56" s="330">
        <v>5.5244438018082161E-2</v>
      </c>
    </row>
    <row r="57" spans="2:5" ht="25.5" x14ac:dyDescent="0.25">
      <c r="B57" s="311" t="s">
        <v>826</v>
      </c>
      <c r="C57" s="319" t="s">
        <v>827</v>
      </c>
      <c r="D57" s="329">
        <v>6.1275134870541391E-2</v>
      </c>
      <c r="E57" s="330">
        <v>5.5244438018082161E-2</v>
      </c>
    </row>
    <row r="58" spans="2:5" x14ac:dyDescent="0.25">
      <c r="B58" s="311">
        <v>26</v>
      </c>
      <c r="C58" s="64" t="s">
        <v>828</v>
      </c>
      <c r="D58" s="329">
        <v>0</v>
      </c>
      <c r="E58" s="330">
        <v>0</v>
      </c>
    </row>
    <row r="59" spans="2:5" x14ac:dyDescent="0.25">
      <c r="B59" s="311" t="s">
        <v>829</v>
      </c>
      <c r="C59" s="64" t="s">
        <v>280</v>
      </c>
      <c r="D59" s="329">
        <v>0</v>
      </c>
      <c r="E59" s="330">
        <v>0</v>
      </c>
    </row>
    <row r="60" spans="2:5" x14ac:dyDescent="0.25">
      <c r="B60" s="311" t="s">
        <v>830</v>
      </c>
      <c r="C60" s="64" t="s">
        <v>256</v>
      </c>
      <c r="D60" s="329">
        <v>0</v>
      </c>
      <c r="E60" s="330">
        <v>0</v>
      </c>
    </row>
    <row r="61" spans="2:5" x14ac:dyDescent="0.25">
      <c r="B61" s="170">
        <v>27</v>
      </c>
      <c r="C61" s="64" t="s">
        <v>286</v>
      </c>
      <c r="D61" s="329">
        <v>0</v>
      </c>
      <c r="E61" s="330">
        <v>0</v>
      </c>
    </row>
    <row r="62" spans="2:5" x14ac:dyDescent="0.25">
      <c r="B62" s="311" t="s">
        <v>831</v>
      </c>
      <c r="C62" s="329" t="s">
        <v>832</v>
      </c>
      <c r="D62" s="329">
        <v>0</v>
      </c>
      <c r="E62" s="330">
        <v>0</v>
      </c>
    </row>
    <row r="63" spans="2:5" x14ac:dyDescent="0.25">
      <c r="B63" s="307" t="s">
        <v>833</v>
      </c>
      <c r="C63" s="308"/>
      <c r="D63" s="308"/>
      <c r="E63" s="331"/>
    </row>
    <row r="64" spans="2:5" x14ac:dyDescent="0.25">
      <c r="B64" s="314" t="s">
        <v>834</v>
      </c>
      <c r="C64" s="321" t="s">
        <v>835</v>
      </c>
      <c r="D64" s="332" t="s">
        <v>836</v>
      </c>
      <c r="E64" s="333" t="s">
        <v>836</v>
      </c>
    </row>
    <row r="65" spans="2:5" x14ac:dyDescent="0.25">
      <c r="B65" s="307" t="s">
        <v>837</v>
      </c>
      <c r="C65" s="308"/>
      <c r="D65" s="308"/>
      <c r="E65" s="331"/>
    </row>
    <row r="66" spans="2:5" ht="38.25" x14ac:dyDescent="0.25">
      <c r="B66" s="170">
        <v>28</v>
      </c>
      <c r="C66" s="64" t="s">
        <v>838</v>
      </c>
      <c r="D66" s="312">
        <v>2199.0973761462496</v>
      </c>
      <c r="E66" s="334">
        <v>13354.081534213281</v>
      </c>
    </row>
    <row r="67" spans="2:5" ht="38.25" x14ac:dyDescent="0.25">
      <c r="B67" s="170">
        <v>29</v>
      </c>
      <c r="C67" s="64" t="s">
        <v>839</v>
      </c>
      <c r="D67" s="312">
        <v>5186.6444931400001</v>
      </c>
      <c r="E67" s="334">
        <v>10515.230335759999</v>
      </c>
    </row>
    <row r="68" spans="2:5" ht="51" x14ac:dyDescent="0.25">
      <c r="B68" s="170">
        <v>30</v>
      </c>
      <c r="C68" s="312" t="s">
        <v>840</v>
      </c>
      <c r="D68" s="312">
        <v>344932.89989762806</v>
      </c>
      <c r="E68" s="334">
        <v>378786.08874297322</v>
      </c>
    </row>
    <row r="69" spans="2:5" ht="51" x14ac:dyDescent="0.25">
      <c r="B69" s="170" t="s">
        <v>841</v>
      </c>
      <c r="C69" s="64" t="s">
        <v>842</v>
      </c>
      <c r="D69" s="335">
        <v>344932.89989762806</v>
      </c>
      <c r="E69" s="336">
        <v>378786.08874297322</v>
      </c>
    </row>
    <row r="70" spans="2:5" ht="51" x14ac:dyDescent="0.25">
      <c r="B70" s="170">
        <v>31</v>
      </c>
      <c r="C70" s="64" t="s">
        <v>843</v>
      </c>
      <c r="D70" s="329">
        <v>6.1805853606214961E-2</v>
      </c>
      <c r="E70" s="330">
        <v>5.4830402910309425E-2</v>
      </c>
    </row>
    <row r="71" spans="2:5" ht="51" x14ac:dyDescent="0.25">
      <c r="B71" s="170" t="s">
        <v>844</v>
      </c>
      <c r="C71" s="64" t="s">
        <v>845</v>
      </c>
      <c r="D71" s="329">
        <v>6.1805853606214961E-2</v>
      </c>
      <c r="E71" s="330">
        <v>5.4830402910309425E-2</v>
      </c>
    </row>
  </sheetData>
  <mergeCells count="2">
    <mergeCell ref="D4:E4"/>
    <mergeCell ref="B5:C5"/>
  </mergeCells>
  <hyperlinks>
    <hyperlink ref="G2" location="Index!A1" display="Return to index" xr:uid="{45CEB3FA-57CC-42EA-8B50-1FCB2BF15E69}"/>
  </hyperlinks>
  <pageMargins left="0.51181102362204722" right="0.51181102362204722" top="0.74803149606299213" bottom="0.74803149606299213" header="0.31496062992125984" footer="0.31496062992125984"/>
  <pageSetup paperSize="9" scale="57" fitToHeight="0" orientation="portrait"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A1E551-0DE6-48EB-94F4-56201EE262CC}">
  <dimension ref="A2:G17"/>
  <sheetViews>
    <sheetView showGridLines="0" zoomScale="115" zoomScaleNormal="115" workbookViewId="0">
      <selection activeCell="F2" sqref="F2"/>
    </sheetView>
  </sheetViews>
  <sheetFormatPr defaultColWidth="9.140625" defaultRowHeight="15" x14ac:dyDescent="0.25"/>
  <cols>
    <col min="1" max="1" width="2.5703125" style="55" customWidth="1"/>
    <col min="2" max="2" width="9.140625" style="55"/>
    <col min="3" max="3" width="32" style="55" customWidth="1"/>
    <col min="4" max="4" width="34.85546875" style="55" customWidth="1"/>
    <col min="5" max="5" width="4.42578125" style="55" customWidth="1"/>
    <col min="6" max="6" width="14.85546875" style="55" bestFit="1" customWidth="1"/>
    <col min="7" max="16384" width="9.140625" style="55"/>
  </cols>
  <sheetData>
    <row r="2" spans="1:7" ht="18.75" customHeight="1" x14ac:dyDescent="0.25">
      <c r="A2" s="266"/>
      <c r="B2" s="883" t="s">
        <v>846</v>
      </c>
      <c r="C2" s="883"/>
      <c r="D2" s="883"/>
      <c r="F2" s="284" t="s">
        <v>46</v>
      </c>
      <c r="G2" s="267"/>
    </row>
    <row r="3" spans="1:7" ht="57.75" customHeight="1" x14ac:dyDescent="0.25">
      <c r="A3" s="266"/>
      <c r="B3" s="883"/>
      <c r="C3" s="883"/>
      <c r="D3" s="883"/>
      <c r="F3"/>
      <c r="G3" s="267"/>
    </row>
    <row r="4" spans="1:7" ht="26.1" customHeight="1" x14ac:dyDescent="0.25">
      <c r="A4" s="266"/>
      <c r="B4" s="268"/>
      <c r="C4" s="268"/>
      <c r="D4" s="268"/>
      <c r="F4" s="269"/>
      <c r="G4" s="267"/>
    </row>
    <row r="5" spans="1:7" x14ac:dyDescent="0.25">
      <c r="B5" s="884" t="s">
        <v>739</v>
      </c>
      <c r="C5" s="885"/>
      <c r="D5" s="217" t="s">
        <v>758</v>
      </c>
    </row>
    <row r="6" spans="1:7" ht="38.25" x14ac:dyDescent="0.25">
      <c r="B6" s="301" t="s">
        <v>848</v>
      </c>
      <c r="C6" s="337" t="s">
        <v>849</v>
      </c>
      <c r="D6" s="303">
        <v>336344.10317442002</v>
      </c>
    </row>
    <row r="7" spans="1:7" x14ac:dyDescent="0.25">
      <c r="B7" s="298" t="s">
        <v>850</v>
      </c>
      <c r="C7" s="310" t="s">
        <v>851</v>
      </c>
      <c r="D7" s="300">
        <v>0</v>
      </c>
    </row>
    <row r="8" spans="1:7" x14ac:dyDescent="0.25">
      <c r="B8" s="298" t="s">
        <v>852</v>
      </c>
      <c r="C8" s="310" t="s">
        <v>853</v>
      </c>
      <c r="D8" s="300">
        <v>336344.10317442002</v>
      </c>
    </row>
    <row r="9" spans="1:7" x14ac:dyDescent="0.25">
      <c r="B9" s="298" t="s">
        <v>854</v>
      </c>
      <c r="C9" s="310" t="s">
        <v>429</v>
      </c>
      <c r="D9" s="300">
        <v>15536.916403790001</v>
      </c>
    </row>
    <row r="10" spans="1:7" x14ac:dyDescent="0.25">
      <c r="B10" s="298" t="s">
        <v>407</v>
      </c>
      <c r="C10" s="310" t="s">
        <v>855</v>
      </c>
      <c r="D10" s="300">
        <v>680.24553415000003</v>
      </c>
    </row>
    <row r="11" spans="1:7" ht="38.25" x14ac:dyDescent="0.25">
      <c r="B11" s="298" t="s">
        <v>856</v>
      </c>
      <c r="C11" s="310" t="s">
        <v>857</v>
      </c>
      <c r="D11" s="300">
        <v>0</v>
      </c>
    </row>
    <row r="12" spans="1:7" x14ac:dyDescent="0.25">
      <c r="B12" s="298" t="s">
        <v>858</v>
      </c>
      <c r="C12" s="310" t="s">
        <v>423</v>
      </c>
      <c r="D12" s="300">
        <v>810.21851914000001</v>
      </c>
    </row>
    <row r="13" spans="1:7" ht="25.5" x14ac:dyDescent="0.25">
      <c r="B13" s="298" t="s">
        <v>859</v>
      </c>
      <c r="C13" s="310" t="s">
        <v>860</v>
      </c>
      <c r="D13" s="300">
        <v>251717.94359221999</v>
      </c>
    </row>
    <row r="14" spans="1:7" x14ac:dyDescent="0.25">
      <c r="B14" s="298" t="s">
        <v>861</v>
      </c>
      <c r="C14" s="310" t="s">
        <v>862</v>
      </c>
      <c r="D14" s="300">
        <v>58768.041367960002</v>
      </c>
    </row>
    <row r="15" spans="1:7" x14ac:dyDescent="0.25">
      <c r="B15" s="298" t="s">
        <v>863</v>
      </c>
      <c r="C15" s="310" t="s">
        <v>424</v>
      </c>
      <c r="D15" s="300">
        <v>4014.0388232600003</v>
      </c>
    </row>
    <row r="16" spans="1:7" x14ac:dyDescent="0.25">
      <c r="B16" s="298" t="s">
        <v>864</v>
      </c>
      <c r="C16" s="310" t="s">
        <v>427</v>
      </c>
      <c r="D16" s="300">
        <v>4216.33574821</v>
      </c>
    </row>
    <row r="17" spans="2:4" ht="38.25" x14ac:dyDescent="0.25">
      <c r="B17" s="298" t="s">
        <v>865</v>
      </c>
      <c r="C17" s="310" t="s">
        <v>866</v>
      </c>
      <c r="D17" s="300">
        <v>600.36318568999991</v>
      </c>
    </row>
  </sheetData>
  <mergeCells count="2">
    <mergeCell ref="B2:D3"/>
    <mergeCell ref="B5:C5"/>
  </mergeCells>
  <hyperlinks>
    <hyperlink ref="F2" location="Index!A1" display="Return to index" xr:uid="{8A5A5226-A436-46C3-9EE9-FD401DC63C28}"/>
  </hyperlinks>
  <pageMargins left="0.7" right="0.7" top="0.75" bottom="0.75" header="0.3" footer="0.3"/>
  <pageSetup paperSize="9" orientation="portrait"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C28031-0655-49FF-991A-6D054807BCFB}">
  <dimension ref="A1:Q46"/>
  <sheetViews>
    <sheetView showGridLines="0" zoomScale="55" zoomScaleNormal="55" zoomScaleSheetLayoutView="20" zoomScalePageLayoutView="80" workbookViewId="0">
      <selection activeCell="L2" sqref="L2"/>
    </sheetView>
  </sheetViews>
  <sheetFormatPr defaultColWidth="9.140625" defaultRowHeight="15" x14ac:dyDescent="0.25"/>
  <cols>
    <col min="1" max="1" width="24.5703125" style="11" customWidth="1"/>
    <col min="2" max="2" width="83.140625" style="11" customWidth="1"/>
    <col min="3" max="10" width="24.5703125" style="11" customWidth="1"/>
    <col min="11" max="16" width="18.42578125" style="11" customWidth="1"/>
    <col min="17" max="17" width="15.7109375" style="11" bestFit="1" customWidth="1"/>
    <col min="18" max="16384" width="9.140625" style="11"/>
  </cols>
  <sheetData>
    <row r="1" spans="1:17" ht="15.75" x14ac:dyDescent="0.25">
      <c r="A1" s="892" t="s">
        <v>44</v>
      </c>
      <c r="B1" s="893"/>
      <c r="C1" s="894" t="s">
        <v>1007</v>
      </c>
      <c r="D1" s="895"/>
      <c r="E1" s="895"/>
      <c r="F1" s="896"/>
      <c r="G1" s="894" t="s">
        <v>1008</v>
      </c>
      <c r="H1" s="895"/>
      <c r="I1" s="895"/>
      <c r="J1" s="896"/>
      <c r="O1" s="280"/>
    </row>
    <row r="2" spans="1:17" ht="15.75" x14ac:dyDescent="0.25">
      <c r="A2" s="900" t="s">
        <v>1009</v>
      </c>
      <c r="B2" s="901"/>
      <c r="C2" s="897"/>
      <c r="D2" s="898"/>
      <c r="E2" s="898"/>
      <c r="F2" s="899"/>
      <c r="G2" s="897"/>
      <c r="H2" s="898"/>
      <c r="I2" s="898"/>
      <c r="J2" s="899"/>
      <c r="L2" s="282" t="s">
        <v>46</v>
      </c>
      <c r="O2" s="12"/>
    </row>
    <row r="3" spans="1:17" ht="15.75" x14ac:dyDescent="0.25">
      <c r="A3" s="900" t="s">
        <v>1010</v>
      </c>
      <c r="B3" s="901"/>
      <c r="C3" s="621">
        <f>+LARGE([5]DATAGRUNDLAG!$4:$4,1)</f>
        <v>44742</v>
      </c>
      <c r="D3" s="621">
        <f>+LARGE([5]DATAGRUNDLAG!$4:$4,2)</f>
        <v>44651</v>
      </c>
      <c r="E3" s="621">
        <f>+LARGE([5]DATAGRUNDLAG!$4:$4,3)</f>
        <v>44561</v>
      </c>
      <c r="F3" s="621">
        <f>+LARGE([5]DATAGRUNDLAG!$4:$4,4)</f>
        <v>44469</v>
      </c>
      <c r="G3" s="621">
        <f>+LARGE([5]DATAGRUNDLAG!$4:$4,1)</f>
        <v>44742</v>
      </c>
      <c r="H3" s="621">
        <f>+LARGE([5]DATAGRUNDLAG!$4:$4,2)</f>
        <v>44651</v>
      </c>
      <c r="I3" s="621">
        <f>+LARGE([5]DATAGRUNDLAG!$4:$4,3)</f>
        <v>44561</v>
      </c>
      <c r="J3" s="621">
        <f>+LARGE([5]DATAGRUNDLAG!$4:$4,4)</f>
        <v>44469</v>
      </c>
      <c r="O3" s="12"/>
      <c r="Q3"/>
    </row>
    <row r="4" spans="1:17" ht="15.75" x14ac:dyDescent="0.25">
      <c r="A4" s="900" t="s">
        <v>867</v>
      </c>
      <c r="B4" s="901"/>
      <c r="C4" s="622">
        <v>12</v>
      </c>
      <c r="D4" s="623">
        <v>12</v>
      </c>
      <c r="E4" s="623">
        <v>12</v>
      </c>
      <c r="F4" s="622">
        <v>12</v>
      </c>
      <c r="G4" s="623">
        <v>12</v>
      </c>
      <c r="H4" s="623">
        <v>12</v>
      </c>
      <c r="I4" s="623">
        <v>12</v>
      </c>
      <c r="J4" s="623">
        <v>12</v>
      </c>
      <c r="O4" s="12"/>
    </row>
    <row r="5" spans="1:17" x14ac:dyDescent="0.25">
      <c r="A5" s="624" t="s">
        <v>868</v>
      </c>
      <c r="B5" s="625"/>
      <c r="C5" s="624"/>
      <c r="D5" s="626"/>
      <c r="E5" s="626"/>
      <c r="F5" s="624"/>
      <c r="G5" s="626"/>
      <c r="H5" s="626"/>
      <c r="I5" s="626"/>
      <c r="J5" s="626"/>
      <c r="O5" s="12"/>
    </row>
    <row r="6" spans="1:17" x14ac:dyDescent="0.25">
      <c r="A6" s="627">
        <v>1</v>
      </c>
      <c r="B6" s="628" t="s">
        <v>913</v>
      </c>
      <c r="C6" s="889"/>
      <c r="D6" s="890"/>
      <c r="E6" s="890"/>
      <c r="F6" s="891"/>
      <c r="G6" s="629">
        <v>16458.598795754042</v>
      </c>
      <c r="H6" s="630">
        <v>16733.701726166953</v>
      </c>
      <c r="I6" s="630">
        <v>16899.170270024351</v>
      </c>
      <c r="J6" s="630">
        <v>16565.085987957635</v>
      </c>
      <c r="O6" s="12"/>
    </row>
    <row r="7" spans="1:17" ht="15.6" customHeight="1" x14ac:dyDescent="0.25">
      <c r="A7" s="631" t="s">
        <v>1011</v>
      </c>
      <c r="B7" s="632"/>
      <c r="C7" s="903"/>
      <c r="D7" s="904"/>
      <c r="E7" s="904"/>
      <c r="F7" s="905"/>
      <c r="G7" s="633"/>
      <c r="H7" s="633"/>
      <c r="I7" s="633"/>
      <c r="J7" s="633"/>
      <c r="O7" s="12"/>
    </row>
    <row r="8" spans="1:17" ht="15.6" customHeight="1" x14ac:dyDescent="0.25">
      <c r="A8" s="634">
        <v>2</v>
      </c>
      <c r="B8" s="635" t="s">
        <v>1012</v>
      </c>
      <c r="C8" s="636">
        <v>0</v>
      </c>
      <c r="D8" s="636">
        <v>0</v>
      </c>
      <c r="E8" s="636">
        <v>0</v>
      </c>
      <c r="F8" s="636">
        <v>0</v>
      </c>
      <c r="G8" s="637">
        <v>0</v>
      </c>
      <c r="H8" s="637">
        <v>0</v>
      </c>
      <c r="I8" s="637">
        <v>0</v>
      </c>
      <c r="J8" s="637">
        <v>0</v>
      </c>
      <c r="O8" s="12"/>
    </row>
    <row r="9" spans="1:17" ht="15.6" customHeight="1" x14ac:dyDescent="0.25">
      <c r="A9" s="638">
        <v>3</v>
      </c>
      <c r="B9" s="639" t="s">
        <v>869</v>
      </c>
      <c r="C9" s="640">
        <v>0</v>
      </c>
      <c r="D9" s="641">
        <v>0</v>
      </c>
      <c r="E9" s="641">
        <v>0</v>
      </c>
      <c r="F9" s="640">
        <v>0</v>
      </c>
      <c r="G9" s="641">
        <v>0</v>
      </c>
      <c r="H9" s="641">
        <v>0</v>
      </c>
      <c r="I9" s="641">
        <v>0</v>
      </c>
      <c r="J9" s="641">
        <v>0</v>
      </c>
      <c r="O9" s="12"/>
    </row>
    <row r="10" spans="1:17" ht="15.6" customHeight="1" x14ac:dyDescent="0.25">
      <c r="A10" s="638">
        <v>4</v>
      </c>
      <c r="B10" s="639" t="s">
        <v>870</v>
      </c>
      <c r="C10" s="640">
        <v>0</v>
      </c>
      <c r="D10" s="641">
        <v>0</v>
      </c>
      <c r="E10" s="641">
        <v>0</v>
      </c>
      <c r="F10" s="640">
        <v>0</v>
      </c>
      <c r="G10" s="641">
        <v>0</v>
      </c>
      <c r="H10" s="641">
        <v>0</v>
      </c>
      <c r="I10" s="641">
        <v>0</v>
      </c>
      <c r="J10" s="641">
        <v>0</v>
      </c>
      <c r="O10" s="12"/>
    </row>
    <row r="11" spans="1:17" ht="15.6" customHeight="1" x14ac:dyDescent="0.25">
      <c r="A11" s="642">
        <v>5</v>
      </c>
      <c r="B11" s="643" t="s">
        <v>871</v>
      </c>
      <c r="C11" s="636">
        <v>0</v>
      </c>
      <c r="D11" s="636">
        <v>0</v>
      </c>
      <c r="E11" s="636">
        <v>0</v>
      </c>
      <c r="F11" s="636">
        <v>0</v>
      </c>
      <c r="G11" s="637">
        <v>0</v>
      </c>
      <c r="H11" s="637">
        <v>0</v>
      </c>
      <c r="I11" s="637">
        <v>0</v>
      </c>
      <c r="J11" s="637">
        <v>0</v>
      </c>
      <c r="O11" s="12"/>
    </row>
    <row r="12" spans="1:17" ht="15.6" customHeight="1" x14ac:dyDescent="0.25">
      <c r="A12" s="638">
        <v>6</v>
      </c>
      <c r="B12" s="644" t="s">
        <v>872</v>
      </c>
      <c r="C12" s="640">
        <v>0</v>
      </c>
      <c r="D12" s="641">
        <v>0</v>
      </c>
      <c r="E12" s="641">
        <v>0</v>
      </c>
      <c r="F12" s="640">
        <v>0</v>
      </c>
      <c r="G12" s="629">
        <v>0</v>
      </c>
      <c r="H12" s="629">
        <v>0</v>
      </c>
      <c r="I12" s="629">
        <v>0</v>
      </c>
      <c r="J12" s="645">
        <v>0</v>
      </c>
      <c r="O12" s="12"/>
    </row>
    <row r="13" spans="1:17" ht="15.6" customHeight="1" x14ac:dyDescent="0.25">
      <c r="A13" s="638">
        <v>7</v>
      </c>
      <c r="B13" s="639" t="s">
        <v>873</v>
      </c>
      <c r="C13" s="640">
        <v>0</v>
      </c>
      <c r="D13" s="641">
        <v>0</v>
      </c>
      <c r="E13" s="641">
        <v>0</v>
      </c>
      <c r="F13" s="640">
        <v>0</v>
      </c>
      <c r="G13" s="629">
        <v>0</v>
      </c>
      <c r="H13" s="629">
        <v>0</v>
      </c>
      <c r="I13" s="629">
        <v>0</v>
      </c>
      <c r="J13" s="645">
        <v>0</v>
      </c>
      <c r="O13" s="12"/>
    </row>
    <row r="14" spans="1:17" ht="15.6" customHeight="1" x14ac:dyDescent="0.25">
      <c r="A14" s="638">
        <v>8</v>
      </c>
      <c r="B14" s="639" t="s">
        <v>874</v>
      </c>
      <c r="C14" s="640">
        <v>0</v>
      </c>
      <c r="D14" s="641">
        <v>0</v>
      </c>
      <c r="E14" s="641">
        <v>0</v>
      </c>
      <c r="F14" s="640">
        <v>0</v>
      </c>
      <c r="G14" s="629">
        <v>0</v>
      </c>
      <c r="H14" s="629">
        <v>0</v>
      </c>
      <c r="I14" s="629">
        <v>0</v>
      </c>
      <c r="J14" s="645">
        <v>0</v>
      </c>
      <c r="O14" s="12"/>
    </row>
    <row r="15" spans="1:17" ht="15.6" customHeight="1" x14ac:dyDescent="0.25">
      <c r="A15" s="634">
        <v>9</v>
      </c>
      <c r="B15" s="646" t="s">
        <v>875</v>
      </c>
      <c r="C15" s="889"/>
      <c r="D15" s="890"/>
      <c r="E15" s="890"/>
      <c r="F15" s="891"/>
      <c r="G15" s="637">
        <v>35.218204634900005</v>
      </c>
      <c r="H15" s="637">
        <v>35.218204634900005</v>
      </c>
      <c r="I15" s="637">
        <v>35.212191259000001</v>
      </c>
      <c r="J15" s="637">
        <v>0</v>
      </c>
      <c r="O15" s="12"/>
    </row>
    <row r="16" spans="1:17" ht="15.6" customHeight="1" x14ac:dyDescent="0.25">
      <c r="A16" s="642">
        <v>10</v>
      </c>
      <c r="B16" s="643" t="s">
        <v>1013</v>
      </c>
      <c r="C16" s="647">
        <v>155.78482657666666</v>
      </c>
      <c r="D16" s="647">
        <v>133.98257184309091</v>
      </c>
      <c r="E16" s="647">
        <v>129.98052692666667</v>
      </c>
      <c r="F16" s="647">
        <v>123.56358369499999</v>
      </c>
      <c r="G16" s="637">
        <v>155.78482657666666</v>
      </c>
      <c r="H16" s="637">
        <v>133.98257184309091</v>
      </c>
      <c r="I16" s="637">
        <v>129.98052692666667</v>
      </c>
      <c r="J16" s="637">
        <v>123.56358369499999</v>
      </c>
      <c r="O16" s="12"/>
    </row>
    <row r="17" spans="1:16" ht="15.6" customHeight="1" x14ac:dyDescent="0.25">
      <c r="A17" s="638">
        <v>11</v>
      </c>
      <c r="B17" s="639" t="s">
        <v>876</v>
      </c>
      <c r="C17" s="640">
        <v>155.78482657666666</v>
      </c>
      <c r="D17" s="640">
        <v>133.98257184309091</v>
      </c>
      <c r="E17" s="640">
        <v>129.98052692666667</v>
      </c>
      <c r="F17" s="640">
        <v>123.56358369499999</v>
      </c>
      <c r="G17" s="629">
        <v>155.78482657666666</v>
      </c>
      <c r="H17" s="629">
        <v>133.98257184309091</v>
      </c>
      <c r="I17" s="629">
        <v>129.98052692666667</v>
      </c>
      <c r="J17" s="645">
        <v>123.56358369499999</v>
      </c>
      <c r="O17" s="12"/>
    </row>
    <row r="18" spans="1:16" ht="15.6" customHeight="1" x14ac:dyDescent="0.25">
      <c r="A18" s="638">
        <v>12</v>
      </c>
      <c r="B18" s="639" t="s">
        <v>877</v>
      </c>
      <c r="C18" s="640">
        <v>0</v>
      </c>
      <c r="D18" s="641">
        <v>0</v>
      </c>
      <c r="E18" s="641">
        <v>0</v>
      </c>
      <c r="F18" s="640">
        <v>0</v>
      </c>
      <c r="G18" s="629">
        <v>0</v>
      </c>
      <c r="H18" s="629">
        <v>0</v>
      </c>
      <c r="I18" s="629">
        <v>0</v>
      </c>
      <c r="J18" s="645">
        <v>0</v>
      </c>
      <c r="O18" s="12"/>
    </row>
    <row r="19" spans="1:16" ht="15.6" customHeight="1" x14ac:dyDescent="0.25">
      <c r="A19" s="638">
        <v>13</v>
      </c>
      <c r="B19" s="639" t="s">
        <v>878</v>
      </c>
      <c r="C19" s="640">
        <v>0</v>
      </c>
      <c r="D19" s="641">
        <v>0</v>
      </c>
      <c r="E19" s="641">
        <v>0</v>
      </c>
      <c r="F19" s="640">
        <v>0</v>
      </c>
      <c r="G19" s="629">
        <v>0</v>
      </c>
      <c r="H19" s="629">
        <v>0</v>
      </c>
      <c r="I19" s="629">
        <v>0</v>
      </c>
      <c r="J19" s="645">
        <v>0</v>
      </c>
      <c r="O19" s="12"/>
    </row>
    <row r="20" spans="1:16" ht="15.6" customHeight="1" x14ac:dyDescent="0.25">
      <c r="A20" s="634">
        <v>14</v>
      </c>
      <c r="B20" s="646" t="s">
        <v>879</v>
      </c>
      <c r="C20" s="636">
        <v>1329.3966282399986</v>
      </c>
      <c r="D20" s="637">
        <v>1083.1751950557557</v>
      </c>
      <c r="E20" s="637">
        <v>834.46787782833337</v>
      </c>
      <c r="F20" s="636">
        <v>1028.8744741533333</v>
      </c>
      <c r="G20" s="637">
        <v>1301.0632949066653</v>
      </c>
      <c r="H20" s="637">
        <v>1055.5994374799982</v>
      </c>
      <c r="I20" s="637">
        <v>807.80121116166674</v>
      </c>
      <c r="J20" s="637">
        <v>1002.2078074866666</v>
      </c>
      <c r="O20" s="12"/>
    </row>
    <row r="21" spans="1:16" ht="15.6" customHeight="1" x14ac:dyDescent="0.25">
      <c r="A21" s="627">
        <v>15</v>
      </c>
      <c r="B21" s="648" t="s">
        <v>880</v>
      </c>
      <c r="C21" s="636">
        <v>114.6223442025</v>
      </c>
      <c r="D21" s="637">
        <v>179.57537111818183</v>
      </c>
      <c r="E21" s="637">
        <v>197.20368096333337</v>
      </c>
      <c r="F21" s="636">
        <v>294.69278546333334</v>
      </c>
      <c r="G21" s="637">
        <v>15.190783876791665</v>
      </c>
      <c r="H21" s="637">
        <v>24.969677646818184</v>
      </c>
      <c r="I21" s="637">
        <v>27.687517381500001</v>
      </c>
      <c r="J21" s="637">
        <v>42.361305939833336</v>
      </c>
      <c r="O21" s="12"/>
    </row>
    <row r="22" spans="1:16" ht="15.6" customHeight="1" x14ac:dyDescent="0.25">
      <c r="A22" s="634">
        <v>16</v>
      </c>
      <c r="B22" s="646" t="s">
        <v>881</v>
      </c>
      <c r="C22" s="889"/>
      <c r="D22" s="890"/>
      <c r="E22" s="890"/>
      <c r="F22" s="891"/>
      <c r="G22" s="637">
        <v>1507.2571099950235</v>
      </c>
      <c r="H22" s="637">
        <v>1249.7698916048073</v>
      </c>
      <c r="I22" s="637">
        <v>1000.6814467288334</v>
      </c>
      <c r="J22" s="637">
        <v>1168.1326971214999</v>
      </c>
      <c r="O22" s="12"/>
    </row>
    <row r="23" spans="1:16" ht="15.6" customHeight="1" x14ac:dyDescent="0.25">
      <c r="A23" s="649" t="s">
        <v>1014</v>
      </c>
      <c r="B23" s="650"/>
      <c r="C23" s="649"/>
      <c r="D23" s="651"/>
      <c r="E23" s="651"/>
      <c r="F23" s="649"/>
      <c r="G23" s="652"/>
      <c r="H23" s="652"/>
      <c r="I23" s="652"/>
      <c r="J23" s="652"/>
      <c r="O23" s="12"/>
    </row>
    <row r="24" spans="1:16" ht="15.6" customHeight="1" x14ac:dyDescent="0.25">
      <c r="A24" s="634">
        <v>17</v>
      </c>
      <c r="B24" s="635" t="s">
        <v>1015</v>
      </c>
      <c r="C24" s="640">
        <v>6686.3099169224988</v>
      </c>
      <c r="D24" s="641">
        <v>6356.6892542922715</v>
      </c>
      <c r="E24" s="641">
        <v>8187.1949839549998</v>
      </c>
      <c r="F24" s="640">
        <v>9886.6691337033335</v>
      </c>
      <c r="G24" s="629">
        <v>2702.1448159240163</v>
      </c>
      <c r="H24" s="629">
        <v>1138.0910684492092</v>
      </c>
      <c r="I24" s="629">
        <v>2731.5862678199501</v>
      </c>
      <c r="J24" s="645">
        <v>2677.1188685342331</v>
      </c>
      <c r="O24" s="12"/>
    </row>
    <row r="25" spans="1:16" ht="15.6" customHeight="1" x14ac:dyDescent="0.25">
      <c r="A25" s="634">
        <v>18</v>
      </c>
      <c r="B25" s="635" t="s">
        <v>882</v>
      </c>
      <c r="C25" s="640">
        <v>932.10361095499024</v>
      </c>
      <c r="D25" s="641">
        <v>1011.632764760902</v>
      </c>
      <c r="E25" s="641">
        <v>840.98008312499292</v>
      </c>
      <c r="F25" s="640">
        <v>890.1967739833342</v>
      </c>
      <c r="G25" s="629">
        <v>932.10361095499024</v>
      </c>
      <c r="H25" s="629">
        <v>1011.632764760902</v>
      </c>
      <c r="I25" s="629">
        <v>840.98008312499292</v>
      </c>
      <c r="J25" s="645">
        <v>890.1967739833342</v>
      </c>
      <c r="O25" s="12"/>
      <c r="P25" s="281"/>
    </row>
    <row r="26" spans="1:16" ht="15.6" customHeight="1" x14ac:dyDescent="0.25">
      <c r="A26" s="634">
        <v>19</v>
      </c>
      <c r="B26" s="635" t="s">
        <v>883</v>
      </c>
      <c r="C26" s="640">
        <v>120.73316773852274</v>
      </c>
      <c r="D26" s="641">
        <v>62.886039474285717</v>
      </c>
      <c r="E26" s="641">
        <v>59.185528824999999</v>
      </c>
      <c r="F26" s="640">
        <v>27.522596925000002</v>
      </c>
      <c r="G26" s="629">
        <v>120.73316773852274</v>
      </c>
      <c r="H26" s="629">
        <v>62.886039474285717</v>
      </c>
      <c r="I26" s="629">
        <v>59.185528824999999</v>
      </c>
      <c r="J26" s="645">
        <v>27.522596925000002</v>
      </c>
      <c r="O26" s="12"/>
    </row>
    <row r="27" spans="1:16" ht="45.95" customHeight="1" x14ac:dyDescent="0.25">
      <c r="A27" s="642" t="s">
        <v>884</v>
      </c>
      <c r="B27" s="653" t="s">
        <v>885</v>
      </c>
      <c r="C27" s="889"/>
      <c r="D27" s="890"/>
      <c r="E27" s="890"/>
      <c r="F27" s="891"/>
      <c r="G27" s="654">
        <v>0</v>
      </c>
      <c r="H27" s="654">
        <v>0</v>
      </c>
      <c r="I27" s="654">
        <v>0</v>
      </c>
      <c r="J27" s="654">
        <v>0</v>
      </c>
      <c r="O27" s="12"/>
    </row>
    <row r="28" spans="1:16" ht="15.6" customHeight="1" x14ac:dyDescent="0.25">
      <c r="A28" s="634" t="s">
        <v>886</v>
      </c>
      <c r="B28" s="635" t="s">
        <v>887</v>
      </c>
      <c r="C28" s="889"/>
      <c r="D28" s="890"/>
      <c r="E28" s="890"/>
      <c r="F28" s="891"/>
      <c r="G28" s="655">
        <v>0</v>
      </c>
      <c r="H28" s="655">
        <v>0</v>
      </c>
      <c r="I28" s="655">
        <v>0</v>
      </c>
      <c r="J28" s="655">
        <v>0</v>
      </c>
      <c r="O28" s="12"/>
    </row>
    <row r="29" spans="1:16" ht="15.6" customHeight="1" x14ac:dyDescent="0.25">
      <c r="A29" s="642">
        <v>20</v>
      </c>
      <c r="B29" s="656" t="s">
        <v>888</v>
      </c>
      <c r="C29" s="647">
        <v>7739.146695616012</v>
      </c>
      <c r="D29" s="647">
        <v>7431.2080585274598</v>
      </c>
      <c r="E29" s="647">
        <v>9087.3605959049928</v>
      </c>
      <c r="F29" s="647">
        <v>10804.388504611668</v>
      </c>
      <c r="G29" s="647">
        <v>3754.9815946175295</v>
      </c>
      <c r="H29" s="647">
        <v>2212.6098726843966</v>
      </c>
      <c r="I29" s="647">
        <v>3631.7518797699431</v>
      </c>
      <c r="J29" s="647">
        <v>3594.8382394425676</v>
      </c>
      <c r="O29" s="12"/>
    </row>
    <row r="30" spans="1:16" ht="15.6" customHeight="1" x14ac:dyDescent="0.25">
      <c r="A30" s="657" t="s">
        <v>97</v>
      </c>
      <c r="B30" s="658" t="s">
        <v>889</v>
      </c>
      <c r="C30" s="640">
        <v>0</v>
      </c>
      <c r="D30" s="640">
        <v>0</v>
      </c>
      <c r="E30" s="640">
        <v>0</v>
      </c>
      <c r="F30" s="640">
        <v>0</v>
      </c>
      <c r="G30" s="629">
        <v>0</v>
      </c>
      <c r="H30" s="629">
        <v>0</v>
      </c>
      <c r="I30" s="629">
        <v>0</v>
      </c>
      <c r="J30" s="645">
        <v>0</v>
      </c>
      <c r="O30" s="12"/>
    </row>
    <row r="31" spans="1:16" ht="15.6" customHeight="1" x14ac:dyDescent="0.25">
      <c r="A31" s="659" t="s">
        <v>100</v>
      </c>
      <c r="B31" s="660" t="s">
        <v>1016</v>
      </c>
      <c r="C31" s="640">
        <v>0</v>
      </c>
      <c r="D31" s="640">
        <v>0</v>
      </c>
      <c r="E31" s="640">
        <v>0</v>
      </c>
      <c r="F31" s="640">
        <v>0</v>
      </c>
      <c r="G31" s="629">
        <v>0</v>
      </c>
      <c r="H31" s="629">
        <v>0</v>
      </c>
      <c r="I31" s="629">
        <v>0</v>
      </c>
      <c r="J31" s="645">
        <v>0</v>
      </c>
      <c r="O31" s="12"/>
    </row>
    <row r="32" spans="1:16" ht="15.6" customHeight="1" x14ac:dyDescent="0.25">
      <c r="A32" s="657" t="s">
        <v>103</v>
      </c>
      <c r="B32" s="658" t="s">
        <v>1017</v>
      </c>
      <c r="C32" s="640">
        <v>0</v>
      </c>
      <c r="D32" s="640">
        <v>0</v>
      </c>
      <c r="E32" s="640">
        <v>0</v>
      </c>
      <c r="F32" s="640">
        <v>0</v>
      </c>
      <c r="G32" s="629">
        <v>0</v>
      </c>
      <c r="H32" s="629">
        <v>0</v>
      </c>
      <c r="I32" s="629">
        <v>0</v>
      </c>
      <c r="J32" s="645">
        <v>0</v>
      </c>
      <c r="O32" s="12"/>
    </row>
    <row r="33" spans="1:15" ht="15.6" customHeight="1" x14ac:dyDescent="0.25">
      <c r="A33" s="661"/>
      <c r="B33" s="583"/>
      <c r="C33" s="583"/>
      <c r="D33" s="583"/>
      <c r="E33" s="583"/>
      <c r="F33" s="583"/>
      <c r="G33" s="886" t="s">
        <v>1018</v>
      </c>
      <c r="H33" s="887"/>
      <c r="I33" s="887"/>
      <c r="J33" s="888"/>
      <c r="O33" s="12"/>
    </row>
    <row r="34" spans="1:15" ht="15.6" customHeight="1" x14ac:dyDescent="0.25">
      <c r="A34" s="634">
        <v>21</v>
      </c>
      <c r="B34" s="635" t="s">
        <v>890</v>
      </c>
      <c r="C34" s="889"/>
      <c r="D34" s="890"/>
      <c r="E34" s="890"/>
      <c r="F34" s="891"/>
      <c r="G34" s="662">
        <v>14683.392012592265</v>
      </c>
      <c r="H34" s="662">
        <v>15975.703574927324</v>
      </c>
      <c r="I34" s="662">
        <v>16899.170270024351</v>
      </c>
      <c r="J34" s="662">
        <v>16565.085987957635</v>
      </c>
      <c r="O34" s="12"/>
    </row>
    <row r="35" spans="1:15" ht="15.6" customHeight="1" x14ac:dyDescent="0.25">
      <c r="A35" s="634">
        <v>22</v>
      </c>
      <c r="B35" s="635" t="s">
        <v>891</v>
      </c>
      <c r="C35" s="889"/>
      <c r="D35" s="890"/>
      <c r="E35" s="890"/>
      <c r="F35" s="891"/>
      <c r="G35" s="662">
        <v>583.50520814024935</v>
      </c>
      <c r="H35" s="662">
        <v>391.51749050644111</v>
      </c>
      <c r="I35" s="662">
        <v>182.31895639821235</v>
      </c>
      <c r="J35" s="662">
        <v>163.29200099916667</v>
      </c>
      <c r="O35" s="12"/>
    </row>
    <row r="36" spans="1:15" ht="15.6" customHeight="1" x14ac:dyDescent="0.25">
      <c r="A36" s="634">
        <v>23</v>
      </c>
      <c r="B36" s="635" t="s">
        <v>1019</v>
      </c>
      <c r="C36" s="889"/>
      <c r="D36" s="890"/>
      <c r="E36" s="890"/>
      <c r="F36" s="891"/>
      <c r="G36" s="663">
        <v>49.669669837310742</v>
      </c>
      <c r="H36" s="663">
        <v>57.225824913093092</v>
      </c>
      <c r="I36" s="663">
        <v>88.358464334917414</v>
      </c>
      <c r="J36" s="663">
        <v>92.731684252670789</v>
      </c>
      <c r="O36" s="12"/>
    </row>
    <row r="37" spans="1:15" ht="15" customHeight="1" x14ac:dyDescent="0.25">
      <c r="A37" s="902" t="s">
        <v>1020</v>
      </c>
      <c r="B37" s="902"/>
      <c r="C37" s="902"/>
      <c r="D37" s="902"/>
      <c r="E37" s="902"/>
      <c r="F37" s="902"/>
      <c r="G37" s="584"/>
      <c r="H37" s="584"/>
      <c r="I37" s="584"/>
      <c r="J37" s="584"/>
      <c r="O37" s="12"/>
    </row>
    <row r="38" spans="1:15" x14ac:dyDescent="0.25">
      <c r="O38" s="12"/>
    </row>
    <row r="39" spans="1:15" ht="15" customHeight="1" x14ac:dyDescent="0.25">
      <c r="O39" s="12"/>
    </row>
    <row r="40" spans="1:15" x14ac:dyDescent="0.25">
      <c r="O40" s="12"/>
    </row>
    <row r="41" spans="1:15" ht="15" customHeight="1" x14ac:dyDescent="0.25">
      <c r="O41" s="12"/>
    </row>
    <row r="42" spans="1:15" x14ac:dyDescent="0.25">
      <c r="O42" s="12"/>
    </row>
    <row r="43" spans="1:15" x14ac:dyDescent="0.25">
      <c r="O43" s="12"/>
    </row>
    <row r="44" spans="1:15" ht="33.75" customHeight="1" x14ac:dyDescent="0.25">
      <c r="O44" s="12"/>
    </row>
    <row r="45" spans="1:15" ht="36" customHeight="1" x14ac:dyDescent="0.25">
      <c r="O45" s="12"/>
    </row>
    <row r="46" spans="1:15" ht="39.75" customHeight="1" x14ac:dyDescent="0.25">
      <c r="O46" s="12"/>
    </row>
  </sheetData>
  <mergeCells count="17">
    <mergeCell ref="C35:F35"/>
    <mergeCell ref="C36:F36"/>
    <mergeCell ref="A37:F37"/>
    <mergeCell ref="A4:B4"/>
    <mergeCell ref="C6:F6"/>
    <mergeCell ref="C7:F7"/>
    <mergeCell ref="C15:F15"/>
    <mergeCell ref="C22:F22"/>
    <mergeCell ref="G33:J33"/>
    <mergeCell ref="C34:F34"/>
    <mergeCell ref="C27:F27"/>
    <mergeCell ref="C28:F28"/>
    <mergeCell ref="A1:B1"/>
    <mergeCell ref="C1:F2"/>
    <mergeCell ref="G1:J2"/>
    <mergeCell ref="A2:B2"/>
    <mergeCell ref="A3:B3"/>
  </mergeCells>
  <hyperlinks>
    <hyperlink ref="L2" location="Index!A1" display="Return to index" xr:uid="{CCB6136E-4A71-4FFE-AB03-03E628F44A4C}"/>
  </hyperlinks>
  <pageMargins left="0.7" right="0.7" top="0.75" bottom="0.75" header="0.3" footer="0.3"/>
  <pageSetup paperSize="9" scale="31" orientation="portrait" verticalDpi="90"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A59542-3EC2-4861-BCD3-1EF4289C63D2}">
  <dimension ref="B2:J44"/>
  <sheetViews>
    <sheetView showGridLines="0" zoomScale="70" zoomScaleNormal="70" zoomScalePageLayoutView="80" workbookViewId="0">
      <selection activeCell="J2" sqref="J2"/>
    </sheetView>
  </sheetViews>
  <sheetFormatPr defaultColWidth="9.140625" defaultRowHeight="15" x14ac:dyDescent="0.25"/>
  <cols>
    <col min="1" max="1" width="3.140625" style="463" customWidth="1"/>
    <col min="2" max="2" width="11" style="463" customWidth="1"/>
    <col min="3" max="3" width="39.5703125" style="463" customWidth="1"/>
    <col min="4" max="8" width="31.7109375" style="463" customWidth="1"/>
    <col min="9" max="9" width="19.28515625" style="463" customWidth="1"/>
    <col min="10" max="10" width="20.5703125" style="463" customWidth="1"/>
    <col min="11" max="11" width="15.28515625" style="463" bestFit="1" customWidth="1"/>
    <col min="12" max="16384" width="9.140625" style="463"/>
  </cols>
  <sheetData>
    <row r="2" spans="2:10" ht="20.25" x14ac:dyDescent="0.25">
      <c r="B2" s="196" t="s">
        <v>892</v>
      </c>
      <c r="C2" s="591"/>
      <c r="D2" s="591"/>
      <c r="E2" s="591"/>
      <c r="F2" s="591"/>
      <c r="G2" s="591"/>
      <c r="H2" s="591"/>
      <c r="I2" s="722"/>
      <c r="J2" s="271" t="s">
        <v>46</v>
      </c>
    </row>
    <row r="3" spans="2:10" ht="15.75" x14ac:dyDescent="0.25">
      <c r="B3" s="283" t="s">
        <v>893</v>
      </c>
    </row>
    <row r="4" spans="2:10" ht="15.75" thickBot="1" x14ac:dyDescent="0.3"/>
    <row r="5" spans="2:10" ht="15.75" thickBot="1" x14ac:dyDescent="0.3">
      <c r="B5" s="913" t="s">
        <v>44</v>
      </c>
      <c r="C5" s="914"/>
      <c r="D5" s="915">
        <v>44742</v>
      </c>
      <c r="E5" s="916"/>
      <c r="F5" s="916"/>
      <c r="G5" s="916"/>
      <c r="H5" s="917"/>
    </row>
    <row r="6" spans="2:10" x14ac:dyDescent="0.25">
      <c r="B6" s="918" t="s">
        <v>1009</v>
      </c>
      <c r="C6" s="919"/>
      <c r="D6" s="922" t="s">
        <v>894</v>
      </c>
      <c r="E6" s="922"/>
      <c r="F6" s="922"/>
      <c r="G6" s="922"/>
      <c r="H6" s="923" t="s">
        <v>895</v>
      </c>
    </row>
    <row r="7" spans="2:10" ht="15.75" thickBot="1" x14ac:dyDescent="0.3">
      <c r="B7" s="920"/>
      <c r="C7" s="921"/>
      <c r="D7" s="721" t="s">
        <v>1022</v>
      </c>
      <c r="E7" s="721" t="s">
        <v>896</v>
      </c>
      <c r="F7" s="721" t="s">
        <v>897</v>
      </c>
      <c r="G7" s="721" t="s">
        <v>898</v>
      </c>
      <c r="H7" s="924"/>
    </row>
    <row r="8" spans="2:10" ht="15.75" thickBot="1" x14ac:dyDescent="0.3">
      <c r="B8" s="906" t="s">
        <v>899</v>
      </c>
      <c r="C8" s="907"/>
      <c r="D8" s="908"/>
      <c r="E8" s="909"/>
      <c r="F8" s="909"/>
      <c r="G8" s="909"/>
      <c r="H8" s="910"/>
    </row>
    <row r="9" spans="2:10" ht="17.100000000000001" customHeight="1" x14ac:dyDescent="0.25">
      <c r="B9" s="665">
        <v>1</v>
      </c>
      <c r="C9" s="666" t="s">
        <v>900</v>
      </c>
      <c r="D9" s="667">
        <v>21377.37557244</v>
      </c>
      <c r="E9" s="668">
        <v>0</v>
      </c>
      <c r="F9" s="668">
        <v>0</v>
      </c>
      <c r="G9" s="669">
        <v>0</v>
      </c>
      <c r="H9" s="670">
        <v>21377.37557244</v>
      </c>
    </row>
    <row r="10" spans="2:10" ht="17.100000000000001" customHeight="1" x14ac:dyDescent="0.25">
      <c r="B10" s="671">
        <v>2</v>
      </c>
      <c r="C10" s="672" t="s">
        <v>901</v>
      </c>
      <c r="D10" s="673">
        <v>21377.37557244</v>
      </c>
      <c r="E10" s="674">
        <v>0</v>
      </c>
      <c r="F10" s="674">
        <v>0</v>
      </c>
      <c r="G10" s="675">
        <v>0</v>
      </c>
      <c r="H10" s="676">
        <v>21377.37557244</v>
      </c>
    </row>
    <row r="11" spans="2:10" ht="17.100000000000001" customHeight="1" x14ac:dyDescent="0.25">
      <c r="B11" s="671">
        <v>3</v>
      </c>
      <c r="C11" s="672" t="s">
        <v>902</v>
      </c>
      <c r="D11" s="677"/>
      <c r="E11" s="674">
        <v>0</v>
      </c>
      <c r="F11" s="674">
        <v>0</v>
      </c>
      <c r="G11" s="675">
        <v>0</v>
      </c>
      <c r="H11" s="676">
        <v>0</v>
      </c>
    </row>
    <row r="12" spans="2:10" ht="17.100000000000001" customHeight="1" x14ac:dyDescent="0.25">
      <c r="B12" s="678">
        <v>4</v>
      </c>
      <c r="C12" s="679" t="s">
        <v>903</v>
      </c>
      <c r="D12" s="677"/>
      <c r="E12" s="680">
        <v>0</v>
      </c>
      <c r="F12" s="680">
        <v>0</v>
      </c>
      <c r="G12" s="681">
        <v>0</v>
      </c>
      <c r="H12" s="682">
        <v>0</v>
      </c>
    </row>
    <row r="13" spans="2:10" ht="17.100000000000001" customHeight="1" x14ac:dyDescent="0.25">
      <c r="B13" s="671">
        <v>5</v>
      </c>
      <c r="C13" s="672" t="s">
        <v>869</v>
      </c>
      <c r="D13" s="677"/>
      <c r="E13" s="683">
        <v>0</v>
      </c>
      <c r="F13" s="683">
        <v>0</v>
      </c>
      <c r="G13" s="675">
        <v>0</v>
      </c>
      <c r="H13" s="676">
        <v>0</v>
      </c>
    </row>
    <row r="14" spans="2:10" ht="17.100000000000001" customHeight="1" x14ac:dyDescent="0.25">
      <c r="B14" s="671">
        <v>6</v>
      </c>
      <c r="C14" s="672" t="s">
        <v>870</v>
      </c>
      <c r="D14" s="677"/>
      <c r="E14" s="683">
        <v>0</v>
      </c>
      <c r="F14" s="683">
        <v>0</v>
      </c>
      <c r="G14" s="675">
        <v>0</v>
      </c>
      <c r="H14" s="676">
        <v>0</v>
      </c>
    </row>
    <row r="15" spans="2:10" ht="17.100000000000001" customHeight="1" x14ac:dyDescent="0.25">
      <c r="B15" s="678">
        <v>7</v>
      </c>
      <c r="C15" s="679" t="s">
        <v>904</v>
      </c>
      <c r="D15" s="677"/>
      <c r="E15" s="680">
        <v>532.79966696999998</v>
      </c>
      <c r="F15" s="680">
        <v>0</v>
      </c>
      <c r="G15" s="681">
        <v>0</v>
      </c>
      <c r="H15" s="682">
        <v>0</v>
      </c>
    </row>
    <row r="16" spans="2:10" ht="17.100000000000001" customHeight="1" x14ac:dyDescent="0.25">
      <c r="B16" s="671">
        <v>8</v>
      </c>
      <c r="C16" s="672" t="s">
        <v>905</v>
      </c>
      <c r="D16" s="677"/>
      <c r="E16" s="684">
        <v>0</v>
      </c>
      <c r="F16" s="683">
        <v>0</v>
      </c>
      <c r="G16" s="675">
        <v>0</v>
      </c>
      <c r="H16" s="676">
        <v>0</v>
      </c>
    </row>
    <row r="17" spans="2:8" ht="17.100000000000001" customHeight="1" x14ac:dyDescent="0.25">
      <c r="B17" s="671">
        <v>9</v>
      </c>
      <c r="C17" s="672" t="s">
        <v>906</v>
      </c>
      <c r="D17" s="677"/>
      <c r="E17" s="683">
        <v>532.79966696999998</v>
      </c>
      <c r="F17" s="683">
        <v>0</v>
      </c>
      <c r="G17" s="675">
        <v>0</v>
      </c>
      <c r="H17" s="676">
        <v>0</v>
      </c>
    </row>
    <row r="18" spans="2:8" ht="17.100000000000001" customHeight="1" x14ac:dyDescent="0.25">
      <c r="B18" s="678">
        <v>10</v>
      </c>
      <c r="C18" s="679" t="s">
        <v>907</v>
      </c>
      <c r="D18" s="677"/>
      <c r="E18" s="680">
        <v>0</v>
      </c>
      <c r="F18" s="680">
        <v>0</v>
      </c>
      <c r="G18" s="680">
        <v>0</v>
      </c>
      <c r="H18" s="680">
        <v>0</v>
      </c>
    </row>
    <row r="19" spans="2:8" ht="17.100000000000001" customHeight="1" x14ac:dyDescent="0.25">
      <c r="B19" s="678">
        <v>11</v>
      </c>
      <c r="C19" s="679" t="s">
        <v>908</v>
      </c>
      <c r="D19" s="685">
        <v>41.059798600000001</v>
      </c>
      <c r="E19" s="680">
        <v>2425.0692613100091</v>
      </c>
      <c r="F19" s="680">
        <v>0</v>
      </c>
      <c r="G19" s="680">
        <v>750</v>
      </c>
      <c r="H19" s="680">
        <v>750</v>
      </c>
    </row>
    <row r="20" spans="2:8" ht="17.100000000000001" customHeight="1" x14ac:dyDescent="0.25">
      <c r="B20" s="671">
        <v>12</v>
      </c>
      <c r="C20" s="672" t="s">
        <v>909</v>
      </c>
      <c r="D20" s="686">
        <v>41.059798600000001</v>
      </c>
      <c r="E20" s="687"/>
      <c r="F20" s="687"/>
      <c r="G20" s="687"/>
      <c r="H20" s="688"/>
    </row>
    <row r="21" spans="2:8" ht="34.5" customHeight="1" x14ac:dyDescent="0.25">
      <c r="B21" s="671">
        <v>13</v>
      </c>
      <c r="C21" s="672" t="s">
        <v>910</v>
      </c>
      <c r="D21" s="677"/>
      <c r="E21" s="683">
        <v>2425.0692613100091</v>
      </c>
      <c r="F21" s="683">
        <v>0</v>
      </c>
      <c r="G21" s="675">
        <v>750</v>
      </c>
      <c r="H21" s="676">
        <v>750</v>
      </c>
    </row>
    <row r="22" spans="2:8" ht="17.100000000000001" customHeight="1" thickBot="1" x14ac:dyDescent="0.3">
      <c r="B22" s="689">
        <v>14</v>
      </c>
      <c r="C22" s="690" t="s">
        <v>911</v>
      </c>
      <c r="D22" s="691"/>
      <c r="E22" s="692"/>
      <c r="F22" s="692"/>
      <c r="G22" s="692"/>
      <c r="H22" s="693">
        <v>22127.37557244</v>
      </c>
    </row>
    <row r="23" spans="2:8" ht="15.75" thickBot="1" x14ac:dyDescent="0.3">
      <c r="B23" s="908" t="s">
        <v>912</v>
      </c>
      <c r="C23" s="910"/>
      <c r="D23" s="908"/>
      <c r="E23" s="909"/>
      <c r="F23" s="909"/>
      <c r="G23" s="909"/>
      <c r="H23" s="910"/>
    </row>
    <row r="24" spans="2:8" x14ac:dyDescent="0.25">
      <c r="B24" s="694">
        <v>15</v>
      </c>
      <c r="C24" s="666" t="s">
        <v>913</v>
      </c>
      <c r="D24" s="695"/>
      <c r="E24" s="696"/>
      <c r="F24" s="696"/>
      <c r="G24" s="697"/>
      <c r="H24" s="698">
        <v>923.97606794595356</v>
      </c>
    </row>
    <row r="25" spans="2:8" ht="45" x14ac:dyDescent="0.25">
      <c r="B25" s="678" t="s">
        <v>914</v>
      </c>
      <c r="C25" s="679" t="s">
        <v>915</v>
      </c>
      <c r="D25" s="699"/>
      <c r="E25" s="680">
        <v>0</v>
      </c>
      <c r="F25" s="680">
        <v>0</v>
      </c>
      <c r="G25" s="681">
        <v>0</v>
      </c>
      <c r="H25" s="682">
        <v>0</v>
      </c>
    </row>
    <row r="26" spans="2:8" ht="30" x14ac:dyDescent="0.25">
      <c r="B26" s="678">
        <v>16</v>
      </c>
      <c r="C26" s="679" t="s">
        <v>916</v>
      </c>
      <c r="D26" s="700"/>
      <c r="E26" s="680">
        <v>0</v>
      </c>
      <c r="F26" s="680">
        <v>0</v>
      </c>
      <c r="G26" s="681">
        <v>0</v>
      </c>
      <c r="H26" s="682">
        <v>0</v>
      </c>
    </row>
    <row r="27" spans="2:8" x14ac:dyDescent="0.25">
      <c r="B27" s="678">
        <v>17</v>
      </c>
      <c r="C27" s="679" t="s">
        <v>917</v>
      </c>
      <c r="D27" s="700"/>
      <c r="E27" s="680">
        <v>8391.8338831185574</v>
      </c>
      <c r="F27" s="680">
        <v>538.45205112157066</v>
      </c>
      <c r="G27" s="681">
        <v>1820.4800621080142</v>
      </c>
      <c r="H27" s="682">
        <v>4449.4705203011399</v>
      </c>
    </row>
    <row r="28" spans="2:8" ht="60" x14ac:dyDescent="0.25">
      <c r="B28" s="671">
        <v>18</v>
      </c>
      <c r="C28" s="701" t="s">
        <v>1023</v>
      </c>
      <c r="D28" s="700"/>
      <c r="E28" s="683">
        <v>0</v>
      </c>
      <c r="F28" s="683">
        <v>0</v>
      </c>
      <c r="G28" s="675">
        <v>0</v>
      </c>
      <c r="H28" s="676">
        <v>0</v>
      </c>
    </row>
    <row r="29" spans="2:8" ht="60" x14ac:dyDescent="0.25">
      <c r="B29" s="671">
        <v>19</v>
      </c>
      <c r="C29" s="672" t="s">
        <v>1024</v>
      </c>
      <c r="D29" s="700"/>
      <c r="E29" s="683">
        <v>5993.3456982399975</v>
      </c>
      <c r="F29" s="683">
        <v>0</v>
      </c>
      <c r="G29" s="675">
        <v>0</v>
      </c>
      <c r="H29" s="676">
        <v>340.00234516699987</v>
      </c>
    </row>
    <row r="30" spans="2:8" ht="60" x14ac:dyDescent="0.25">
      <c r="B30" s="671">
        <v>20</v>
      </c>
      <c r="C30" s="672" t="s">
        <v>1025</v>
      </c>
      <c r="D30" s="700"/>
      <c r="E30" s="683">
        <v>52.666562069999991</v>
      </c>
      <c r="F30" s="683">
        <v>5.2000699400000014</v>
      </c>
      <c r="G30" s="675">
        <v>322.07249363000011</v>
      </c>
      <c r="H30" s="676">
        <v>379.9391256400001</v>
      </c>
    </row>
    <row r="31" spans="2:8" ht="60" x14ac:dyDescent="0.25">
      <c r="B31" s="671">
        <v>21</v>
      </c>
      <c r="C31" s="702" t="s">
        <v>918</v>
      </c>
      <c r="D31" s="700"/>
      <c r="E31" s="683">
        <v>0</v>
      </c>
      <c r="F31" s="683">
        <v>0</v>
      </c>
      <c r="G31" s="675">
        <v>0</v>
      </c>
      <c r="H31" s="676">
        <v>0</v>
      </c>
    </row>
    <row r="32" spans="2:8" ht="30" x14ac:dyDescent="0.25">
      <c r="B32" s="671">
        <v>22</v>
      </c>
      <c r="C32" s="672" t="s">
        <v>919</v>
      </c>
      <c r="D32" s="700"/>
      <c r="E32" s="683">
        <v>0</v>
      </c>
      <c r="F32" s="683">
        <v>0</v>
      </c>
      <c r="G32" s="675">
        <v>0</v>
      </c>
      <c r="H32" s="676">
        <v>0</v>
      </c>
    </row>
    <row r="33" spans="2:8" ht="45" x14ac:dyDescent="0.25">
      <c r="B33" s="671">
        <v>23</v>
      </c>
      <c r="C33" s="702" t="s">
        <v>918</v>
      </c>
      <c r="D33" s="700"/>
      <c r="E33" s="683">
        <v>0</v>
      </c>
      <c r="F33" s="683">
        <v>0</v>
      </c>
      <c r="G33" s="675">
        <v>0</v>
      </c>
      <c r="H33" s="676">
        <v>0</v>
      </c>
    </row>
    <row r="34" spans="2:8" ht="75" x14ac:dyDescent="0.25">
      <c r="B34" s="671">
        <v>24</v>
      </c>
      <c r="C34" s="672" t="s">
        <v>920</v>
      </c>
      <c r="D34" s="700"/>
      <c r="E34" s="683">
        <v>2345.8216228085598</v>
      </c>
      <c r="F34" s="683">
        <v>533.25198118157061</v>
      </c>
      <c r="G34" s="675">
        <v>1498.4075684780141</v>
      </c>
      <c r="H34" s="676">
        <v>3729.5290494941401</v>
      </c>
    </row>
    <row r="35" spans="2:8" x14ac:dyDescent="0.25">
      <c r="B35" s="678">
        <v>25</v>
      </c>
      <c r="C35" s="679" t="s">
        <v>921</v>
      </c>
      <c r="D35" s="700"/>
      <c r="E35" s="680">
        <v>2469.9048960199998</v>
      </c>
      <c r="F35" s="680">
        <v>20.766372179989592</v>
      </c>
      <c r="G35" s="681">
        <v>319331.61442629428</v>
      </c>
      <c r="H35" s="682">
        <v>0</v>
      </c>
    </row>
    <row r="36" spans="2:8" x14ac:dyDescent="0.25">
      <c r="B36" s="678">
        <v>26</v>
      </c>
      <c r="C36" s="679" t="s">
        <v>922</v>
      </c>
      <c r="D36" s="685">
        <v>0</v>
      </c>
      <c r="E36" s="703">
        <v>41.059798600000001</v>
      </c>
      <c r="F36" s="703">
        <v>0</v>
      </c>
      <c r="G36" s="704">
        <v>555.45721133000006</v>
      </c>
      <c r="H36" s="705">
        <v>557.51020126000003</v>
      </c>
    </row>
    <row r="37" spans="2:8" x14ac:dyDescent="0.25">
      <c r="B37" s="671">
        <v>27</v>
      </c>
      <c r="C37" s="672" t="s">
        <v>923</v>
      </c>
      <c r="D37" s="700"/>
      <c r="E37" s="706"/>
      <c r="F37" s="706"/>
      <c r="G37" s="675">
        <v>0</v>
      </c>
      <c r="H37" s="707">
        <v>0</v>
      </c>
    </row>
    <row r="38" spans="2:8" ht="45" x14ac:dyDescent="0.25">
      <c r="B38" s="671">
        <v>28</v>
      </c>
      <c r="C38" s="672" t="s">
        <v>924</v>
      </c>
      <c r="D38" s="700"/>
      <c r="E38" s="683">
        <v>0</v>
      </c>
      <c r="F38" s="683">
        <v>0</v>
      </c>
      <c r="G38" s="683">
        <v>0</v>
      </c>
      <c r="H38" s="683">
        <v>0</v>
      </c>
    </row>
    <row r="39" spans="2:8" x14ac:dyDescent="0.25">
      <c r="B39" s="671">
        <v>29</v>
      </c>
      <c r="C39" s="672" t="s">
        <v>1026</v>
      </c>
      <c r="D39" s="708"/>
      <c r="E39" s="709">
        <v>0</v>
      </c>
      <c r="F39" s="911"/>
      <c r="G39" s="912"/>
      <c r="H39" s="683">
        <v>0</v>
      </c>
    </row>
    <row r="40" spans="2:8" ht="30" x14ac:dyDescent="0.25">
      <c r="B40" s="671">
        <v>30</v>
      </c>
      <c r="C40" s="672" t="s">
        <v>925</v>
      </c>
      <c r="D40" s="700"/>
      <c r="E40" s="683">
        <v>41.059798600000001</v>
      </c>
      <c r="F40" s="911"/>
      <c r="G40" s="912"/>
      <c r="H40" s="683">
        <v>2.0529899299999999</v>
      </c>
    </row>
    <row r="41" spans="2:8" ht="30" x14ac:dyDescent="0.25">
      <c r="B41" s="671">
        <v>31</v>
      </c>
      <c r="C41" s="672" t="s">
        <v>926</v>
      </c>
      <c r="D41" s="700"/>
      <c r="E41" s="683">
        <v>0</v>
      </c>
      <c r="F41" s="683">
        <v>0</v>
      </c>
      <c r="G41" s="683">
        <v>555.45721133000006</v>
      </c>
      <c r="H41" s="683">
        <v>555.45721133000006</v>
      </c>
    </row>
    <row r="42" spans="2:8" x14ac:dyDescent="0.25">
      <c r="B42" s="678">
        <v>32</v>
      </c>
      <c r="C42" s="679" t="s">
        <v>927</v>
      </c>
      <c r="D42" s="700"/>
      <c r="E42" s="683">
        <v>0</v>
      </c>
      <c r="F42" s="683">
        <v>0</v>
      </c>
      <c r="G42" s="683">
        <v>20.921918999999999</v>
      </c>
      <c r="H42" s="683">
        <v>1.04609595</v>
      </c>
    </row>
    <row r="43" spans="2:8" x14ac:dyDescent="0.25">
      <c r="B43" s="710">
        <v>33</v>
      </c>
      <c r="C43" s="711" t="s">
        <v>928</v>
      </c>
      <c r="D43" s="712"/>
      <c r="E43" s="713"/>
      <c r="F43" s="713"/>
      <c r="G43" s="714"/>
      <c r="H43" s="715">
        <v>5932.0028854570928</v>
      </c>
    </row>
    <row r="44" spans="2:8" ht="15.75" thickBot="1" x14ac:dyDescent="0.3">
      <c r="B44" s="716">
        <v>34</v>
      </c>
      <c r="C44" s="717" t="s">
        <v>929</v>
      </c>
      <c r="D44" s="718"/>
      <c r="E44" s="719"/>
      <c r="F44" s="719"/>
      <c r="G44" s="719"/>
      <c r="H44" s="720">
        <v>3.7301693879292448</v>
      </c>
    </row>
  </sheetData>
  <mergeCells count="11">
    <mergeCell ref="B23:C23"/>
    <mergeCell ref="D23:H23"/>
    <mergeCell ref="F39:G39"/>
    <mergeCell ref="F40:G40"/>
    <mergeCell ref="B5:C5"/>
    <mergeCell ref="D5:H5"/>
    <mergeCell ref="B6:C7"/>
    <mergeCell ref="D6:G6"/>
    <mergeCell ref="H6:H7"/>
    <mergeCell ref="B8:C8"/>
    <mergeCell ref="D8:H8"/>
  </mergeCells>
  <hyperlinks>
    <hyperlink ref="J2" location="Index!A1" display="Return to index" xr:uid="{882BBBF7-EF9A-4F1F-AAE3-32A8B5649833}"/>
  </hyperlinks>
  <pageMargins left="0.7" right="0.7" top="0.75" bottom="0.75" header="0.3" footer="0.3"/>
  <pageSetup paperSize="9" scale="38"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76BD69-1B1D-412D-A570-78C0E1293F0D}">
  <dimension ref="B2:Q48"/>
  <sheetViews>
    <sheetView showGridLines="0" zoomScale="85" zoomScaleNormal="85" workbookViewId="0">
      <selection activeCell="Q2" sqref="Q2"/>
    </sheetView>
  </sheetViews>
  <sheetFormatPr defaultColWidth="9.140625" defaultRowHeight="15" x14ac:dyDescent="0.25"/>
  <cols>
    <col min="1" max="1" width="3.7109375" style="68" customWidth="1"/>
    <col min="2" max="2" width="4.5703125" style="68" bestFit="1" customWidth="1"/>
    <col min="3" max="3" width="17" style="68" bestFit="1" customWidth="1"/>
    <col min="4" max="4" width="19.42578125" style="68" bestFit="1" customWidth="1"/>
    <col min="5" max="5" width="19.5703125" style="68" bestFit="1" customWidth="1"/>
    <col min="6" max="6" width="12.5703125" style="68" bestFit="1" customWidth="1"/>
    <col min="7" max="7" width="16.7109375" style="68" bestFit="1" customWidth="1"/>
    <col min="8" max="8" width="15.42578125" style="68" bestFit="1" customWidth="1"/>
    <col min="9" max="9" width="13.85546875" style="68" bestFit="1" customWidth="1"/>
    <col min="10" max="10" width="12.85546875" style="68" bestFit="1" customWidth="1"/>
    <col min="11" max="11" width="13.140625" style="68" bestFit="1" customWidth="1"/>
    <col min="12" max="12" width="13.85546875" style="68" bestFit="1" customWidth="1"/>
    <col min="13" max="13" width="12.85546875" style="68" bestFit="1" customWidth="1"/>
    <col min="14" max="14" width="14.42578125" style="68" bestFit="1" customWidth="1"/>
    <col min="15" max="15" width="15.7109375" style="68" bestFit="1" customWidth="1"/>
    <col min="16" max="16" width="3.7109375" style="68" customWidth="1"/>
    <col min="17" max="17" width="15.28515625" style="68" bestFit="1" customWidth="1"/>
    <col min="18" max="16384" width="9.140625" style="68"/>
  </cols>
  <sheetData>
    <row r="2" spans="2:17" ht="18.75" x14ac:dyDescent="0.25">
      <c r="B2" s="775" t="s">
        <v>355</v>
      </c>
      <c r="C2" s="775"/>
      <c r="D2" s="775"/>
      <c r="E2" s="775"/>
      <c r="F2" s="775"/>
      <c r="G2" s="775"/>
      <c r="H2" s="775"/>
      <c r="I2" s="775"/>
      <c r="J2" s="775"/>
      <c r="K2" s="775"/>
      <c r="L2" s="775"/>
      <c r="M2" s="775"/>
      <c r="N2" s="775"/>
      <c r="O2" s="775"/>
      <c r="Q2" s="271" t="s">
        <v>46</v>
      </c>
    </row>
    <row r="3" spans="2:17" x14ac:dyDescent="0.25">
      <c r="B3" s="776"/>
      <c r="C3" s="776"/>
      <c r="D3" s="776"/>
      <c r="E3" s="776"/>
      <c r="F3" s="776"/>
      <c r="G3" s="776"/>
      <c r="H3" s="776"/>
      <c r="I3" s="776"/>
      <c r="J3" s="776"/>
      <c r="K3" s="776"/>
      <c r="L3" s="776"/>
      <c r="M3" s="776"/>
      <c r="N3" s="776"/>
      <c r="O3" s="776"/>
    </row>
    <row r="4" spans="2:17" x14ac:dyDescent="0.25">
      <c r="B4" s="497"/>
      <c r="C4" s="497"/>
      <c r="D4" s="500" t="s">
        <v>236</v>
      </c>
      <c r="E4" s="500" t="s">
        <v>237</v>
      </c>
      <c r="F4" s="500" t="s">
        <v>238</v>
      </c>
      <c r="G4" s="500" t="s">
        <v>239</v>
      </c>
      <c r="H4" s="500" t="s">
        <v>240</v>
      </c>
      <c r="I4" s="500" t="s">
        <v>333</v>
      </c>
      <c r="J4" s="500" t="s">
        <v>334</v>
      </c>
      <c r="K4" s="500" t="s">
        <v>335</v>
      </c>
      <c r="L4" s="500" t="s">
        <v>356</v>
      </c>
      <c r="M4" s="500" t="s">
        <v>357</v>
      </c>
      <c r="N4" s="500" t="s">
        <v>358</v>
      </c>
      <c r="O4" s="500" t="s">
        <v>359</v>
      </c>
    </row>
    <row r="5" spans="2:17" x14ac:dyDescent="0.25">
      <c r="B5" s="501"/>
      <c r="C5" s="501"/>
      <c r="D5" s="772" t="s">
        <v>385</v>
      </c>
      <c r="E5" s="772"/>
      <c r="F5" s="772"/>
      <c r="G5" s="772"/>
      <c r="H5" s="772"/>
      <c r="I5" s="772"/>
      <c r="J5" s="772"/>
      <c r="K5" s="772"/>
      <c r="L5" s="772"/>
      <c r="M5" s="772"/>
      <c r="N5" s="772"/>
      <c r="O5" s="772"/>
    </row>
    <row r="6" spans="2:17" x14ac:dyDescent="0.25">
      <c r="B6" s="501"/>
      <c r="C6" s="501"/>
      <c r="D6" s="773" t="s">
        <v>360</v>
      </c>
      <c r="E6" s="774"/>
      <c r="F6" s="774"/>
      <c r="G6" s="768" t="s">
        <v>361</v>
      </c>
      <c r="H6" s="760"/>
      <c r="I6" s="760"/>
      <c r="J6" s="760"/>
      <c r="K6" s="760"/>
      <c r="L6" s="760"/>
      <c r="M6" s="760"/>
      <c r="N6" s="760"/>
      <c r="O6" s="770"/>
    </row>
    <row r="7" spans="2:17" ht="75" x14ac:dyDescent="0.25">
      <c r="B7" s="501"/>
      <c r="C7" s="501"/>
      <c r="D7" s="499"/>
      <c r="E7" s="502" t="s">
        <v>959</v>
      </c>
      <c r="F7" s="502" t="s">
        <v>960</v>
      </c>
      <c r="G7" s="503"/>
      <c r="H7" s="502" t="s">
        <v>961</v>
      </c>
      <c r="I7" s="502" t="s">
        <v>962</v>
      </c>
      <c r="J7" s="502" t="s">
        <v>963</v>
      </c>
      <c r="K7" s="502" t="s">
        <v>964</v>
      </c>
      <c r="L7" s="502" t="s">
        <v>965</v>
      </c>
      <c r="M7" s="502" t="s">
        <v>966</v>
      </c>
      <c r="N7" s="502" t="s">
        <v>362</v>
      </c>
      <c r="O7" s="502" t="s">
        <v>341</v>
      </c>
    </row>
    <row r="8" spans="2:17" ht="42" x14ac:dyDescent="0.25">
      <c r="B8" s="511" t="s">
        <v>342</v>
      </c>
      <c r="C8" s="505" t="s">
        <v>967</v>
      </c>
      <c r="D8" s="510">
        <v>56702551354.75</v>
      </c>
      <c r="E8" s="509">
        <v>56702551354.75</v>
      </c>
      <c r="F8" s="509"/>
      <c r="G8" s="510"/>
      <c r="H8" s="498"/>
      <c r="I8" s="498"/>
      <c r="J8" s="498"/>
      <c r="K8" s="498"/>
      <c r="L8" s="498"/>
      <c r="M8" s="498"/>
      <c r="N8" s="498"/>
      <c r="O8" s="498"/>
    </row>
    <row r="9" spans="2:17" x14ac:dyDescent="0.25">
      <c r="B9" s="511" t="s">
        <v>343</v>
      </c>
      <c r="C9" s="505" t="s">
        <v>344</v>
      </c>
      <c r="D9" s="510">
        <v>480371261134.89392</v>
      </c>
      <c r="E9" s="509">
        <v>480280445653.27393</v>
      </c>
      <c r="F9" s="509">
        <v>90815481.61999999</v>
      </c>
      <c r="G9" s="510">
        <v>8447125737.6799955</v>
      </c>
      <c r="H9" s="498">
        <v>7235419266.5899963</v>
      </c>
      <c r="I9" s="498">
        <v>270654823.06999999</v>
      </c>
      <c r="J9" s="498">
        <v>74252044.069999993</v>
      </c>
      <c r="K9" s="498">
        <v>49623240.139999993</v>
      </c>
      <c r="L9" s="498">
        <v>325508832.41999996</v>
      </c>
      <c r="M9" s="498">
        <v>167455675.05999997</v>
      </c>
      <c r="N9" s="498">
        <v>324211856.33000004</v>
      </c>
      <c r="O9" s="498">
        <v>7972477161.7700005</v>
      </c>
    </row>
    <row r="10" spans="2:17" x14ac:dyDescent="0.25">
      <c r="B10" s="511" t="s">
        <v>345</v>
      </c>
      <c r="C10" s="506" t="s">
        <v>386</v>
      </c>
      <c r="D10" s="510">
        <v>243236758.1000061</v>
      </c>
      <c r="E10" s="509">
        <v>243236758.1000061</v>
      </c>
      <c r="F10" s="509">
        <v>0</v>
      </c>
      <c r="G10" s="510">
        <v>0</v>
      </c>
      <c r="H10" s="498">
        <v>0</v>
      </c>
      <c r="I10" s="498">
        <v>0</v>
      </c>
      <c r="J10" s="498">
        <v>0</v>
      </c>
      <c r="K10" s="498">
        <v>0</v>
      </c>
      <c r="L10" s="498">
        <v>0</v>
      </c>
      <c r="M10" s="498">
        <v>0</v>
      </c>
      <c r="N10" s="498">
        <v>0</v>
      </c>
      <c r="O10" s="498">
        <v>0</v>
      </c>
    </row>
    <row r="11" spans="2:17" x14ac:dyDescent="0.25">
      <c r="B11" s="511" t="s">
        <v>346</v>
      </c>
      <c r="C11" s="506" t="s">
        <v>387</v>
      </c>
      <c r="D11" s="510">
        <v>12526713221.08</v>
      </c>
      <c r="E11" s="509">
        <v>12526713221.08</v>
      </c>
      <c r="F11" s="509">
        <v>0</v>
      </c>
      <c r="G11" s="510">
        <v>73917.87</v>
      </c>
      <c r="H11" s="498">
        <v>73917.87</v>
      </c>
      <c r="I11" s="498">
        <v>0</v>
      </c>
      <c r="J11" s="498">
        <v>0</v>
      </c>
      <c r="K11" s="498">
        <v>0</v>
      </c>
      <c r="L11" s="498">
        <v>0</v>
      </c>
      <c r="M11" s="498">
        <v>0</v>
      </c>
      <c r="N11" s="498">
        <v>0</v>
      </c>
      <c r="O11" s="498">
        <v>73917.87</v>
      </c>
    </row>
    <row r="12" spans="2:17" x14ac:dyDescent="0.25">
      <c r="B12" s="511" t="s">
        <v>347</v>
      </c>
      <c r="C12" s="506" t="s">
        <v>388</v>
      </c>
      <c r="D12" s="510">
        <v>3486670184.4500008</v>
      </c>
      <c r="E12" s="509">
        <v>3486670184.4500008</v>
      </c>
      <c r="F12" s="509">
        <v>0</v>
      </c>
      <c r="G12" s="510">
        <v>0</v>
      </c>
      <c r="H12" s="498">
        <v>0</v>
      </c>
      <c r="I12" s="498">
        <v>0</v>
      </c>
      <c r="J12" s="498">
        <v>0</v>
      </c>
      <c r="K12" s="498">
        <v>0</v>
      </c>
      <c r="L12" s="498">
        <v>0</v>
      </c>
      <c r="M12" s="498">
        <v>0</v>
      </c>
      <c r="N12" s="498">
        <v>0</v>
      </c>
      <c r="O12" s="498">
        <v>0</v>
      </c>
    </row>
    <row r="13" spans="2:17" ht="21" x14ac:dyDescent="0.25">
      <c r="B13" s="511" t="s">
        <v>348</v>
      </c>
      <c r="C13" s="506" t="s">
        <v>389</v>
      </c>
      <c r="D13" s="510">
        <v>55190248868.829903</v>
      </c>
      <c r="E13" s="509">
        <v>55173164302.039902</v>
      </c>
      <c r="F13" s="509">
        <v>17084566.789999999</v>
      </c>
      <c r="G13" s="510">
        <v>632942220.62999988</v>
      </c>
      <c r="H13" s="498">
        <v>408348757.92999995</v>
      </c>
      <c r="I13" s="498">
        <v>10995184.919999998</v>
      </c>
      <c r="J13" s="498">
        <v>0</v>
      </c>
      <c r="K13" s="498">
        <v>0</v>
      </c>
      <c r="L13" s="498">
        <v>22378846.549999997</v>
      </c>
      <c r="M13" s="498">
        <v>67631599.159999996</v>
      </c>
      <c r="N13" s="498">
        <v>123587832.06999999</v>
      </c>
      <c r="O13" s="498">
        <v>629161456.28999996</v>
      </c>
    </row>
    <row r="14" spans="2:17" ht="21" x14ac:dyDescent="0.25">
      <c r="B14" s="511" t="s">
        <v>349</v>
      </c>
      <c r="C14" s="506" t="s">
        <v>390</v>
      </c>
      <c r="D14" s="510">
        <v>224906127892.69</v>
      </c>
      <c r="E14" s="509">
        <v>224833094513.25</v>
      </c>
      <c r="F14" s="509">
        <v>73033379.439999998</v>
      </c>
      <c r="G14" s="510">
        <v>3889009416.0899997</v>
      </c>
      <c r="H14" s="498">
        <v>3859168451.8599997</v>
      </c>
      <c r="I14" s="498">
        <v>22415422.960000001</v>
      </c>
      <c r="J14" s="498">
        <v>4777964.13</v>
      </c>
      <c r="K14" s="498">
        <v>2647577.14</v>
      </c>
      <c r="L14" s="498">
        <v>0</v>
      </c>
      <c r="M14" s="498">
        <v>0</v>
      </c>
      <c r="N14" s="498">
        <v>0</v>
      </c>
      <c r="O14" s="498">
        <v>3769566640.3099999</v>
      </c>
    </row>
    <row r="15" spans="2:17" x14ac:dyDescent="0.25">
      <c r="B15" s="511" t="s">
        <v>350</v>
      </c>
      <c r="C15" s="506" t="s">
        <v>363</v>
      </c>
      <c r="D15" s="510">
        <v>111899803990.10001</v>
      </c>
      <c r="E15" s="509">
        <v>111868422890.72</v>
      </c>
      <c r="F15" s="509">
        <v>31381099.380000006</v>
      </c>
      <c r="G15" s="510">
        <v>3085185533.0199995</v>
      </c>
      <c r="H15" s="498">
        <v>3056617430.4199996</v>
      </c>
      <c r="I15" s="498">
        <v>21315310.199999999</v>
      </c>
      <c r="J15" s="498">
        <v>4605215.26</v>
      </c>
      <c r="K15" s="498">
        <v>2647577.14</v>
      </c>
      <c r="L15" s="498">
        <v>0</v>
      </c>
      <c r="M15" s="498">
        <v>0</v>
      </c>
      <c r="N15" s="498">
        <v>0</v>
      </c>
      <c r="O15" s="498">
        <v>2979906732.9099998</v>
      </c>
    </row>
    <row r="16" spans="2:17" x14ac:dyDescent="0.25">
      <c r="B16" s="511" t="s">
        <v>351</v>
      </c>
      <c r="C16" s="506" t="s">
        <v>391</v>
      </c>
      <c r="D16" s="510">
        <v>184018264209.74402</v>
      </c>
      <c r="E16" s="509">
        <v>184017566674.354</v>
      </c>
      <c r="F16" s="509">
        <v>697535.39</v>
      </c>
      <c r="G16" s="510">
        <v>3925100183.0899963</v>
      </c>
      <c r="H16" s="498">
        <v>2967828138.929996</v>
      </c>
      <c r="I16" s="498">
        <v>237244215.19</v>
      </c>
      <c r="J16" s="498">
        <v>69474079.939999998</v>
      </c>
      <c r="K16" s="498">
        <v>46975662.999999993</v>
      </c>
      <c r="L16" s="498">
        <v>303129985.86999995</v>
      </c>
      <c r="M16" s="498">
        <v>99824075.899999976</v>
      </c>
      <c r="N16" s="498">
        <v>200624024.26000002</v>
      </c>
      <c r="O16" s="498">
        <v>3573675147.2999997</v>
      </c>
    </row>
    <row r="17" spans="2:15" x14ac:dyDescent="0.25">
      <c r="B17" s="511" t="s">
        <v>353</v>
      </c>
      <c r="C17" s="505" t="s">
        <v>968</v>
      </c>
      <c r="D17" s="510">
        <v>71172878105.220001</v>
      </c>
      <c r="E17" s="509">
        <v>71172878105.220001</v>
      </c>
      <c r="F17" s="509">
        <v>0</v>
      </c>
      <c r="G17" s="510">
        <v>0</v>
      </c>
      <c r="H17" s="498">
        <v>0</v>
      </c>
      <c r="I17" s="498">
        <v>0</v>
      </c>
      <c r="J17" s="498">
        <v>0</v>
      </c>
      <c r="K17" s="498">
        <v>0</v>
      </c>
      <c r="L17" s="498">
        <v>0</v>
      </c>
      <c r="M17" s="498">
        <v>0</v>
      </c>
      <c r="N17" s="498">
        <v>0</v>
      </c>
      <c r="O17" s="498">
        <v>0</v>
      </c>
    </row>
    <row r="18" spans="2:15" x14ac:dyDescent="0.25">
      <c r="B18" s="512" t="s">
        <v>364</v>
      </c>
      <c r="C18" s="506" t="s">
        <v>386</v>
      </c>
      <c r="D18" s="510">
        <v>615727530.26999998</v>
      </c>
      <c r="E18" s="509">
        <v>615727530.26999998</v>
      </c>
      <c r="F18" s="509">
        <v>0</v>
      </c>
      <c r="G18" s="510">
        <v>0</v>
      </c>
      <c r="H18" s="498">
        <v>0</v>
      </c>
      <c r="I18" s="498">
        <v>0</v>
      </c>
      <c r="J18" s="498">
        <v>0</v>
      </c>
      <c r="K18" s="498">
        <v>0</v>
      </c>
      <c r="L18" s="498">
        <v>0</v>
      </c>
      <c r="M18" s="498">
        <v>0</v>
      </c>
      <c r="N18" s="498">
        <v>0</v>
      </c>
      <c r="O18" s="498">
        <v>0</v>
      </c>
    </row>
    <row r="19" spans="2:15" x14ac:dyDescent="0.25">
      <c r="B19" s="512" t="s">
        <v>365</v>
      </c>
      <c r="C19" s="506" t="s">
        <v>387</v>
      </c>
      <c r="D19" s="510">
        <v>5824917909.4699993</v>
      </c>
      <c r="E19" s="509">
        <v>5824917909.4699993</v>
      </c>
      <c r="F19" s="509">
        <v>0</v>
      </c>
      <c r="G19" s="510">
        <v>0</v>
      </c>
      <c r="H19" s="498">
        <v>0</v>
      </c>
      <c r="I19" s="498">
        <v>0</v>
      </c>
      <c r="J19" s="498">
        <v>0</v>
      </c>
      <c r="K19" s="498">
        <v>0</v>
      </c>
      <c r="L19" s="498">
        <v>0</v>
      </c>
      <c r="M19" s="498">
        <v>0</v>
      </c>
      <c r="N19" s="498">
        <v>0</v>
      </c>
      <c r="O19" s="498">
        <v>0</v>
      </c>
    </row>
    <row r="20" spans="2:15" x14ac:dyDescent="0.25">
      <c r="B20" s="512" t="s">
        <v>366</v>
      </c>
      <c r="C20" s="506" t="s">
        <v>388</v>
      </c>
      <c r="D20" s="510">
        <v>57538369741.060013</v>
      </c>
      <c r="E20" s="509">
        <v>57538369741.060013</v>
      </c>
      <c r="F20" s="509">
        <v>0</v>
      </c>
      <c r="G20" s="510">
        <v>0</v>
      </c>
      <c r="H20" s="498">
        <v>0</v>
      </c>
      <c r="I20" s="498">
        <v>0</v>
      </c>
      <c r="J20" s="498">
        <v>0</v>
      </c>
      <c r="K20" s="498">
        <v>0</v>
      </c>
      <c r="L20" s="498">
        <v>0</v>
      </c>
      <c r="M20" s="498">
        <v>0</v>
      </c>
      <c r="N20" s="498">
        <v>0</v>
      </c>
      <c r="O20" s="498">
        <v>0</v>
      </c>
    </row>
    <row r="21" spans="2:15" ht="21" x14ac:dyDescent="0.25">
      <c r="B21" s="512" t="s">
        <v>367</v>
      </c>
      <c r="C21" s="506" t="s">
        <v>389</v>
      </c>
      <c r="D21" s="510">
        <v>0</v>
      </c>
      <c r="E21" s="509">
        <v>0</v>
      </c>
      <c r="F21" s="509">
        <v>0</v>
      </c>
      <c r="G21" s="510">
        <v>0</v>
      </c>
      <c r="H21" s="498">
        <v>0</v>
      </c>
      <c r="I21" s="498">
        <v>0</v>
      </c>
      <c r="J21" s="498">
        <v>0</v>
      </c>
      <c r="K21" s="498">
        <v>0</v>
      </c>
      <c r="L21" s="498">
        <v>0</v>
      </c>
      <c r="M21" s="498">
        <v>0</v>
      </c>
      <c r="N21" s="498">
        <v>0</v>
      </c>
      <c r="O21" s="498">
        <v>0</v>
      </c>
    </row>
    <row r="22" spans="2:15" ht="21" x14ac:dyDescent="0.25">
      <c r="B22" s="512" t="s">
        <v>368</v>
      </c>
      <c r="C22" s="506" t="s">
        <v>390</v>
      </c>
      <c r="D22" s="510">
        <v>7193862924.4199972</v>
      </c>
      <c r="E22" s="509">
        <v>7193862924.4199972</v>
      </c>
      <c r="F22" s="509">
        <v>0</v>
      </c>
      <c r="G22" s="510">
        <v>0</v>
      </c>
      <c r="H22" s="498">
        <v>0</v>
      </c>
      <c r="I22" s="498">
        <v>0</v>
      </c>
      <c r="J22" s="498">
        <v>0</v>
      </c>
      <c r="K22" s="498">
        <v>0</v>
      </c>
      <c r="L22" s="498">
        <v>0</v>
      </c>
      <c r="M22" s="498">
        <v>0</v>
      </c>
      <c r="N22" s="498">
        <v>0</v>
      </c>
      <c r="O22" s="498">
        <v>0</v>
      </c>
    </row>
    <row r="23" spans="2:15" ht="21" x14ac:dyDescent="0.25">
      <c r="B23" s="512" t="s">
        <v>369</v>
      </c>
      <c r="C23" s="505" t="s">
        <v>415</v>
      </c>
      <c r="D23" s="510">
        <v>91608095159.889664</v>
      </c>
      <c r="E23" s="508"/>
      <c r="F23" s="508"/>
      <c r="G23" s="504">
        <v>1175280675.6899998</v>
      </c>
      <c r="H23" s="508"/>
      <c r="I23" s="508"/>
      <c r="J23" s="508"/>
      <c r="K23" s="508"/>
      <c r="L23" s="508"/>
      <c r="M23" s="508"/>
      <c r="N23" s="508"/>
      <c r="O23" s="504">
        <v>1154534270.55</v>
      </c>
    </row>
    <row r="24" spans="2:15" x14ac:dyDescent="0.25">
      <c r="B24" s="512" t="s">
        <v>371</v>
      </c>
      <c r="C24" s="506" t="s">
        <v>386</v>
      </c>
      <c r="D24" s="510">
        <v>0</v>
      </c>
      <c r="E24" s="508"/>
      <c r="F24" s="508"/>
      <c r="G24" s="504">
        <v>0</v>
      </c>
      <c r="H24" s="508"/>
      <c r="I24" s="508"/>
      <c r="J24" s="508"/>
      <c r="K24" s="508"/>
      <c r="L24" s="508"/>
      <c r="M24" s="508"/>
      <c r="N24" s="508"/>
      <c r="O24" s="504">
        <v>0</v>
      </c>
    </row>
    <row r="25" spans="2:15" x14ac:dyDescent="0.25">
      <c r="B25" s="512" t="s">
        <v>372</v>
      </c>
      <c r="C25" s="506" t="s">
        <v>387</v>
      </c>
      <c r="D25" s="510">
        <v>6887738042.9099998</v>
      </c>
      <c r="E25" s="508"/>
      <c r="F25" s="508"/>
      <c r="G25" s="504">
        <v>0</v>
      </c>
      <c r="H25" s="508"/>
      <c r="I25" s="508"/>
      <c r="J25" s="508"/>
      <c r="K25" s="508"/>
      <c r="L25" s="508"/>
      <c r="M25" s="508"/>
      <c r="N25" s="508"/>
      <c r="O25" s="504">
        <v>0</v>
      </c>
    </row>
    <row r="26" spans="2:15" x14ac:dyDescent="0.25">
      <c r="B26" s="512" t="s">
        <v>373</v>
      </c>
      <c r="C26" s="506" t="s">
        <v>388</v>
      </c>
      <c r="D26" s="510">
        <v>397426215.84000009</v>
      </c>
      <c r="E26" s="508"/>
      <c r="F26" s="508"/>
      <c r="G26" s="504">
        <v>0</v>
      </c>
      <c r="H26" s="508"/>
      <c r="I26" s="508"/>
      <c r="J26" s="508"/>
      <c r="K26" s="508"/>
      <c r="L26" s="508"/>
      <c r="M26" s="508"/>
      <c r="N26" s="508"/>
      <c r="O26" s="504">
        <v>0</v>
      </c>
    </row>
    <row r="27" spans="2:15" ht="21" x14ac:dyDescent="0.25">
      <c r="B27" s="512" t="s">
        <v>374</v>
      </c>
      <c r="C27" s="506" t="s">
        <v>389</v>
      </c>
      <c r="D27" s="510">
        <v>6289971903.2800064</v>
      </c>
      <c r="E27" s="508"/>
      <c r="F27" s="508"/>
      <c r="G27" s="504">
        <v>36787106.760000005</v>
      </c>
      <c r="H27" s="508"/>
      <c r="I27" s="508"/>
      <c r="J27" s="508"/>
      <c r="K27" s="508"/>
      <c r="L27" s="508"/>
      <c r="M27" s="508"/>
      <c r="N27" s="508"/>
      <c r="O27" s="504">
        <v>34418151.100000001</v>
      </c>
    </row>
    <row r="28" spans="2:15" ht="21" x14ac:dyDescent="0.25">
      <c r="B28" s="512" t="s">
        <v>375</v>
      </c>
      <c r="C28" s="506" t="s">
        <v>390</v>
      </c>
      <c r="D28" s="510">
        <v>61307393322.249802</v>
      </c>
      <c r="E28" s="508"/>
      <c r="F28" s="508"/>
      <c r="G28" s="504">
        <v>918077136.3499999</v>
      </c>
      <c r="H28" s="508"/>
      <c r="I28" s="508"/>
      <c r="J28" s="508"/>
      <c r="K28" s="508"/>
      <c r="L28" s="508"/>
      <c r="M28" s="508"/>
      <c r="N28" s="508"/>
      <c r="O28" s="504">
        <v>913636413.35000002</v>
      </c>
    </row>
    <row r="29" spans="2:15" x14ac:dyDescent="0.25">
      <c r="B29" s="512" t="s">
        <v>376</v>
      </c>
      <c r="C29" s="506" t="s">
        <v>391</v>
      </c>
      <c r="D29" s="510">
        <v>16725565675.609846</v>
      </c>
      <c r="E29" s="508"/>
      <c r="F29" s="508"/>
      <c r="G29" s="504">
        <v>220416432.57999989</v>
      </c>
      <c r="H29" s="508"/>
      <c r="I29" s="508"/>
      <c r="J29" s="508"/>
      <c r="K29" s="508"/>
      <c r="L29" s="508"/>
      <c r="M29" s="508"/>
      <c r="N29" s="508"/>
      <c r="O29" s="504">
        <v>206479706.09999999</v>
      </c>
    </row>
    <row r="30" spans="2:15" x14ac:dyDescent="0.25">
      <c r="B30" s="512" t="s">
        <v>377</v>
      </c>
      <c r="C30" s="507" t="s">
        <v>331</v>
      </c>
      <c r="D30" s="510">
        <v>699854785754.75354</v>
      </c>
      <c r="E30" s="510">
        <v>608155875113.2439</v>
      </c>
      <c r="F30" s="509">
        <v>90815481.61999999</v>
      </c>
      <c r="G30" s="510">
        <v>9622406413.3699951</v>
      </c>
      <c r="H30" s="498">
        <v>7235419266.5899963</v>
      </c>
      <c r="I30" s="498">
        <v>270654823.06999999</v>
      </c>
      <c r="J30" s="498">
        <v>74252044.069999993</v>
      </c>
      <c r="K30" s="498">
        <v>49623240.139999993</v>
      </c>
      <c r="L30" s="498">
        <v>325508832.41999996</v>
      </c>
      <c r="M30" s="498">
        <v>167455675.05999997</v>
      </c>
      <c r="N30" s="498">
        <v>324211856.33000004</v>
      </c>
      <c r="O30" s="504">
        <v>9127011432.3199997</v>
      </c>
    </row>
    <row r="43" ht="21" customHeight="1" x14ac:dyDescent="0.25"/>
    <row r="48" ht="21" customHeight="1" x14ac:dyDescent="0.25"/>
  </sheetData>
  <mergeCells count="5">
    <mergeCell ref="D5:O5"/>
    <mergeCell ref="D6:F6"/>
    <mergeCell ref="G6:O6"/>
    <mergeCell ref="B2:O2"/>
    <mergeCell ref="B3:O3"/>
  </mergeCells>
  <hyperlinks>
    <hyperlink ref="Q2" location="Index!A1" display="Return to index" xr:uid="{3DEA4BF0-5BC8-4709-8444-16DBDFC96FCC}"/>
  </hyperlinks>
  <pageMargins left="0.7" right="0.7" top="0.75" bottom="0.75" header="0.3" footer="0.3"/>
  <pageSetup paperSize="9" orientation="portrait"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2ADC14-73D1-4D2A-811B-9304F514190D}">
  <dimension ref="B2:T151"/>
  <sheetViews>
    <sheetView showGridLines="0" zoomScale="85" zoomScaleNormal="85" workbookViewId="0">
      <selection activeCell="T2" sqref="T2"/>
    </sheetView>
  </sheetViews>
  <sheetFormatPr defaultColWidth="9.140625" defaultRowHeight="15" x14ac:dyDescent="0.25"/>
  <cols>
    <col min="1" max="1" width="4" style="68" customWidth="1"/>
    <col min="2" max="2" width="4.140625" style="68" bestFit="1" customWidth="1"/>
    <col min="3" max="3" width="14.28515625" style="68" bestFit="1" customWidth="1"/>
    <col min="4" max="5" width="16" style="68" bestFit="1" customWidth="1"/>
    <col min="6" max="6" width="15" style="68" bestFit="1" customWidth="1"/>
    <col min="7" max="7" width="13.85546875" style="68" bestFit="1" customWidth="1"/>
    <col min="8" max="8" width="12.28515625" style="68" bestFit="1" customWidth="1"/>
    <col min="9" max="10" width="13.85546875" style="68" bestFit="1" customWidth="1"/>
    <col min="11" max="12" width="12.28515625" style="68" bestFit="1" customWidth="1"/>
    <col min="13" max="13" width="13.85546875" style="68" bestFit="1" customWidth="1"/>
    <col min="14" max="14" width="11.28515625" style="68" bestFit="1" customWidth="1"/>
    <col min="15" max="16" width="13.85546875" style="68" bestFit="1" customWidth="1"/>
    <col min="17" max="17" width="16" style="68" bestFit="1" customWidth="1"/>
    <col min="18" max="18" width="18.85546875" style="68" bestFit="1" customWidth="1"/>
    <col min="19" max="19" width="4.42578125" style="68" customWidth="1"/>
    <col min="20" max="20" width="16" style="68" bestFit="1" customWidth="1"/>
    <col min="21" max="16384" width="9.140625" style="68"/>
  </cols>
  <sheetData>
    <row r="2" spans="2:20" ht="20.25" x14ac:dyDescent="0.25">
      <c r="B2" s="782" t="s">
        <v>381</v>
      </c>
      <c r="C2" s="782"/>
      <c r="D2" s="782"/>
      <c r="E2" s="782"/>
      <c r="F2" s="782"/>
      <c r="G2" s="782"/>
      <c r="H2" s="782"/>
      <c r="I2" s="782"/>
      <c r="J2" s="782"/>
      <c r="K2" s="782"/>
      <c r="L2" s="782"/>
      <c r="M2" s="782"/>
      <c r="N2" s="782"/>
      <c r="O2" s="782"/>
      <c r="P2" s="74"/>
      <c r="Q2" s="74"/>
      <c r="R2" s="74"/>
      <c r="T2" s="271" t="s">
        <v>46</v>
      </c>
    </row>
    <row r="3" spans="2:20" ht="15.75" x14ac:dyDescent="0.25">
      <c r="B3" s="781"/>
      <c r="C3" s="781"/>
      <c r="D3" s="781"/>
      <c r="E3" s="781"/>
      <c r="F3" s="781"/>
      <c r="G3" s="781"/>
      <c r="H3" s="781"/>
      <c r="I3" s="781"/>
      <c r="J3" s="781"/>
      <c r="K3" s="781"/>
      <c r="L3" s="71"/>
      <c r="M3" s="71"/>
      <c r="N3" s="70"/>
      <c r="O3" s="70"/>
      <c r="P3" s="70"/>
      <c r="Q3" s="70"/>
      <c r="R3" s="70"/>
    </row>
    <row r="4" spans="2:20" x14ac:dyDescent="0.25">
      <c r="B4" s="513"/>
      <c r="C4" s="513"/>
      <c r="D4" s="515" t="s">
        <v>236</v>
      </c>
      <c r="E4" s="515" t="s">
        <v>237</v>
      </c>
      <c r="F4" s="515" t="s">
        <v>238</v>
      </c>
      <c r="G4" s="515" t="s">
        <v>239</v>
      </c>
      <c r="H4" s="515" t="s">
        <v>240</v>
      </c>
      <c r="I4" s="515" t="s">
        <v>333</v>
      </c>
      <c r="J4" s="522" t="s">
        <v>334</v>
      </c>
      <c r="K4" s="522" t="s">
        <v>335</v>
      </c>
      <c r="L4" s="522" t="s">
        <v>356</v>
      </c>
      <c r="M4" s="522" t="s">
        <v>357</v>
      </c>
      <c r="N4" s="522" t="s">
        <v>358</v>
      </c>
      <c r="O4" s="522" t="s">
        <v>359</v>
      </c>
      <c r="P4" s="522" t="s">
        <v>382</v>
      </c>
      <c r="Q4" s="522" t="s">
        <v>383</v>
      </c>
      <c r="R4" s="522" t="s">
        <v>384</v>
      </c>
    </row>
    <row r="5" spans="2:20" x14ac:dyDescent="0.25">
      <c r="B5" s="513"/>
      <c r="C5" s="513"/>
      <c r="D5" s="789" t="s">
        <v>969</v>
      </c>
      <c r="E5" s="789"/>
      <c r="F5" s="789"/>
      <c r="G5" s="789"/>
      <c r="H5" s="789"/>
      <c r="I5" s="789"/>
      <c r="J5" s="790" t="s">
        <v>970</v>
      </c>
      <c r="K5" s="790"/>
      <c r="L5" s="790"/>
      <c r="M5" s="790"/>
      <c r="N5" s="790"/>
      <c r="O5" s="791"/>
      <c r="P5" s="777" t="s">
        <v>971</v>
      </c>
      <c r="Q5" s="777" t="s">
        <v>972</v>
      </c>
      <c r="R5" s="778"/>
    </row>
    <row r="6" spans="2:20" ht="36" customHeight="1" x14ac:dyDescent="0.25">
      <c r="B6" s="513"/>
      <c r="C6" s="513"/>
      <c r="D6" s="766" t="s">
        <v>360</v>
      </c>
      <c r="E6" s="767"/>
      <c r="F6" s="761"/>
      <c r="G6" s="766" t="s">
        <v>361</v>
      </c>
      <c r="H6" s="767"/>
      <c r="I6" s="761"/>
      <c r="J6" s="768" t="s">
        <v>973</v>
      </c>
      <c r="K6" s="767"/>
      <c r="L6" s="761"/>
      <c r="M6" s="783" t="s">
        <v>974</v>
      </c>
      <c r="N6" s="784"/>
      <c r="O6" s="785"/>
      <c r="P6" s="777"/>
      <c r="Q6" s="779" t="s">
        <v>975</v>
      </c>
      <c r="R6" s="777" t="s">
        <v>976</v>
      </c>
    </row>
    <row r="7" spans="2:20" x14ac:dyDescent="0.25">
      <c r="B7" s="513"/>
      <c r="C7" s="513"/>
      <c r="D7" s="792"/>
      <c r="E7" s="793"/>
      <c r="F7" s="794"/>
      <c r="G7" s="792"/>
      <c r="H7" s="793"/>
      <c r="I7" s="794"/>
      <c r="J7" s="792"/>
      <c r="K7" s="793"/>
      <c r="L7" s="794"/>
      <c r="M7" s="786"/>
      <c r="N7" s="787"/>
      <c r="O7" s="788"/>
      <c r="P7" s="777"/>
      <c r="Q7" s="780"/>
      <c r="R7" s="778"/>
    </row>
    <row r="8" spans="2:20" x14ac:dyDescent="0.25">
      <c r="B8" s="513"/>
      <c r="C8" s="513"/>
      <c r="D8" s="792"/>
      <c r="E8" s="793"/>
      <c r="F8" s="794"/>
      <c r="G8" s="792"/>
      <c r="H8" s="793"/>
      <c r="I8" s="794"/>
      <c r="J8" s="792"/>
      <c r="K8" s="793"/>
      <c r="L8" s="794"/>
      <c r="M8" s="786"/>
      <c r="N8" s="787"/>
      <c r="O8" s="788"/>
      <c r="P8" s="777"/>
      <c r="Q8" s="780"/>
      <c r="R8" s="778"/>
    </row>
    <row r="9" spans="2:20" ht="30" x14ac:dyDescent="0.25">
      <c r="B9" s="513"/>
      <c r="C9" s="513"/>
      <c r="D9" s="514"/>
      <c r="E9" s="516" t="s">
        <v>977</v>
      </c>
      <c r="F9" s="516" t="s">
        <v>978</v>
      </c>
      <c r="G9" s="514"/>
      <c r="H9" s="516" t="s">
        <v>978</v>
      </c>
      <c r="I9" s="516" t="s">
        <v>979</v>
      </c>
      <c r="J9" s="514"/>
      <c r="K9" s="516" t="s">
        <v>977</v>
      </c>
      <c r="L9" s="516" t="s">
        <v>978</v>
      </c>
      <c r="M9" s="514"/>
      <c r="N9" s="516" t="s">
        <v>978</v>
      </c>
      <c r="O9" s="516" t="s">
        <v>979</v>
      </c>
      <c r="P9" s="777"/>
      <c r="Q9" s="780"/>
      <c r="R9" s="778"/>
    </row>
    <row r="10" spans="2:20" ht="42" x14ac:dyDescent="0.25">
      <c r="B10" s="518" t="s">
        <v>342</v>
      </c>
      <c r="C10" s="519" t="s">
        <v>967</v>
      </c>
      <c r="D10" s="517">
        <v>56702551354.75</v>
      </c>
      <c r="E10" s="517">
        <v>55684231378.57</v>
      </c>
      <c r="F10" s="517">
        <v>1018319976.1799999</v>
      </c>
      <c r="G10" s="517"/>
      <c r="H10" s="517"/>
      <c r="I10" s="517"/>
      <c r="J10" s="517">
        <v>1392742.59</v>
      </c>
      <c r="K10" s="517">
        <v>1392742.59</v>
      </c>
      <c r="L10" s="517"/>
      <c r="M10" s="517"/>
      <c r="N10" s="517"/>
      <c r="O10" s="517"/>
      <c r="P10" s="517"/>
      <c r="Q10" s="517"/>
      <c r="R10" s="517"/>
    </row>
    <row r="11" spans="2:20" ht="36" customHeight="1" x14ac:dyDescent="0.25">
      <c r="B11" s="525" t="s">
        <v>343</v>
      </c>
      <c r="C11" s="519" t="s">
        <v>344</v>
      </c>
      <c r="D11" s="517">
        <v>480371261134.89294</v>
      </c>
      <c r="E11" s="517">
        <v>464759413038.75305</v>
      </c>
      <c r="F11" s="517">
        <v>15611848096.139906</v>
      </c>
      <c r="G11" s="517">
        <v>8447125737.6799774</v>
      </c>
      <c r="H11" s="517">
        <v>433356764.20000011</v>
      </c>
      <c r="I11" s="517">
        <v>8013768973.4799767</v>
      </c>
      <c r="J11" s="517">
        <v>1178386879.0800149</v>
      </c>
      <c r="K11" s="517">
        <v>486155569.31001496</v>
      </c>
      <c r="L11" s="517">
        <v>692231309.76999998</v>
      </c>
      <c r="M11" s="517">
        <v>2327666233.1999974</v>
      </c>
      <c r="N11" s="517">
        <v>21084901.82</v>
      </c>
      <c r="O11" s="517">
        <v>2306581331.3799973</v>
      </c>
      <c r="P11" s="517">
        <v>1747264151.9099998</v>
      </c>
      <c r="Q11" s="517">
        <v>355344225630.25305</v>
      </c>
      <c r="R11" s="517">
        <v>5642792277.45998</v>
      </c>
    </row>
    <row r="12" spans="2:20" ht="30.75" customHeight="1" x14ac:dyDescent="0.25">
      <c r="B12" s="525" t="s">
        <v>345</v>
      </c>
      <c r="C12" s="520" t="s">
        <v>386</v>
      </c>
      <c r="D12" s="517">
        <v>243236758.1000061</v>
      </c>
      <c r="E12" s="517">
        <v>243236758.1000061</v>
      </c>
      <c r="F12" s="517">
        <v>0</v>
      </c>
      <c r="G12" s="517">
        <v>0</v>
      </c>
      <c r="H12" s="517">
        <v>0</v>
      </c>
      <c r="I12" s="517">
        <v>0</v>
      </c>
      <c r="J12" s="517">
        <v>0</v>
      </c>
      <c r="K12" s="517">
        <v>0</v>
      </c>
      <c r="L12" s="517">
        <v>0</v>
      </c>
      <c r="M12" s="517">
        <v>0</v>
      </c>
      <c r="N12" s="517">
        <v>0</v>
      </c>
      <c r="O12" s="517">
        <v>0</v>
      </c>
      <c r="P12" s="517">
        <v>0</v>
      </c>
      <c r="Q12" s="517">
        <v>0</v>
      </c>
      <c r="R12" s="517">
        <v>0</v>
      </c>
    </row>
    <row r="13" spans="2:20" ht="21" x14ac:dyDescent="0.25">
      <c r="B13" s="525" t="s">
        <v>346</v>
      </c>
      <c r="C13" s="520" t="s">
        <v>387</v>
      </c>
      <c r="D13" s="517">
        <v>12526713221.08</v>
      </c>
      <c r="E13" s="517">
        <v>12522033214.23</v>
      </c>
      <c r="F13" s="517">
        <v>4680006.8499999996</v>
      </c>
      <c r="G13" s="517">
        <v>73917.87</v>
      </c>
      <c r="H13" s="517">
        <v>0</v>
      </c>
      <c r="I13" s="517">
        <v>73917.87</v>
      </c>
      <c r="J13" s="517">
        <v>415801.95</v>
      </c>
      <c r="K13" s="517">
        <v>355851.82</v>
      </c>
      <c r="L13" s="517">
        <v>59950.13</v>
      </c>
      <c r="M13" s="517">
        <v>30788.03</v>
      </c>
      <c r="N13" s="517">
        <v>0</v>
      </c>
      <c r="O13" s="517">
        <v>30788.03</v>
      </c>
      <c r="P13" s="517">
        <v>0</v>
      </c>
      <c r="Q13" s="517">
        <v>235227689.95000002</v>
      </c>
      <c r="R13" s="517">
        <v>0</v>
      </c>
    </row>
    <row r="14" spans="2:20" ht="36.75" customHeight="1" x14ac:dyDescent="0.25">
      <c r="B14" s="525" t="s">
        <v>347</v>
      </c>
      <c r="C14" s="520" t="s">
        <v>388</v>
      </c>
      <c r="D14" s="517">
        <v>3486670184.4500003</v>
      </c>
      <c r="E14" s="517">
        <v>3486670184.4500003</v>
      </c>
      <c r="F14" s="517">
        <v>0</v>
      </c>
      <c r="G14" s="517">
        <v>0</v>
      </c>
      <c r="H14" s="517">
        <v>0</v>
      </c>
      <c r="I14" s="517">
        <v>0</v>
      </c>
      <c r="J14" s="517">
        <v>22885.229999999981</v>
      </c>
      <c r="K14" s="517">
        <v>22885.229999999981</v>
      </c>
      <c r="L14" s="517">
        <v>0</v>
      </c>
      <c r="M14" s="517">
        <v>0</v>
      </c>
      <c r="N14" s="517">
        <v>0</v>
      </c>
      <c r="O14" s="517">
        <v>0</v>
      </c>
      <c r="P14" s="517">
        <v>154296.34</v>
      </c>
      <c r="Q14" s="517">
        <v>37977060.429999948</v>
      </c>
      <c r="R14" s="517">
        <v>0</v>
      </c>
    </row>
    <row r="15" spans="2:20" ht="21" x14ac:dyDescent="0.25">
      <c r="B15" s="525" t="s">
        <v>348</v>
      </c>
      <c r="C15" s="520" t="s">
        <v>389</v>
      </c>
      <c r="D15" s="517">
        <v>55190248868.830002</v>
      </c>
      <c r="E15" s="517">
        <v>53805142252.270004</v>
      </c>
      <c r="F15" s="517">
        <v>1385106616.5599999</v>
      </c>
      <c r="G15" s="517">
        <v>632942220.62999988</v>
      </c>
      <c r="H15" s="517">
        <v>3780764.34</v>
      </c>
      <c r="I15" s="517">
        <v>629161456.28999984</v>
      </c>
      <c r="J15" s="517">
        <v>408668759.49000001</v>
      </c>
      <c r="K15" s="517">
        <v>48294305.409999996</v>
      </c>
      <c r="L15" s="517">
        <v>360374454.07999998</v>
      </c>
      <c r="M15" s="517">
        <v>383440090.53000003</v>
      </c>
      <c r="N15" s="517">
        <v>0</v>
      </c>
      <c r="O15" s="517">
        <v>383440090.53000003</v>
      </c>
      <c r="P15" s="517">
        <v>0</v>
      </c>
      <c r="Q15" s="517">
        <v>7028837622.830101</v>
      </c>
      <c r="R15" s="517">
        <v>236510855.35999998</v>
      </c>
    </row>
    <row r="16" spans="2:20" ht="21" x14ac:dyDescent="0.25">
      <c r="B16" s="525" t="s">
        <v>349</v>
      </c>
      <c r="C16" s="520" t="s">
        <v>390</v>
      </c>
      <c r="D16" s="517">
        <v>224906127892.69</v>
      </c>
      <c r="E16" s="517">
        <v>218880402799.5</v>
      </c>
      <c r="F16" s="517">
        <v>6025725093.1899958</v>
      </c>
      <c r="G16" s="517">
        <v>3889009416.0900011</v>
      </c>
      <c r="H16" s="517">
        <v>123153424.97999999</v>
      </c>
      <c r="I16" s="517">
        <v>3765855991.1100011</v>
      </c>
      <c r="J16" s="517">
        <v>463623250.07000095</v>
      </c>
      <c r="K16" s="517">
        <v>250269854.20000097</v>
      </c>
      <c r="L16" s="517">
        <v>213353395.86999997</v>
      </c>
      <c r="M16" s="517">
        <v>1024355116.6799997</v>
      </c>
      <c r="N16" s="517">
        <v>1119202.43</v>
      </c>
      <c r="O16" s="517">
        <v>1023235914.2499998</v>
      </c>
      <c r="P16" s="517">
        <v>996896325.20000005</v>
      </c>
      <c r="Q16" s="517">
        <v>179614532147.79999</v>
      </c>
      <c r="R16" s="517">
        <v>2520555201.29</v>
      </c>
    </row>
    <row r="17" spans="2:18" ht="21" x14ac:dyDescent="0.25">
      <c r="B17" s="525" t="s">
        <v>350</v>
      </c>
      <c r="C17" s="523" t="s">
        <v>980</v>
      </c>
      <c r="D17" s="517">
        <v>111899803990.10001</v>
      </c>
      <c r="E17" s="517">
        <v>107400785922.70001</v>
      </c>
      <c r="F17" s="517">
        <v>4499018067.3999958</v>
      </c>
      <c r="G17" s="517">
        <v>3085185533.0200009</v>
      </c>
      <c r="H17" s="517">
        <v>108989449.03999999</v>
      </c>
      <c r="I17" s="517">
        <v>2976196083.980001</v>
      </c>
      <c r="J17" s="517">
        <v>247174647.63999999</v>
      </c>
      <c r="K17" s="517">
        <v>125824594.41</v>
      </c>
      <c r="L17" s="517">
        <v>121350053.22999999</v>
      </c>
      <c r="M17" s="517">
        <v>702267447.99999988</v>
      </c>
      <c r="N17" s="517">
        <v>1091397.67</v>
      </c>
      <c r="O17" s="517">
        <v>701176050.32999992</v>
      </c>
      <c r="P17" s="517">
        <v>593913128.52999997</v>
      </c>
      <c r="Q17" s="517">
        <v>91877571339.600006</v>
      </c>
      <c r="R17" s="517">
        <v>2176988830.7600002</v>
      </c>
    </row>
    <row r="18" spans="2:18" x14ac:dyDescent="0.25">
      <c r="B18" s="525" t="s">
        <v>351</v>
      </c>
      <c r="C18" s="520" t="s">
        <v>391</v>
      </c>
      <c r="D18" s="517">
        <v>184018264209.74292</v>
      </c>
      <c r="E18" s="517">
        <v>175821927830.203</v>
      </c>
      <c r="F18" s="517">
        <v>8196336379.5399103</v>
      </c>
      <c r="G18" s="517">
        <v>3925100183.0899763</v>
      </c>
      <c r="H18" s="517">
        <v>306422574.88000011</v>
      </c>
      <c r="I18" s="517">
        <v>3618677608.2099762</v>
      </c>
      <c r="J18" s="517">
        <v>305656182.34001398</v>
      </c>
      <c r="K18" s="517">
        <v>187212672.65001401</v>
      </c>
      <c r="L18" s="517">
        <v>118443509.69</v>
      </c>
      <c r="M18" s="517">
        <v>919840237.95999753</v>
      </c>
      <c r="N18" s="517">
        <v>19965699.390000001</v>
      </c>
      <c r="O18" s="517">
        <v>899874538.56999755</v>
      </c>
      <c r="P18" s="517">
        <v>750213530.36999989</v>
      </c>
      <c r="Q18" s="517">
        <v>168427651109.24298</v>
      </c>
      <c r="R18" s="517">
        <v>2885726220.8099799</v>
      </c>
    </row>
    <row r="19" spans="2:18" x14ac:dyDescent="0.25">
      <c r="B19" s="525" t="s">
        <v>353</v>
      </c>
      <c r="C19" s="519" t="s">
        <v>968</v>
      </c>
      <c r="D19" s="517">
        <v>71172878105.219986</v>
      </c>
      <c r="E19" s="517">
        <v>71172878105.219986</v>
      </c>
      <c r="F19" s="517">
        <v>0</v>
      </c>
      <c r="G19" s="517">
        <v>0</v>
      </c>
      <c r="H19" s="517">
        <v>0</v>
      </c>
      <c r="I19" s="517">
        <v>0</v>
      </c>
      <c r="J19" s="517">
        <v>1748670.4799999997</v>
      </c>
      <c r="K19" s="517">
        <v>1748670.4799999997</v>
      </c>
      <c r="L19" s="517">
        <v>0</v>
      </c>
      <c r="M19" s="517">
        <v>0</v>
      </c>
      <c r="N19" s="517">
        <v>0</v>
      </c>
      <c r="O19" s="517">
        <v>0</v>
      </c>
      <c r="P19" s="517">
        <v>0</v>
      </c>
      <c r="Q19" s="517">
        <v>0</v>
      </c>
      <c r="R19" s="517">
        <v>0</v>
      </c>
    </row>
    <row r="20" spans="2:18" x14ac:dyDescent="0.25">
      <c r="B20" s="525" t="s">
        <v>364</v>
      </c>
      <c r="C20" s="520" t="s">
        <v>386</v>
      </c>
      <c r="D20" s="517">
        <v>615727530.26999998</v>
      </c>
      <c r="E20" s="517">
        <v>615727530.26999998</v>
      </c>
      <c r="F20" s="517">
        <v>0</v>
      </c>
      <c r="G20" s="517">
        <v>0</v>
      </c>
      <c r="H20" s="517">
        <v>0</v>
      </c>
      <c r="I20" s="517">
        <v>0</v>
      </c>
      <c r="J20" s="517">
        <v>0</v>
      </c>
      <c r="K20" s="517">
        <v>0</v>
      </c>
      <c r="L20" s="517">
        <v>0</v>
      </c>
      <c r="M20" s="517">
        <v>0</v>
      </c>
      <c r="N20" s="517">
        <v>0</v>
      </c>
      <c r="O20" s="517">
        <v>0</v>
      </c>
      <c r="P20" s="517"/>
      <c r="Q20" s="517">
        <v>0</v>
      </c>
      <c r="R20" s="517">
        <v>0</v>
      </c>
    </row>
    <row r="21" spans="2:18" ht="21" x14ac:dyDescent="0.25">
      <c r="B21" s="525" t="s">
        <v>365</v>
      </c>
      <c r="C21" s="520" t="s">
        <v>387</v>
      </c>
      <c r="D21" s="517">
        <v>5824917909.4700003</v>
      </c>
      <c r="E21" s="517">
        <v>5824917909.4700003</v>
      </c>
      <c r="F21" s="517">
        <v>0</v>
      </c>
      <c r="G21" s="517">
        <v>0</v>
      </c>
      <c r="H21" s="517">
        <v>0</v>
      </c>
      <c r="I21" s="517">
        <v>0</v>
      </c>
      <c r="J21" s="517">
        <v>311781.39999999997</v>
      </c>
      <c r="K21" s="517">
        <v>311781.39999999997</v>
      </c>
      <c r="L21" s="517">
        <v>0</v>
      </c>
      <c r="M21" s="517">
        <v>0</v>
      </c>
      <c r="N21" s="517">
        <v>0</v>
      </c>
      <c r="O21" s="517">
        <v>0</v>
      </c>
      <c r="P21" s="517"/>
      <c r="Q21" s="517">
        <v>0</v>
      </c>
      <c r="R21" s="517">
        <v>0</v>
      </c>
    </row>
    <row r="22" spans="2:18" ht="21" x14ac:dyDescent="0.25">
      <c r="B22" s="525" t="s">
        <v>366</v>
      </c>
      <c r="C22" s="520" t="s">
        <v>388</v>
      </c>
      <c r="D22" s="517">
        <v>57538369741.05999</v>
      </c>
      <c r="E22" s="517">
        <v>57538369741.05999</v>
      </c>
      <c r="F22" s="517">
        <v>0</v>
      </c>
      <c r="G22" s="517">
        <v>0</v>
      </c>
      <c r="H22" s="517">
        <v>0</v>
      </c>
      <c r="I22" s="517">
        <v>0</v>
      </c>
      <c r="J22" s="517">
        <v>1155965.5099999998</v>
      </c>
      <c r="K22" s="517">
        <v>1155965.5099999998</v>
      </c>
      <c r="L22" s="517">
        <v>0</v>
      </c>
      <c r="M22" s="517">
        <v>0</v>
      </c>
      <c r="N22" s="517">
        <v>0</v>
      </c>
      <c r="O22" s="517">
        <v>0</v>
      </c>
      <c r="P22" s="517"/>
      <c r="Q22" s="517">
        <v>0</v>
      </c>
      <c r="R22" s="517">
        <v>0</v>
      </c>
    </row>
    <row r="23" spans="2:18" ht="21" x14ac:dyDescent="0.25">
      <c r="B23" s="525" t="s">
        <v>367</v>
      </c>
      <c r="C23" s="520" t="s">
        <v>389</v>
      </c>
      <c r="D23" s="517">
        <v>0</v>
      </c>
      <c r="E23" s="517">
        <v>0</v>
      </c>
      <c r="F23" s="517">
        <v>0</v>
      </c>
      <c r="G23" s="517">
        <v>0</v>
      </c>
      <c r="H23" s="517">
        <v>0</v>
      </c>
      <c r="I23" s="517">
        <v>0</v>
      </c>
      <c r="J23" s="517">
        <v>0</v>
      </c>
      <c r="K23" s="517">
        <v>0</v>
      </c>
      <c r="L23" s="517">
        <v>0</v>
      </c>
      <c r="M23" s="517">
        <v>0</v>
      </c>
      <c r="N23" s="517">
        <v>0</v>
      </c>
      <c r="O23" s="517">
        <v>0</v>
      </c>
      <c r="P23" s="517"/>
      <c r="Q23" s="517">
        <v>0</v>
      </c>
      <c r="R23" s="517">
        <v>0</v>
      </c>
    </row>
    <row r="24" spans="2:18" ht="21" x14ac:dyDescent="0.25">
      <c r="B24" s="525" t="s">
        <v>368</v>
      </c>
      <c r="C24" s="520" t="s">
        <v>390</v>
      </c>
      <c r="D24" s="517">
        <v>7193862924.4199972</v>
      </c>
      <c r="E24" s="517">
        <v>7193862924.4199972</v>
      </c>
      <c r="F24" s="517">
        <v>0</v>
      </c>
      <c r="G24" s="517">
        <v>0</v>
      </c>
      <c r="H24" s="517">
        <v>0</v>
      </c>
      <c r="I24" s="517">
        <v>0</v>
      </c>
      <c r="J24" s="517">
        <v>280923.57</v>
      </c>
      <c r="K24" s="517">
        <v>280923.57</v>
      </c>
      <c r="L24" s="517">
        <v>0</v>
      </c>
      <c r="M24" s="517">
        <v>0</v>
      </c>
      <c r="N24" s="517">
        <v>0</v>
      </c>
      <c r="O24" s="517">
        <v>0</v>
      </c>
      <c r="P24" s="517"/>
      <c r="Q24" s="517">
        <v>0</v>
      </c>
      <c r="R24" s="517">
        <v>0</v>
      </c>
    </row>
    <row r="25" spans="2:18" ht="21" x14ac:dyDescent="0.25">
      <c r="B25" s="525" t="s">
        <v>369</v>
      </c>
      <c r="C25" s="519" t="s">
        <v>415</v>
      </c>
      <c r="D25" s="517">
        <v>91608095159.889755</v>
      </c>
      <c r="E25" s="517">
        <v>90344566363.749741</v>
      </c>
      <c r="F25" s="517">
        <v>1263528796.1400001</v>
      </c>
      <c r="G25" s="517">
        <v>1175280675.6900001</v>
      </c>
      <c r="H25" s="517">
        <v>370605.13999999966</v>
      </c>
      <c r="I25" s="517">
        <v>1174910070.55</v>
      </c>
      <c r="J25" s="517">
        <v>218368895.86000025</v>
      </c>
      <c r="K25" s="517">
        <v>163570515.11000025</v>
      </c>
      <c r="L25" s="517">
        <v>54798380.75</v>
      </c>
      <c r="M25" s="517">
        <v>261257368.62999991</v>
      </c>
      <c r="N25" s="517">
        <v>21966.539999991317</v>
      </c>
      <c r="O25" s="517">
        <v>261235402.08999991</v>
      </c>
      <c r="P25" s="524"/>
      <c r="Q25" s="517">
        <v>13238318960.420015</v>
      </c>
      <c r="R25" s="517">
        <v>892781886.93999946</v>
      </c>
    </row>
    <row r="26" spans="2:18" x14ac:dyDescent="0.25">
      <c r="B26" s="525" t="s">
        <v>371</v>
      </c>
      <c r="C26" s="520" t="s">
        <v>386</v>
      </c>
      <c r="D26" s="517">
        <v>0</v>
      </c>
      <c r="E26" s="517">
        <v>0</v>
      </c>
      <c r="F26" s="517">
        <v>0</v>
      </c>
      <c r="G26" s="517">
        <v>0</v>
      </c>
      <c r="H26" s="517"/>
      <c r="I26" s="517"/>
      <c r="J26" s="517">
        <v>0</v>
      </c>
      <c r="K26" s="517">
        <v>0</v>
      </c>
      <c r="L26" s="517">
        <v>0</v>
      </c>
      <c r="M26" s="517">
        <v>0</v>
      </c>
      <c r="N26" s="517">
        <v>0</v>
      </c>
      <c r="O26" s="517">
        <v>0</v>
      </c>
      <c r="P26" s="524"/>
      <c r="Q26" s="517">
        <v>0</v>
      </c>
      <c r="R26" s="517">
        <v>0</v>
      </c>
    </row>
    <row r="27" spans="2:18" ht="21" x14ac:dyDescent="0.25">
      <c r="B27" s="525" t="s">
        <v>372</v>
      </c>
      <c r="C27" s="520" t="s">
        <v>387</v>
      </c>
      <c r="D27" s="517">
        <v>6887738042.9099998</v>
      </c>
      <c r="E27" s="517">
        <v>6887738042.9099998</v>
      </c>
      <c r="F27" s="517">
        <v>0</v>
      </c>
      <c r="G27" s="517">
        <v>0</v>
      </c>
      <c r="H27" s="517">
        <v>0</v>
      </c>
      <c r="I27" s="517">
        <v>0</v>
      </c>
      <c r="J27" s="517">
        <v>3039805.81</v>
      </c>
      <c r="K27" s="517">
        <v>3039805.81</v>
      </c>
      <c r="L27" s="517">
        <v>0</v>
      </c>
      <c r="M27" s="517">
        <v>0</v>
      </c>
      <c r="N27" s="517">
        <v>0</v>
      </c>
      <c r="O27" s="517">
        <v>0</v>
      </c>
      <c r="P27" s="524"/>
      <c r="Q27" s="517">
        <v>0</v>
      </c>
      <c r="R27" s="517">
        <v>0</v>
      </c>
    </row>
    <row r="28" spans="2:18" ht="21" x14ac:dyDescent="0.25">
      <c r="B28" s="525" t="s">
        <v>373</v>
      </c>
      <c r="C28" s="520" t="s">
        <v>388</v>
      </c>
      <c r="D28" s="517">
        <v>397426215.84000003</v>
      </c>
      <c r="E28" s="517">
        <v>252781217.69000003</v>
      </c>
      <c r="F28" s="517">
        <v>144644998.14999998</v>
      </c>
      <c r="G28" s="517">
        <v>0</v>
      </c>
      <c r="H28" s="517">
        <v>0</v>
      </c>
      <c r="I28" s="517">
        <v>0</v>
      </c>
      <c r="J28" s="517">
        <v>1918863.7399999998</v>
      </c>
      <c r="K28" s="517">
        <v>821667.01999999979</v>
      </c>
      <c r="L28" s="517">
        <v>1097196.72</v>
      </c>
      <c r="M28" s="517">
        <v>0</v>
      </c>
      <c r="N28" s="517">
        <v>0</v>
      </c>
      <c r="O28" s="517">
        <v>0</v>
      </c>
      <c r="P28" s="524"/>
      <c r="Q28" s="517">
        <v>22.88</v>
      </c>
      <c r="R28" s="517">
        <v>0</v>
      </c>
    </row>
    <row r="29" spans="2:18" ht="21" x14ac:dyDescent="0.25">
      <c r="B29" s="525" t="s">
        <v>374</v>
      </c>
      <c r="C29" s="520" t="s">
        <v>389</v>
      </c>
      <c r="D29" s="517">
        <v>6289971903.2799988</v>
      </c>
      <c r="E29" s="517">
        <v>6245561004.0299988</v>
      </c>
      <c r="F29" s="517">
        <v>44410899.250000007</v>
      </c>
      <c r="G29" s="517">
        <v>36787106.760000005</v>
      </c>
      <c r="H29" s="517">
        <v>0</v>
      </c>
      <c r="I29" s="517">
        <v>36787106.760000005</v>
      </c>
      <c r="J29" s="517">
        <v>9852871.480000006</v>
      </c>
      <c r="K29" s="517">
        <v>6737477.3400000064</v>
      </c>
      <c r="L29" s="517">
        <v>3115394.1399999997</v>
      </c>
      <c r="M29" s="517">
        <v>34384614.929999992</v>
      </c>
      <c r="N29" s="517">
        <v>0</v>
      </c>
      <c r="O29" s="517">
        <v>34384614.929999992</v>
      </c>
      <c r="P29" s="524"/>
      <c r="Q29" s="517">
        <v>99602711.440000027</v>
      </c>
      <c r="R29" s="517">
        <v>33536.170000009239</v>
      </c>
    </row>
    <row r="30" spans="2:18" ht="21" x14ac:dyDescent="0.25">
      <c r="B30" s="525" t="s">
        <v>375</v>
      </c>
      <c r="C30" s="520" t="s">
        <v>390</v>
      </c>
      <c r="D30" s="517">
        <v>61307393322.249878</v>
      </c>
      <c r="E30" s="517">
        <v>60554791520.889877</v>
      </c>
      <c r="F30" s="517">
        <v>752601801.36000013</v>
      </c>
      <c r="G30" s="517">
        <v>918077136.35000002</v>
      </c>
      <c r="H30" s="517">
        <v>99730</v>
      </c>
      <c r="I30" s="517">
        <v>917977406.35000002</v>
      </c>
      <c r="J30" s="517">
        <v>111868333.25999981</v>
      </c>
      <c r="K30" s="517">
        <v>77956016.799999803</v>
      </c>
      <c r="L30" s="517">
        <v>33912316.460000001</v>
      </c>
      <c r="M30" s="517">
        <v>160744360.06</v>
      </c>
      <c r="N30" s="517">
        <v>4548.399999990128</v>
      </c>
      <c r="O30" s="517">
        <v>160739811.66000003</v>
      </c>
      <c r="P30" s="524"/>
      <c r="Q30" s="517">
        <v>12351194675.280018</v>
      </c>
      <c r="R30" s="517">
        <v>754264120.74999976</v>
      </c>
    </row>
    <row r="31" spans="2:18" x14ac:dyDescent="0.25">
      <c r="B31" s="525" t="s">
        <v>376</v>
      </c>
      <c r="C31" s="520" t="s">
        <v>391</v>
      </c>
      <c r="D31" s="517">
        <v>16725565675.609873</v>
      </c>
      <c r="E31" s="517">
        <v>16403694578.229874</v>
      </c>
      <c r="F31" s="517">
        <v>321871097.38</v>
      </c>
      <c r="G31" s="517">
        <v>220416432.57999998</v>
      </c>
      <c r="H31" s="517">
        <v>270875.13999999966</v>
      </c>
      <c r="I31" s="517">
        <v>220145557.44</v>
      </c>
      <c r="J31" s="517">
        <v>91689021.57000044</v>
      </c>
      <c r="K31" s="517">
        <v>75015548.140000433</v>
      </c>
      <c r="L31" s="517">
        <v>16673473.430000002</v>
      </c>
      <c r="M31" s="517">
        <v>66128393.639999896</v>
      </c>
      <c r="N31" s="517">
        <v>17418.140000001189</v>
      </c>
      <c r="O31" s="517">
        <v>66110975.499999896</v>
      </c>
      <c r="P31" s="524"/>
      <c r="Q31" s="517">
        <v>787521550.81999862</v>
      </c>
      <c r="R31" s="517">
        <v>138484230.01999974</v>
      </c>
    </row>
    <row r="32" spans="2:18" x14ac:dyDescent="0.25">
      <c r="B32" s="525" t="s">
        <v>377</v>
      </c>
      <c r="C32" s="521" t="s">
        <v>331</v>
      </c>
      <c r="D32" s="517">
        <v>699854785754.75269</v>
      </c>
      <c r="E32" s="517">
        <v>681961088886.29272</v>
      </c>
      <c r="F32" s="517">
        <v>17893696868.459904</v>
      </c>
      <c r="G32" s="517">
        <v>9622406413.369978</v>
      </c>
      <c r="H32" s="517">
        <v>433727369.34000009</v>
      </c>
      <c r="I32" s="517">
        <v>9188679044.0299759</v>
      </c>
      <c r="J32" s="517">
        <v>1399897188.0100152</v>
      </c>
      <c r="K32" s="517">
        <v>652867497.49001527</v>
      </c>
      <c r="L32" s="517">
        <v>747029690.51999998</v>
      </c>
      <c r="M32" s="517">
        <v>2588923601.8299975</v>
      </c>
      <c r="N32" s="517">
        <v>21106868.359999992</v>
      </c>
      <c r="O32" s="517">
        <v>2567816733.4699974</v>
      </c>
      <c r="P32" s="517">
        <v>1747264151.9099998</v>
      </c>
      <c r="Q32" s="517">
        <v>368582544590.6731</v>
      </c>
      <c r="R32" s="517">
        <v>6535574164.3999796</v>
      </c>
    </row>
    <row r="147" ht="60" customHeight="1" x14ac:dyDescent="0.25"/>
    <row r="148" ht="24" customHeight="1" x14ac:dyDescent="0.25"/>
    <row r="149" ht="24" customHeight="1" x14ac:dyDescent="0.25"/>
    <row r="151" ht="24" customHeight="1" x14ac:dyDescent="0.25"/>
  </sheetData>
  <mergeCells count="12">
    <mergeCell ref="B2:O2"/>
    <mergeCell ref="M6:O8"/>
    <mergeCell ref="D5:I5"/>
    <mergeCell ref="J5:O5"/>
    <mergeCell ref="J6:L8"/>
    <mergeCell ref="G6:I8"/>
    <mergeCell ref="D6:F8"/>
    <mergeCell ref="R6:R9"/>
    <mergeCell ref="P5:P9"/>
    <mergeCell ref="Q6:Q9"/>
    <mergeCell ref="B3:K3"/>
    <mergeCell ref="Q5:R5"/>
  </mergeCells>
  <hyperlinks>
    <hyperlink ref="T2" location="Index!A1" display="Return to index" xr:uid="{DEB88F0D-1B0E-48CF-8751-955007CE2EEA}"/>
  </hyperlinks>
  <pageMargins left="0.7" right="0.7" top="0.75" bottom="0.75" header="0.3" footer="0.3"/>
  <pageSetup paperSize="9" orientation="portrait"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6F8897-764A-46A2-9024-8FA8CF388C8A}">
  <sheetPr>
    <pageSetUpPr fitToPage="1"/>
  </sheetPr>
  <dimension ref="B2:F18"/>
  <sheetViews>
    <sheetView showGridLines="0" zoomScale="73" zoomScaleNormal="110" workbookViewId="0">
      <selection activeCell="F2" sqref="F2"/>
    </sheetView>
  </sheetViews>
  <sheetFormatPr defaultColWidth="9.140625" defaultRowHeight="15" x14ac:dyDescent="0.25"/>
  <cols>
    <col min="1" max="1" width="3.7109375" style="47" customWidth="1"/>
    <col min="2" max="2" width="4.7109375" style="47" customWidth="1"/>
    <col min="3" max="3" width="58.5703125" style="47" customWidth="1"/>
    <col min="4" max="4" width="55" style="47" customWidth="1"/>
    <col min="5" max="5" width="9.140625" style="47"/>
    <col min="6" max="6" width="16.7109375" style="47" customWidth="1"/>
    <col min="7" max="7" width="20" style="47" customWidth="1"/>
    <col min="8" max="8" width="25" style="47" customWidth="1"/>
    <col min="9" max="16384" width="9.140625" style="47"/>
  </cols>
  <sheetData>
    <row r="2" spans="2:6" ht="20.25" x14ac:dyDescent="0.3">
      <c r="B2" s="51" t="s">
        <v>392</v>
      </c>
      <c r="C2" s="52"/>
      <c r="D2" s="52"/>
      <c r="F2" s="271" t="s">
        <v>46</v>
      </c>
    </row>
    <row r="3" spans="2:6" ht="15.75" x14ac:dyDescent="0.25">
      <c r="B3" s="48"/>
      <c r="C3" s="49"/>
      <c r="D3" s="49"/>
    </row>
    <row r="4" spans="2:6" ht="45" x14ac:dyDescent="0.25">
      <c r="B4" s="534"/>
      <c r="C4" s="534"/>
      <c r="D4" s="540" t="s">
        <v>981</v>
      </c>
    </row>
    <row r="5" spans="2:6" x14ac:dyDescent="0.25">
      <c r="B5" s="534"/>
      <c r="C5" s="534"/>
      <c r="D5" s="535"/>
    </row>
    <row r="6" spans="2:6" ht="25.5" customHeight="1" x14ac:dyDescent="0.25">
      <c r="B6" s="541" t="s">
        <v>343</v>
      </c>
      <c r="C6" s="537" t="s">
        <v>393</v>
      </c>
      <c r="D6" s="536">
        <v>7341202077.4299994</v>
      </c>
    </row>
    <row r="7" spans="2:6" ht="25.5" customHeight="1" x14ac:dyDescent="0.25">
      <c r="B7" s="542" t="s">
        <v>345</v>
      </c>
      <c r="C7" s="538" t="s">
        <v>394</v>
      </c>
      <c r="D7" s="536">
        <v>1969288345.5599899</v>
      </c>
    </row>
    <row r="8" spans="2:6" ht="25.5" customHeight="1" x14ac:dyDescent="0.25">
      <c r="B8" s="541" t="s">
        <v>346</v>
      </c>
      <c r="C8" s="539" t="s">
        <v>395</v>
      </c>
      <c r="D8" s="536">
        <v>1041568826.5</v>
      </c>
    </row>
    <row r="9" spans="2:6" ht="25.5" customHeight="1" x14ac:dyDescent="0.25">
      <c r="B9" s="541" t="s">
        <v>347</v>
      </c>
      <c r="C9" s="539" t="s">
        <v>396</v>
      </c>
      <c r="D9" s="536">
        <v>295358612</v>
      </c>
    </row>
    <row r="10" spans="2:6" ht="24" customHeight="1" x14ac:dyDescent="0.25">
      <c r="B10" s="541" t="s">
        <v>348</v>
      </c>
      <c r="C10" s="539" t="s">
        <v>397</v>
      </c>
      <c r="D10" s="536">
        <v>1085822</v>
      </c>
    </row>
    <row r="11" spans="2:6" ht="25.5" customHeight="1" x14ac:dyDescent="0.25">
      <c r="B11" s="541" t="s">
        <v>349</v>
      </c>
      <c r="C11" s="537" t="s">
        <v>398</v>
      </c>
      <c r="D11" s="536">
        <v>7972477162.4899902</v>
      </c>
    </row>
    <row r="18" spans="3:3" x14ac:dyDescent="0.25">
      <c r="C18" s="61"/>
    </row>
  </sheetData>
  <hyperlinks>
    <hyperlink ref="F2" location="Index!A1" display="Return to index" xr:uid="{8EA72684-27EC-4205-9E3F-3ADF3EF60907}"/>
  </hyperlinks>
  <pageMargins left="0.70866141732283472" right="0.70866141732283472" top="0.74803149606299213" bottom="0.74803149606299213" header="0.31496062992125984" footer="0.31496062992125984"/>
  <pageSetup paperSize="9" orientation="landscape" r:id="rId1"/>
  <headerFooter>
    <oddFooter>&amp;C&amp;P</oddFooter>
  </headerFooter>
  <ignoredErrors>
    <ignoredError sqref="B6:B11" numberStoredAsText="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D2F0C1-B8FB-4A4A-9735-84C9EE48BC4C}">
  <dimension ref="B2:H40"/>
  <sheetViews>
    <sheetView showGridLines="0" workbookViewId="0">
      <selection activeCell="H2" sqref="H2"/>
    </sheetView>
  </sheetViews>
  <sheetFormatPr defaultColWidth="20.5703125" defaultRowHeight="15" x14ac:dyDescent="0.25"/>
  <cols>
    <col min="1" max="1" width="3" style="12" customWidth="1"/>
    <col min="2" max="2" width="6.85546875" style="12" customWidth="1"/>
    <col min="3" max="3" width="33.42578125" style="12" bestFit="1" customWidth="1"/>
    <col min="4" max="4" width="22.5703125" style="12" bestFit="1" customWidth="1"/>
    <col min="5" max="5" width="27.42578125" style="12" customWidth="1"/>
    <col min="6" max="6" width="28.85546875" style="12" bestFit="1" customWidth="1"/>
    <col min="7" max="7" width="4.85546875" style="12" customWidth="1"/>
    <col min="8" max="16384" width="20.5703125" style="12"/>
  </cols>
  <sheetData>
    <row r="2" spans="2:8" ht="18.75" customHeight="1" x14ac:dyDescent="0.25">
      <c r="B2" s="727" t="s">
        <v>378</v>
      </c>
      <c r="C2" s="727"/>
      <c r="D2" s="727"/>
      <c r="E2" s="727"/>
      <c r="F2" s="727"/>
      <c r="H2" s="271" t="s">
        <v>46</v>
      </c>
    </row>
    <row r="3" spans="2:8" ht="25.5" customHeight="1" x14ac:dyDescent="0.25">
      <c r="B3" s="727"/>
      <c r="C3" s="727"/>
      <c r="D3" s="727"/>
      <c r="E3" s="727"/>
      <c r="F3" s="727"/>
    </row>
    <row r="4" spans="2:8" ht="15.75" x14ac:dyDescent="0.25">
      <c r="B4" s="60"/>
      <c r="C4" s="60"/>
      <c r="D4"/>
      <c r="E4"/>
      <c r="F4"/>
    </row>
    <row r="5" spans="2:8" x14ac:dyDescent="0.25">
      <c r="B5" s="526"/>
      <c r="C5" s="526"/>
      <c r="D5" s="526"/>
      <c r="E5" s="527" t="s">
        <v>236</v>
      </c>
      <c r="F5" s="531" t="s">
        <v>237</v>
      </c>
    </row>
    <row r="6" spans="2:8" ht="16.5" customHeight="1" x14ac:dyDescent="0.25">
      <c r="B6" s="526"/>
      <c r="C6" s="526"/>
      <c r="D6" s="526"/>
      <c r="E6" s="778" t="s">
        <v>988</v>
      </c>
      <c r="F6" s="778"/>
    </row>
    <row r="7" spans="2:8" ht="24" customHeight="1" x14ac:dyDescent="0.25">
      <c r="B7" s="526"/>
      <c r="C7" s="526"/>
      <c r="D7" s="526"/>
      <c r="E7" s="778"/>
      <c r="F7" s="778"/>
    </row>
    <row r="8" spans="2:8" ht="16.5" customHeight="1" x14ac:dyDescent="0.25">
      <c r="B8" s="526"/>
      <c r="C8" s="526"/>
      <c r="D8" s="526"/>
      <c r="E8" s="527" t="s">
        <v>379</v>
      </c>
      <c r="F8" s="527" t="s">
        <v>380</v>
      </c>
    </row>
    <row r="9" spans="2:8" ht="16.5" customHeight="1" x14ac:dyDescent="0.25">
      <c r="B9" s="529" t="s">
        <v>343</v>
      </c>
      <c r="C9" s="797" t="s">
        <v>989</v>
      </c>
      <c r="D9" s="797"/>
      <c r="E9" s="528"/>
      <c r="F9" s="528"/>
    </row>
    <row r="10" spans="2:8" x14ac:dyDescent="0.25">
      <c r="B10" s="529" t="s">
        <v>345</v>
      </c>
      <c r="C10" s="797" t="s">
        <v>990</v>
      </c>
      <c r="D10" s="797"/>
      <c r="E10" s="528">
        <v>6000000</v>
      </c>
      <c r="F10" s="528">
        <v>0</v>
      </c>
    </row>
    <row r="11" spans="2:8" ht="16.5" customHeight="1" x14ac:dyDescent="0.25">
      <c r="B11" s="529" t="s">
        <v>346</v>
      </c>
      <c r="C11" s="795" t="s">
        <v>991</v>
      </c>
      <c r="D11" s="795"/>
      <c r="E11" s="528">
        <v>0</v>
      </c>
      <c r="F11" s="528">
        <v>0</v>
      </c>
    </row>
    <row r="12" spans="2:8" x14ac:dyDescent="0.25">
      <c r="B12" s="529" t="s">
        <v>347</v>
      </c>
      <c r="C12" s="795" t="s">
        <v>992</v>
      </c>
      <c r="D12" s="795"/>
      <c r="E12" s="528"/>
      <c r="F12" s="528"/>
    </row>
    <row r="13" spans="2:8" x14ac:dyDescent="0.25">
      <c r="B13" s="529" t="s">
        <v>348</v>
      </c>
      <c r="C13" s="795" t="s">
        <v>993</v>
      </c>
      <c r="D13" s="795"/>
      <c r="E13" s="528"/>
      <c r="F13" s="528"/>
    </row>
    <row r="14" spans="2:8" x14ac:dyDescent="0.25">
      <c r="B14" s="529" t="s">
        <v>349</v>
      </c>
      <c r="C14" s="795" t="s">
        <v>994</v>
      </c>
      <c r="D14" s="795"/>
      <c r="E14" s="528"/>
      <c r="F14" s="528"/>
    </row>
    <row r="15" spans="2:8" x14ac:dyDescent="0.25">
      <c r="B15" s="529" t="s">
        <v>350</v>
      </c>
      <c r="C15" s="795" t="s">
        <v>614</v>
      </c>
      <c r="D15" s="795"/>
      <c r="E15" s="528">
        <v>6000000</v>
      </c>
      <c r="F15" s="528"/>
    </row>
    <row r="16" spans="2:8" x14ac:dyDescent="0.25">
      <c r="B16" s="530" t="s">
        <v>351</v>
      </c>
      <c r="C16" s="796" t="s">
        <v>331</v>
      </c>
      <c r="D16" s="796"/>
      <c r="E16" s="528">
        <v>6000000</v>
      </c>
      <c r="F16" s="528">
        <v>0</v>
      </c>
    </row>
    <row r="17" spans="2:7" ht="15.75" x14ac:dyDescent="0.25">
      <c r="B17" s="799"/>
      <c r="C17" s="799"/>
      <c r="D17" s="60"/>
      <c r="E17" s="60"/>
      <c r="F17" s="60"/>
    </row>
    <row r="18" spans="2:7" ht="15.75" x14ac:dyDescent="0.25">
      <c r="B18" s="60"/>
      <c r="C18" s="60"/>
      <c r="D18" s="60"/>
      <c r="E18" s="60"/>
      <c r="F18" s="60"/>
      <c r="G18" s="60"/>
    </row>
    <row r="19" spans="2:7" ht="15.75" x14ac:dyDescent="0.25">
      <c r="B19" s="73"/>
      <c r="C19" s="60"/>
      <c r="D19" s="60"/>
      <c r="E19" s="60"/>
      <c r="F19" s="60"/>
      <c r="G19" s="60"/>
    </row>
    <row r="20" spans="2:7" x14ac:dyDescent="0.25">
      <c r="B20" s="798"/>
      <c r="C20" s="798"/>
      <c r="D20" s="798"/>
      <c r="E20" s="798"/>
      <c r="F20" s="798"/>
      <c r="G20" s="798"/>
    </row>
    <row r="21" spans="2:7" ht="36" customHeight="1" x14ac:dyDescent="0.25">
      <c r="B21" s="798"/>
      <c r="C21" s="798"/>
      <c r="D21" s="798"/>
      <c r="E21" s="798"/>
      <c r="F21" s="798"/>
      <c r="G21" s="798"/>
    </row>
    <row r="22" spans="2:7" ht="60" customHeight="1" x14ac:dyDescent="0.25">
      <c r="B22" s="798"/>
      <c r="C22" s="798"/>
      <c r="D22" s="798"/>
      <c r="E22" s="798"/>
      <c r="F22" s="798"/>
      <c r="G22" s="798"/>
    </row>
    <row r="23" spans="2:7" ht="15.75" x14ac:dyDescent="0.25">
      <c r="B23" s="60"/>
      <c r="C23" s="60"/>
      <c r="D23" s="60"/>
      <c r="E23" s="60"/>
      <c r="F23" s="60"/>
      <c r="G23" s="60"/>
    </row>
    <row r="24" spans="2:7" ht="15.75" x14ac:dyDescent="0.25">
      <c r="B24" s="73"/>
      <c r="C24" s="60"/>
      <c r="D24" s="60"/>
      <c r="E24" s="60"/>
      <c r="F24" s="60"/>
      <c r="G24" s="60"/>
    </row>
    <row r="25" spans="2:7" x14ac:dyDescent="0.25">
      <c r="B25" s="798"/>
      <c r="C25" s="798"/>
      <c r="D25" s="798"/>
      <c r="E25" s="798"/>
      <c r="F25" s="798"/>
      <c r="G25" s="798"/>
    </row>
    <row r="26" spans="2:7" ht="48" customHeight="1" x14ac:dyDescent="0.25">
      <c r="B26" s="800"/>
      <c r="C26" s="800"/>
      <c r="D26" s="800"/>
      <c r="E26" s="800"/>
      <c r="F26" s="800"/>
      <c r="G26" s="800"/>
    </row>
    <row r="27" spans="2:7" x14ac:dyDescent="0.25">
      <c r="B27" s="798"/>
      <c r="C27" s="798"/>
      <c r="D27" s="798"/>
      <c r="E27" s="798"/>
      <c r="F27" s="798"/>
      <c r="G27" s="798"/>
    </row>
    <row r="28" spans="2:7" x14ac:dyDescent="0.25">
      <c r="B28" s="798"/>
      <c r="C28" s="798"/>
      <c r="D28" s="798"/>
      <c r="E28" s="798"/>
      <c r="F28" s="798"/>
      <c r="G28" s="798"/>
    </row>
    <row r="29" spans="2:7" ht="96" customHeight="1" x14ac:dyDescent="0.25">
      <c r="B29" s="798"/>
      <c r="C29" s="798"/>
      <c r="D29" s="798"/>
      <c r="E29" s="798"/>
      <c r="F29" s="798"/>
      <c r="G29" s="798"/>
    </row>
    <row r="30" spans="2:7" x14ac:dyDescent="0.25">
      <c r="B30" s="798"/>
      <c r="C30" s="798"/>
      <c r="D30" s="798"/>
      <c r="E30" s="798"/>
      <c r="F30" s="798"/>
      <c r="G30" s="798"/>
    </row>
    <row r="31" spans="2:7" ht="36" customHeight="1" x14ac:dyDescent="0.25">
      <c r="B31" s="798"/>
      <c r="C31" s="798"/>
      <c r="D31" s="798"/>
      <c r="E31" s="798"/>
      <c r="F31" s="798"/>
      <c r="G31" s="798"/>
    </row>
    <row r="32" spans="2:7" x14ac:dyDescent="0.25">
      <c r="B32" s="798"/>
      <c r="C32" s="798"/>
      <c r="D32" s="798"/>
      <c r="E32" s="798"/>
      <c r="F32" s="798"/>
      <c r="G32" s="798"/>
    </row>
    <row r="33" spans="2:7" ht="60" customHeight="1" x14ac:dyDescent="0.25">
      <c r="B33" s="798"/>
      <c r="C33" s="798"/>
      <c r="D33" s="798"/>
      <c r="E33" s="798"/>
      <c r="F33" s="798"/>
      <c r="G33" s="798"/>
    </row>
    <row r="34" spans="2:7" x14ac:dyDescent="0.25">
      <c r="B34" s="798"/>
      <c r="C34" s="798"/>
      <c r="D34" s="798"/>
      <c r="E34" s="798"/>
      <c r="F34" s="798"/>
      <c r="G34" s="798"/>
    </row>
    <row r="35" spans="2:7" ht="24" customHeight="1" x14ac:dyDescent="0.25">
      <c r="B35" s="798"/>
      <c r="C35" s="798"/>
      <c r="D35" s="798"/>
      <c r="E35" s="798"/>
      <c r="F35" s="798"/>
      <c r="G35" s="798"/>
    </row>
    <row r="36" spans="2:7" x14ac:dyDescent="0.25">
      <c r="B36" s="798"/>
      <c r="C36" s="798"/>
      <c r="D36" s="798"/>
      <c r="E36" s="798"/>
      <c r="F36" s="798"/>
      <c r="G36" s="798"/>
    </row>
    <row r="37" spans="2:7" ht="24" customHeight="1" x14ac:dyDescent="0.25">
      <c r="B37" s="798"/>
      <c r="C37" s="798"/>
      <c r="D37" s="798"/>
      <c r="E37" s="798"/>
      <c r="F37" s="798"/>
      <c r="G37" s="798"/>
    </row>
    <row r="38" spans="2:7" x14ac:dyDescent="0.25">
      <c r="B38" s="798"/>
      <c r="C38" s="798"/>
      <c r="D38" s="798"/>
      <c r="E38" s="798"/>
      <c r="F38" s="798"/>
      <c r="G38" s="798"/>
    </row>
    <row r="39" spans="2:7" ht="60" customHeight="1" x14ac:dyDescent="0.25">
      <c r="B39" s="798"/>
      <c r="C39" s="798"/>
      <c r="D39" s="798"/>
      <c r="E39" s="798"/>
      <c r="F39" s="798"/>
      <c r="G39" s="798"/>
    </row>
    <row r="40" spans="2:7" x14ac:dyDescent="0.25">
      <c r="B40" s="798"/>
      <c r="C40" s="798"/>
      <c r="D40" s="798"/>
      <c r="E40" s="798"/>
      <c r="F40" s="798"/>
      <c r="G40" s="798"/>
    </row>
  </sheetData>
  <mergeCells count="30">
    <mergeCell ref="B2:F3"/>
    <mergeCell ref="C10:D10"/>
    <mergeCell ref="C11:D11"/>
    <mergeCell ref="C12:D12"/>
    <mergeCell ref="C13:D13"/>
    <mergeCell ref="B30:G30"/>
    <mergeCell ref="B17:C17"/>
    <mergeCell ref="B20:G20"/>
    <mergeCell ref="B21:G21"/>
    <mergeCell ref="B22:G22"/>
    <mergeCell ref="B26:G26"/>
    <mergeCell ref="B27:G27"/>
    <mergeCell ref="B28:G28"/>
    <mergeCell ref="B29:G29"/>
    <mergeCell ref="B25:G25"/>
    <mergeCell ref="B37:G37"/>
    <mergeCell ref="B38:G38"/>
    <mergeCell ref="B39:G39"/>
    <mergeCell ref="B40:G40"/>
    <mergeCell ref="B31:G31"/>
    <mergeCell ref="B32:G32"/>
    <mergeCell ref="B33:G33"/>
    <mergeCell ref="B34:G34"/>
    <mergeCell ref="B35:G35"/>
    <mergeCell ref="B36:G36"/>
    <mergeCell ref="C14:D14"/>
    <mergeCell ref="C15:D15"/>
    <mergeCell ref="C16:D16"/>
    <mergeCell ref="E6:F7"/>
    <mergeCell ref="C9:D9"/>
  </mergeCells>
  <hyperlinks>
    <hyperlink ref="H2" location="Index!A1" display="Return to index" xr:uid="{AE84CB17-9970-4FDB-AA80-43D3A66F674B}"/>
  </hyperlinks>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FD1927758B91648BE5B8DCE49F212EC" ma:contentTypeVersion="6" ma:contentTypeDescription="Create a new document." ma:contentTypeScope="" ma:versionID="cf845f63bdf620e6e13318a7efd406c6">
  <xsd:schema xmlns:xsd="http://www.w3.org/2001/XMLSchema" xmlns:xs="http://www.w3.org/2001/XMLSchema" xmlns:p="http://schemas.microsoft.com/office/2006/metadata/properties" xmlns:ns2="61f1934f-009b-4a1f-8aae-cfc45491d33e" xmlns:ns3="e3fffbaf-28ce-4e1c-a12a-637320f9f0a9" targetNamespace="http://schemas.microsoft.com/office/2006/metadata/properties" ma:root="true" ma:fieldsID="28a3c08ae7f833a7f44702349da2f36e" ns2:_="" ns3:_="">
    <xsd:import namespace="61f1934f-009b-4a1f-8aae-cfc45491d33e"/>
    <xsd:import namespace="e3fffbaf-28ce-4e1c-a12a-637320f9f0a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1f1934f-009b-4a1f-8aae-cfc45491d33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3fffbaf-28ce-4e1c-a12a-637320f9f0a9"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ECD44DF-E20F-41F3-8FCD-953A822CB61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1f1934f-009b-4a1f-8aae-cfc45491d33e"/>
    <ds:schemaRef ds:uri="e3fffbaf-28ce-4e1c-a12a-637320f9f0a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30C524C-1555-489C-BDAC-C94123FF9DA8}">
  <ds:schemaRefs>
    <ds:schemaRef ds:uri="http://schemas.microsoft.com/sharepoint/v3/contenttype/forms"/>
  </ds:schemaRefs>
</ds:datastoreItem>
</file>

<file path=customXml/itemProps3.xml><?xml version="1.0" encoding="utf-8"?>
<ds:datastoreItem xmlns:ds="http://schemas.openxmlformats.org/officeDocument/2006/customXml" ds:itemID="{1DC9DAFB-6CF3-4A76-A317-2880145CAA6F}">
  <ds:schemaRefs>
    <ds:schemaRef ds:uri="http://purl.org/dc/terms/"/>
    <ds:schemaRef ds:uri="http://purl.org/dc/elements/1.1/"/>
    <ds:schemaRef ds:uri="e3fffbaf-28ce-4e1c-a12a-637320f9f0a9"/>
    <ds:schemaRef ds:uri="http://schemas.microsoft.com/office/2006/metadata/properties"/>
    <ds:schemaRef ds:uri="http://schemas.microsoft.com/office/2006/documentManagement/types"/>
    <ds:schemaRef ds:uri="http://purl.org/dc/dcmitype/"/>
    <ds:schemaRef ds:uri="61f1934f-009b-4a1f-8aae-cfc45491d33e"/>
    <ds:schemaRef ds:uri="http://schemas.microsoft.com/office/infopath/2007/PartnerControls"/>
    <ds:schemaRef ds:uri="http://schemas.openxmlformats.org/package/2006/metadata/core-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Regneark</vt:lpstr>
      </vt:variant>
      <vt:variant>
        <vt:i4>54</vt:i4>
      </vt:variant>
    </vt:vector>
  </HeadingPairs>
  <TitlesOfParts>
    <vt:vector size="54" baseType="lpstr">
      <vt:lpstr>Index</vt:lpstr>
      <vt:lpstr>EU CC1</vt:lpstr>
      <vt:lpstr>EU KM1</vt:lpstr>
      <vt:lpstr>EU OV1</vt:lpstr>
      <vt:lpstr>EU CQ1</vt:lpstr>
      <vt:lpstr>EU CQ3</vt:lpstr>
      <vt:lpstr>EU CR1</vt:lpstr>
      <vt:lpstr>EU CR2</vt:lpstr>
      <vt:lpstr>EU CQ7</vt:lpstr>
      <vt:lpstr>EU CR3</vt:lpstr>
      <vt:lpstr>EU CR4</vt:lpstr>
      <vt:lpstr>EU CR5</vt:lpstr>
      <vt:lpstr>EU CR6</vt:lpstr>
      <vt:lpstr>EU CR6-A</vt:lpstr>
      <vt:lpstr>EU CR7</vt:lpstr>
      <vt:lpstr>EU CR7-A</vt:lpstr>
      <vt:lpstr>EU CR8</vt:lpstr>
      <vt:lpstr>EU CCR1</vt:lpstr>
      <vt:lpstr>EU CCR2</vt:lpstr>
      <vt:lpstr>EU CCR3</vt:lpstr>
      <vt:lpstr>EU CCR4</vt:lpstr>
      <vt:lpstr>EU CCR5</vt:lpstr>
      <vt:lpstr>EU CCR6</vt:lpstr>
      <vt:lpstr>EU CCR8</vt:lpstr>
      <vt:lpstr>EU MR1</vt:lpstr>
      <vt:lpstr>EU CCyB1</vt:lpstr>
      <vt:lpstr>EU CCyB2</vt:lpstr>
      <vt:lpstr>EU SEC1</vt:lpstr>
      <vt:lpstr>EU SEC4</vt:lpstr>
      <vt:lpstr>EU LR1</vt:lpstr>
      <vt:lpstr>EU LR2</vt:lpstr>
      <vt:lpstr>EU LR3</vt:lpstr>
      <vt:lpstr>EU LIQ1</vt:lpstr>
      <vt:lpstr>EU LIQ2</vt:lpstr>
      <vt:lpstr>EU CC1 JR</vt:lpstr>
      <vt:lpstr>EU OV1 JR</vt:lpstr>
      <vt:lpstr>EU CQ1 JR</vt:lpstr>
      <vt:lpstr>EU CQ3 JR</vt:lpstr>
      <vt:lpstr>EU CR1 JR</vt:lpstr>
      <vt:lpstr>EU CR2 JR</vt:lpstr>
      <vt:lpstr>EU CQ7 JR</vt:lpstr>
      <vt:lpstr>EU CR3 JR</vt:lpstr>
      <vt:lpstr>EU CR4 JR</vt:lpstr>
      <vt:lpstr>EU CR5 JR</vt:lpstr>
      <vt:lpstr>EU CR6 JR</vt:lpstr>
      <vt:lpstr>EU CR6-A JR</vt:lpstr>
      <vt:lpstr>EU CR7 JR</vt:lpstr>
      <vt:lpstr>EU CR7-A JR</vt:lpstr>
      <vt:lpstr>EU CR8 JR</vt:lpstr>
      <vt:lpstr>EU LR1 JR</vt:lpstr>
      <vt:lpstr>EU LR2 JR</vt:lpstr>
      <vt:lpstr>EU LR3 JR</vt:lpstr>
      <vt:lpstr>EU LIQ1 JR</vt:lpstr>
      <vt:lpstr>EU LIQ2 JR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Mathias Liedtke</dc:creator>
  <cp:keywords/>
  <dc:description/>
  <cp:lastModifiedBy>Mathias Liedtke</cp:lastModifiedBy>
  <cp:revision/>
  <dcterms:created xsi:type="dcterms:W3CDTF">2022-06-24T08:40:00Z</dcterms:created>
  <dcterms:modified xsi:type="dcterms:W3CDTF">2023-02-07T10:21:58Z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655bac5-e079-4ce0-aea4-e42b8f191dac_Enabled">
    <vt:lpwstr>true</vt:lpwstr>
  </property>
  <property fmtid="{D5CDD505-2E9C-101B-9397-08002B2CF9AE}" pid="3" name="MSIP_Label_9655bac5-e079-4ce0-aea4-e42b8f191dac_SetDate">
    <vt:lpwstr>2022-06-24T11:41:20Z</vt:lpwstr>
  </property>
  <property fmtid="{D5CDD505-2E9C-101B-9397-08002B2CF9AE}" pid="4" name="MSIP_Label_9655bac5-e079-4ce0-aea4-e42b8f191dac_Method">
    <vt:lpwstr>Privileged</vt:lpwstr>
  </property>
  <property fmtid="{D5CDD505-2E9C-101B-9397-08002B2CF9AE}" pid="5" name="MSIP_Label_9655bac5-e079-4ce0-aea4-e42b8f191dac_Name">
    <vt:lpwstr>Fortrolig</vt:lpwstr>
  </property>
  <property fmtid="{D5CDD505-2E9C-101B-9397-08002B2CF9AE}" pid="6" name="MSIP_Label_9655bac5-e079-4ce0-aea4-e42b8f191dac_SiteId">
    <vt:lpwstr>df5e7718-2989-44ed-a2fd-5f63e2865f17</vt:lpwstr>
  </property>
  <property fmtid="{D5CDD505-2E9C-101B-9397-08002B2CF9AE}" pid="7" name="MSIP_Label_9655bac5-e079-4ce0-aea4-e42b8f191dac_ActionId">
    <vt:lpwstr>e6126e02-4b10-4059-b7f8-a88fec3f23a5</vt:lpwstr>
  </property>
  <property fmtid="{D5CDD505-2E9C-101B-9397-08002B2CF9AE}" pid="8" name="MSIP_Label_9655bac5-e079-4ce0-aea4-e42b8f191dac_ContentBits">
    <vt:lpwstr>0</vt:lpwstr>
  </property>
  <property fmtid="{D5CDD505-2E9C-101B-9397-08002B2CF9AE}" pid="9" name="ContentTypeId">
    <vt:lpwstr>0x010100FFD1927758B91648BE5B8DCE49F212EC</vt:lpwstr>
  </property>
</Properties>
</file>